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76" activeTab="0"/>
  </bookViews>
  <sheets>
    <sheet name="表紙" sheetId="1" r:id="rId1"/>
    <sheet name="サービス種類" sheetId="2" r:id="rId2"/>
    <sheet name="コミュ" sheetId="3" r:id="rId3"/>
    <sheet name="移動支援事業（単一日中)  " sheetId="4" r:id="rId4"/>
    <sheet name="移動支援事業(日中増分)" sheetId="5" r:id="rId5"/>
    <sheet name="地域活動支援センター" sheetId="6" r:id="rId6"/>
    <sheet name="福祉ホーム" sheetId="7" r:id="rId7"/>
    <sheet name="日中短期入所事業" sheetId="8" r:id="rId8"/>
    <sheet name="経過的デイ" sheetId="9" r:id="rId9"/>
    <sheet name="地域区分" sheetId="10" r:id="rId10"/>
  </sheets>
  <externalReferences>
    <externalReference r:id="rId13"/>
    <externalReference r:id="rId14"/>
  </externalReferences>
  <definedNames>
    <definedName name="_xlnm.Print_Area" localSheetId="3">'移動支援事業（単一日中)  '!$A$1:$BF$124</definedName>
    <definedName name="_xlnm.Print_Area" localSheetId="6">'福祉ホーム'!$A$1:$O$36</definedName>
    <definedName name="_xlnm.Print_Titles" localSheetId="8">'経過的デイ'!$3:$4</definedName>
    <definedName name="しちょうそんコード" localSheetId="0">'[2]コード'!$B$5:$C$9</definedName>
    <definedName name="しちょうそんコード">'[1]コード'!$B$5:$C$9</definedName>
  </definedNames>
  <calcPr fullCalcOnLoad="1"/>
</workbook>
</file>

<file path=xl/sharedStrings.xml><?xml version="1.0" encoding="utf-8"?>
<sst xmlns="http://schemas.openxmlformats.org/spreadsheetml/2006/main" count="1510" uniqueCount="578">
  <si>
    <t>２人目の居宅介護従業者による場合</t>
  </si>
  <si>
    <t>(2)夜間増分
 ３０分以上
 １時間未満</t>
  </si>
  <si>
    <t>(3)夜間増分
 １時間以上
 １時間３０分未満</t>
  </si>
  <si>
    <t>(4)夜間増分
 １時間３０分以上
 ２時間未満</t>
  </si>
  <si>
    <t>(5)夜間増分
 ２時間以上
 ２時間３０分未満</t>
  </si>
  <si>
    <t>(6)夜間増分
 ２時間３０分以上
 ３時間未満</t>
  </si>
  <si>
    <t>(7)夜間増分
 ３時間以上
 ３時間３０分未満</t>
  </si>
  <si>
    <t>(8)夜間増分
 ３時間３０分以上
 ４時間未満</t>
  </si>
  <si>
    <t>(9)夜間増分
 ４時間以上
 ４時間３０分未満</t>
  </si>
  <si>
    <t>(1)深夜増分
 ３０分未満</t>
  </si>
  <si>
    <t>２人目の居宅介護従業者による場合</t>
  </si>
  <si>
    <t>×</t>
  </si>
  <si>
    <t>(2)深夜増分
 ３０分以上
 １時間未満</t>
  </si>
  <si>
    <t>(3)深夜増分
 １時間以上
 １時間３０分未満</t>
  </si>
  <si>
    <t>(4)深夜増分
 １時間３０分以上
 ２時間未満</t>
  </si>
  <si>
    <t>(5)深夜増分
 ２時間以上
 ２時間３０分未満</t>
  </si>
  <si>
    <t>(6)深夜増分
 ２時間３０分以上
 ３時間未満</t>
  </si>
  <si>
    <t>(7)深夜増分
 ３時間以上
 ３時間３０分未満</t>
  </si>
  <si>
    <t>(8)深夜増分
 ３時間３０分以上
 ４時間未満</t>
  </si>
  <si>
    <t>(9)深夜増分
 ４時間以上
 ４時間３０分未満</t>
  </si>
  <si>
    <t>(10)深夜増分
 ４時間３０分以上
 ５時間未満</t>
  </si>
  <si>
    <t>(11)深夜増分
 ５時間以上
 ５時間３０分未満</t>
  </si>
  <si>
    <t>(12)深夜増分
 ５時間３０分以上
 ６時間未満</t>
  </si>
  <si>
    <t>(13)深夜増分
 ６時間以上
 ６時間３０分未満</t>
  </si>
  <si>
    <t>サービスコード</t>
  </si>
  <si>
    <t>食事提供体制加算</t>
  </si>
  <si>
    <t>単位加算</t>
  </si>
  <si>
    <t>送迎加算</t>
  </si>
  <si>
    <t>単位加算</t>
  </si>
  <si>
    <t>片道につき</t>
  </si>
  <si>
    <t>利用者負担上限額管理加算</t>
  </si>
  <si>
    <t>月１回限度</t>
  </si>
  <si>
    <t>4時間未満</t>
  </si>
  <si>
    <t>4時間以上
6時間未満</t>
  </si>
  <si>
    <t>6時間以上</t>
  </si>
  <si>
    <t>区分1</t>
  </si>
  <si>
    <t>区分2</t>
  </si>
  <si>
    <t>区分3</t>
  </si>
  <si>
    <t>地域活動センター食事提供体制加算</t>
  </si>
  <si>
    <t>地域活動センター送迎加算</t>
  </si>
  <si>
    <t>地域活動センター入浴加算</t>
  </si>
  <si>
    <t>入浴加算</t>
  </si>
  <si>
    <t>1日につき</t>
  </si>
  <si>
    <t>地域活動センター相談加算</t>
  </si>
  <si>
    <t>相談加算</t>
  </si>
  <si>
    <t>送迎加算（片道）</t>
  </si>
  <si>
    <t>１  移動支援事業サービスコード表</t>
  </si>
  <si>
    <t>移動日中０．５</t>
  </si>
  <si>
    <t>移動日中０．５・２人</t>
  </si>
  <si>
    <t>移動日中１．０</t>
  </si>
  <si>
    <t>移動日中１．０・２人</t>
  </si>
  <si>
    <t>移動日中１．５</t>
  </si>
  <si>
    <t>移動日中１．５・２人</t>
  </si>
  <si>
    <t>移動日中２．０</t>
  </si>
  <si>
    <t>移動日中２．０・２人</t>
  </si>
  <si>
    <t>移動日中２．５</t>
  </si>
  <si>
    <t>移動日中２．５・２人</t>
  </si>
  <si>
    <t>移動日中３．０</t>
  </si>
  <si>
    <t>移動日中３．０・２人</t>
  </si>
  <si>
    <t>移動日中３．５</t>
  </si>
  <si>
    <t>移動日中３．５・２人</t>
  </si>
  <si>
    <t>移動日中４．０</t>
  </si>
  <si>
    <t>移動日中４．０・２人</t>
  </si>
  <si>
    <t>移動日中４．５</t>
  </si>
  <si>
    <t>移動日中４．５・２人</t>
  </si>
  <si>
    <t>移動日中５．０</t>
  </si>
  <si>
    <t>移動日中５．０・２人</t>
  </si>
  <si>
    <t>移動日中５．５</t>
  </si>
  <si>
    <t>移動日中５．５・２人</t>
  </si>
  <si>
    <t>移動日中６．０</t>
  </si>
  <si>
    <t>移動日中６．０・２人</t>
  </si>
  <si>
    <t>移動日中６．５</t>
  </si>
  <si>
    <t>移動日中６．５・２人</t>
  </si>
  <si>
    <t>移動日中７．０</t>
  </si>
  <si>
    <t>移動日中７．０・２人</t>
  </si>
  <si>
    <t>移動日中７．５</t>
  </si>
  <si>
    <t>移動日中７．５・２人</t>
  </si>
  <si>
    <t>移動日中８．０</t>
  </si>
  <si>
    <t>移動日中８．０・２人</t>
  </si>
  <si>
    <t>移動日中８．５</t>
  </si>
  <si>
    <t>移動日中８．５・２人</t>
  </si>
  <si>
    <t>移動日中９．０</t>
  </si>
  <si>
    <t>移動日中９．０・２人</t>
  </si>
  <si>
    <t>移動日中９．５</t>
  </si>
  <si>
    <t>移動日中９．５・２人</t>
  </si>
  <si>
    <t>移動日中１０．０</t>
  </si>
  <si>
    <t>移動日中１０．０・２人</t>
  </si>
  <si>
    <t>移動日中１０．５</t>
  </si>
  <si>
    <t>移動日中１０．５・２人</t>
  </si>
  <si>
    <t>イ　移動支援事業　（早朝のみ）</t>
  </si>
  <si>
    <t>イ　移動支援事業（夜間のみ）</t>
  </si>
  <si>
    <t>イ　移動支援事業（日中のみ）</t>
  </si>
  <si>
    <t>移動早朝０．５</t>
  </si>
  <si>
    <t>移動早朝０．５・２人</t>
  </si>
  <si>
    <t>移動早朝１．０</t>
  </si>
  <si>
    <t>移動早朝１．０・２人</t>
  </si>
  <si>
    <t>移動早朝１．５</t>
  </si>
  <si>
    <t>移動早朝１．５・２人</t>
  </si>
  <si>
    <t>移動早朝２．０</t>
  </si>
  <si>
    <t>移動早朝２．０・２人</t>
  </si>
  <si>
    <t>移動早朝２．５</t>
  </si>
  <si>
    <t>移動早朝２．５・２人</t>
  </si>
  <si>
    <t>移動夜間０．５</t>
  </si>
  <si>
    <t>移動夜間０．５・２人</t>
  </si>
  <si>
    <t>移動夜間１．０</t>
  </si>
  <si>
    <t>移動夜間１．０・２人</t>
  </si>
  <si>
    <t>移動夜間１．５</t>
  </si>
  <si>
    <t>移動夜間１．５・２人</t>
  </si>
  <si>
    <t>移動夜間２．０</t>
  </si>
  <si>
    <t>移動夜間２．０・２人</t>
  </si>
  <si>
    <t>移動夜間２．５</t>
  </si>
  <si>
    <t>移動夜間２．５・２人</t>
  </si>
  <si>
    <t>移動夜間３．０</t>
  </si>
  <si>
    <t>移動夜間３．０・２人</t>
  </si>
  <si>
    <t>移動夜間３．５</t>
  </si>
  <si>
    <t>移動夜間３．５・２人</t>
  </si>
  <si>
    <t>移動夜間４．０</t>
  </si>
  <si>
    <t>移動夜間４．０・２人</t>
  </si>
  <si>
    <t>移動夜間４．５</t>
  </si>
  <si>
    <t>移動夜間４．５・２人</t>
  </si>
  <si>
    <t>イ　移動支援事業　（深夜のみ）</t>
  </si>
  <si>
    <t>移動深夜０．５</t>
  </si>
  <si>
    <t>移動深夜０．５・２人</t>
  </si>
  <si>
    <t>移動深夜１．０</t>
  </si>
  <si>
    <t>移動深夜１．０・２人</t>
  </si>
  <si>
    <t>移動深夜１．５</t>
  </si>
  <si>
    <t>移動深夜１．５・２人</t>
  </si>
  <si>
    <t>移動深夜２．０</t>
  </si>
  <si>
    <t>移動深夜２．０・２人</t>
  </si>
  <si>
    <t>移動深夜２．５</t>
  </si>
  <si>
    <t>移動深夜２．５・２人</t>
  </si>
  <si>
    <t>移動深夜３．０</t>
  </si>
  <si>
    <t>移動深夜３．０・２人</t>
  </si>
  <si>
    <t>移動深夜３．５</t>
  </si>
  <si>
    <t>移動深夜３．５・２人</t>
  </si>
  <si>
    <t>移動深夜４．０</t>
  </si>
  <si>
    <t>移動深夜４．０・２人</t>
  </si>
  <si>
    <t>移動深夜４．５</t>
  </si>
  <si>
    <t>移動深夜４．５・２人</t>
  </si>
  <si>
    <t>移動深夜５．０</t>
  </si>
  <si>
    <t>移動深夜５．０・２人</t>
  </si>
  <si>
    <t>移動深夜５．５</t>
  </si>
  <si>
    <t>移動深夜５．５・２人</t>
  </si>
  <si>
    <t>移動深夜６．０</t>
  </si>
  <si>
    <t>移動深夜６．０・２人</t>
  </si>
  <si>
    <t>移動深夜６．５</t>
  </si>
  <si>
    <t>移動深夜６．５・２人</t>
  </si>
  <si>
    <t>イ　移動支援事業　（日中増分)</t>
  </si>
  <si>
    <t>移動日中増０．５</t>
  </si>
  <si>
    <t>移動日中増０．５・２人</t>
  </si>
  <si>
    <t>移動日中増１．０</t>
  </si>
  <si>
    <t>移動日中増１．０・２人</t>
  </si>
  <si>
    <t>移動日中増１．５</t>
  </si>
  <si>
    <t>移動日中増１．５・２人</t>
  </si>
  <si>
    <t>移動日中増２．０</t>
  </si>
  <si>
    <t>移動日中増２．０・２人</t>
  </si>
  <si>
    <t>移動日中増２．５</t>
  </si>
  <si>
    <t>移動日中増２．５・２人</t>
  </si>
  <si>
    <t>移動日中増３．０</t>
  </si>
  <si>
    <t>移動日中増３．０・２人</t>
  </si>
  <si>
    <t>移動日中増３．５</t>
  </si>
  <si>
    <t>移動日中増３．５・２人</t>
  </si>
  <si>
    <t>移動日中増４．０</t>
  </si>
  <si>
    <t>移動日中増４．０・２人</t>
  </si>
  <si>
    <t>移動日中増４．５</t>
  </si>
  <si>
    <t>移動日中増４．５・２人</t>
  </si>
  <si>
    <t>移動日中増５．０</t>
  </si>
  <si>
    <t>移動日中増５．０・２人</t>
  </si>
  <si>
    <t>移動日中増５．５</t>
  </si>
  <si>
    <t>移動日中増５．５・２人</t>
  </si>
  <si>
    <t>移動日中増６．０</t>
  </si>
  <si>
    <t>移動日中増６．０・２人</t>
  </si>
  <si>
    <t>移動日中増６．５</t>
  </si>
  <si>
    <t>移動日中増６．５・２人</t>
  </si>
  <si>
    <t>移動日中増７．０</t>
  </si>
  <si>
    <t>移動日中増７．０・２人</t>
  </si>
  <si>
    <t>移動日中増７．５</t>
  </si>
  <si>
    <t>移動日中増７．５・２人</t>
  </si>
  <si>
    <t>移動日中増８．０</t>
  </si>
  <si>
    <t>移動日中増８．０・２人</t>
  </si>
  <si>
    <t>移動日中増８．５</t>
  </si>
  <si>
    <t>移動日中増８．５・２人</t>
  </si>
  <si>
    <t>移動日中増９．０</t>
  </si>
  <si>
    <t>移動日中増９．５</t>
  </si>
  <si>
    <t>移動日中増９．５・２人</t>
  </si>
  <si>
    <t>移動日中増１０．０</t>
  </si>
  <si>
    <t>移動日中増１０．０・２人</t>
  </si>
  <si>
    <t>移動日中増１０．５</t>
  </si>
  <si>
    <t>移動日中増１０．５・２人</t>
  </si>
  <si>
    <t>移動日中増９．０・２人</t>
  </si>
  <si>
    <t>イ　移動支援事業　（早朝増分）</t>
  </si>
  <si>
    <t>移動早朝増０．５</t>
  </si>
  <si>
    <t>移動早朝増０．５・２人</t>
  </si>
  <si>
    <t>移動早朝増１．０</t>
  </si>
  <si>
    <t>移動早朝増１．０・２人</t>
  </si>
  <si>
    <t>移動早朝増１．５</t>
  </si>
  <si>
    <t>移動早朝増１．５・２人</t>
  </si>
  <si>
    <t>移動早朝増２．０</t>
  </si>
  <si>
    <t>移動早朝増２．０・２人</t>
  </si>
  <si>
    <t>移動早朝増２．５</t>
  </si>
  <si>
    <t>移動早朝増２．５・２人</t>
  </si>
  <si>
    <t>イ　移動支援事業　（夜間増分）</t>
  </si>
  <si>
    <t>移動夜間増０．５</t>
  </si>
  <si>
    <t>移動夜間増０．５・２人</t>
  </si>
  <si>
    <t>移動夜間増１．０</t>
  </si>
  <si>
    <t>移動夜間増１．０・２人</t>
  </si>
  <si>
    <t>移動夜間増１．５</t>
  </si>
  <si>
    <t>移動夜間増１．５・２人</t>
  </si>
  <si>
    <t>移動夜間増２．０</t>
  </si>
  <si>
    <t>移動夜間増２．０・２人</t>
  </si>
  <si>
    <t>移動夜間増２．５・２人</t>
  </si>
  <si>
    <t>移動夜間増３．０</t>
  </si>
  <si>
    <t>移動夜間増３．０・２人</t>
  </si>
  <si>
    <t>移動夜間増３．５</t>
  </si>
  <si>
    <t>移動夜間増３．５・２人</t>
  </si>
  <si>
    <t>移動夜間増２．５</t>
  </si>
  <si>
    <t>移動夜間増４．０</t>
  </si>
  <si>
    <t>移動夜間増４．０・２人</t>
  </si>
  <si>
    <t>移動夜間増４．５</t>
  </si>
  <si>
    <t>移動夜間増４．５・２人</t>
  </si>
  <si>
    <t>イ　移動支援事業　（深夜増分）</t>
  </si>
  <si>
    <t>移動深夜増０．５</t>
  </si>
  <si>
    <t>移動深夜増０．５・２人</t>
  </si>
  <si>
    <t>移動深夜増１．０</t>
  </si>
  <si>
    <t>移動深夜増１．０・２人</t>
  </si>
  <si>
    <t>移動深夜増１．５</t>
  </si>
  <si>
    <t>移動深夜増１．５・２人</t>
  </si>
  <si>
    <t>移動深夜増２．０</t>
  </si>
  <si>
    <t>移動深夜増２．０・２人</t>
  </si>
  <si>
    <t>移動深夜増２．５</t>
  </si>
  <si>
    <t>移動深夜増２．５・２人</t>
  </si>
  <si>
    <t>移動深夜増３．０</t>
  </si>
  <si>
    <t>移動深夜増３．０・２人</t>
  </si>
  <si>
    <t>移動深夜増３．５</t>
  </si>
  <si>
    <t>移動深夜増３．５・２人</t>
  </si>
  <si>
    <t>移動深夜増４．０</t>
  </si>
  <si>
    <t>移動深夜増４．０・２人</t>
  </si>
  <si>
    <t>移動深夜増４．５</t>
  </si>
  <si>
    <t>移動深夜増４．５・２人</t>
  </si>
  <si>
    <t>移動深夜増５．０</t>
  </si>
  <si>
    <t>移動深夜増５．０・２人</t>
  </si>
  <si>
    <t>移動深夜増５．５</t>
  </si>
  <si>
    <t>移動深夜増５．５・２人</t>
  </si>
  <si>
    <t>移動深夜増６．０</t>
  </si>
  <si>
    <t>移動深夜増６．０・２人</t>
  </si>
  <si>
    <t>移動深夜増６．５</t>
  </si>
  <si>
    <t>移動深夜増６．５・２人</t>
  </si>
  <si>
    <t>サービスコード</t>
  </si>
  <si>
    <t>算定項目</t>
  </si>
  <si>
    <t>身体障害者</t>
  </si>
  <si>
    <t>知的障害者</t>
  </si>
  <si>
    <t>精神障害者</t>
  </si>
  <si>
    <t>5人以上9人以下</t>
  </si>
  <si>
    <t>10人以上19人以下</t>
  </si>
  <si>
    <t>20人以上29人以下</t>
  </si>
  <si>
    <t>サービスコード</t>
  </si>
  <si>
    <t>1月につき</t>
  </si>
  <si>
    <t>訪問入浴Ⅰ</t>
  </si>
  <si>
    <t>訪問入浴Ⅱ</t>
  </si>
  <si>
    <t>入浴</t>
  </si>
  <si>
    <t>清拭・一部入浴</t>
  </si>
  <si>
    <t>身体自立支援Ⅰ</t>
  </si>
  <si>
    <t>身体自立支援Ⅱ</t>
  </si>
  <si>
    <t>身体自立支援Ⅲ</t>
  </si>
  <si>
    <t>障害程度区分５・６</t>
  </si>
  <si>
    <t>障害程度区分３・４</t>
  </si>
  <si>
    <t>障害程度区分２</t>
  </si>
  <si>
    <t>日中短期入所食事提供体制加算</t>
  </si>
  <si>
    <t>4時間以上
8時間未満</t>
  </si>
  <si>
    <t>8時間以上</t>
  </si>
  <si>
    <t>遷延性意識障害児</t>
  </si>
  <si>
    <t>重症心身障害者・児</t>
  </si>
  <si>
    <t>4時間以上6時間未満</t>
  </si>
  <si>
    <t>タイムケア上限額管理加算</t>
  </si>
  <si>
    <t>特別区</t>
  </si>
  <si>
    <t>特甲地</t>
  </si>
  <si>
    <t>甲地</t>
  </si>
  <si>
    <t>乙地</t>
  </si>
  <si>
    <t>丙地</t>
  </si>
  <si>
    <t>居宅</t>
  </si>
  <si>
    <t>共同生活援助</t>
  </si>
  <si>
    <t>施設入所</t>
  </si>
  <si>
    <t>自立訓練</t>
  </si>
  <si>
    <t>就労移行</t>
  </si>
  <si>
    <t>就労継続</t>
  </si>
  <si>
    <t>身体更生</t>
  </si>
  <si>
    <t>身体療護</t>
  </si>
  <si>
    <t>身体授産</t>
  </si>
  <si>
    <t>身体通所授産</t>
  </si>
  <si>
    <t>知的入所更生・授産</t>
  </si>
  <si>
    <t>知的通所更生</t>
  </si>
  <si>
    <t>通勤寮</t>
  </si>
  <si>
    <t>単位数</t>
  </si>
  <si>
    <t>単位</t>
  </si>
  <si>
    <t>サービスコード</t>
  </si>
  <si>
    <t>サービス内容略称</t>
  </si>
  <si>
    <t>算定項目</t>
  </si>
  <si>
    <t>合成</t>
  </si>
  <si>
    <t>算定</t>
  </si>
  <si>
    <t>種類</t>
  </si>
  <si>
    <t>項目</t>
  </si>
  <si>
    <t>(1)日中
 ３０分未満</t>
  </si>
  <si>
    <t>1回につき</t>
  </si>
  <si>
    <t>２人目の居宅介護従業者による場合</t>
  </si>
  <si>
    <t>×</t>
  </si>
  <si>
    <t>単位</t>
  </si>
  <si>
    <t>(2)日中
 ３０分以上
 １時間未満</t>
  </si>
  <si>
    <t>(3)日中
 １時間以上
 １時間３０分未満</t>
  </si>
  <si>
    <t>(4)日中
 １時間３０分以上
 ２時間未満</t>
  </si>
  <si>
    <t>(5)日中
 ２時間以上
 ２時間３０分未満</t>
  </si>
  <si>
    <t>(6)日中
 ２時間３０分以上
 ３時間未満</t>
  </si>
  <si>
    <t>(7)日中
 ３時間以上
 ３時間３０分未満</t>
  </si>
  <si>
    <t>(8)日中
 ３時間３０分以上
 ４時間未満</t>
  </si>
  <si>
    <t>(9)日中
 ４時間以上
 ４時間３０分未満</t>
  </si>
  <si>
    <t>(10)日中
 ４時間３０分以上
 ５時間未満</t>
  </si>
  <si>
    <t>(11)日中
 ５時間以上
 ５時間３０分未満</t>
  </si>
  <si>
    <t>(12)日中
 ５時間３０分以上
 ６時間未満</t>
  </si>
  <si>
    <t>(13)日中
 ６時間以上
 ６時間３０分未満</t>
  </si>
  <si>
    <t>(14)日中
 ６時間３０分以上
 ７時間未満</t>
  </si>
  <si>
    <t>(15)日中
 ７時間以上
 ７時間３０分未満</t>
  </si>
  <si>
    <t>(16)日中
 ７時間３０分以上
 ８時間未満</t>
  </si>
  <si>
    <t>(17)日中
 ８時間以上
 ８時間３０分未満</t>
  </si>
  <si>
    <t>(18)日中
 ８時間３０分以上
 ９時間未満</t>
  </si>
  <si>
    <t>(19)日中
 ９時間以上
 ９時間３０分未満</t>
  </si>
  <si>
    <t>(20)日中
 ９時間３０分以上
 １０時間未満</t>
  </si>
  <si>
    <t>(21)日中
 １０時間以上
 １０時間３０分未満</t>
  </si>
  <si>
    <t>サービスコード</t>
  </si>
  <si>
    <t>(1)早朝
 ３０分未満</t>
  </si>
  <si>
    <t>２人目の居宅介護従業者による場合</t>
  </si>
  <si>
    <t>×</t>
  </si>
  <si>
    <t>(2)早朝
 ３０分以上
 １時間未満</t>
  </si>
  <si>
    <t>早朝の
　　場合</t>
  </si>
  <si>
    <t>(3)早朝
 １時間以上
 １時間３０分未満</t>
  </si>
  <si>
    <t>×</t>
  </si>
  <si>
    <t>加算</t>
  </si>
  <si>
    <t>(4)早朝
 １時間３０分以上
 ２時間未満</t>
  </si>
  <si>
    <t>(5)早朝
 ２時間以上
 ２時間３０分未満</t>
  </si>
  <si>
    <t>(1)夜間
 ３０分未満</t>
  </si>
  <si>
    <t>(2)夜間
 ３０分以上
 １時間未満</t>
  </si>
  <si>
    <t>夜間の
　　場合</t>
  </si>
  <si>
    <t>(3)夜間
 １時間以上
 １時間３０分未満</t>
  </si>
  <si>
    <t>(4)夜間
 １時間３０分以上
 ２時間未満</t>
  </si>
  <si>
    <t>(5)夜間
 ２時間以上
 ２時間３０分未満</t>
  </si>
  <si>
    <t>(6)夜間
 ２時間３０分以上
 ３時間未満</t>
  </si>
  <si>
    <t>(7)夜間
 ３時間以上
 ３時間３０分未満</t>
  </si>
  <si>
    <t>(8)夜間
 ３時間３０分以上
 ４時間未満</t>
  </si>
  <si>
    <t>(9)夜間
 ４時間以上
 ４時間３０分未満</t>
  </si>
  <si>
    <t>(1)深夜
 ３０分未満</t>
  </si>
  <si>
    <t>(2)深夜
 ３０分以上
 １時間未満</t>
  </si>
  <si>
    <t>深夜の
　　場合</t>
  </si>
  <si>
    <t>(3)深夜
 １時間以上
 １時間３０分未満</t>
  </si>
  <si>
    <t>(4)深夜
 １時間３０分以上
 ２時間未満</t>
  </si>
  <si>
    <t>(5)深夜
 ２時間以上
 ２時間３０分未満</t>
  </si>
  <si>
    <t>(6)深夜
 ２時間３０分以上
 ３時間未満</t>
  </si>
  <si>
    <t>(7)深夜
 ３時間以上
 ３時間３０分未満</t>
  </si>
  <si>
    <t>(8)深夜
 ３時間３０分以上
 ４時間未満</t>
  </si>
  <si>
    <t>(9)深夜
 ４時間以上
 ４時間３０分未満</t>
  </si>
  <si>
    <t>(10)深夜
 ４時間３０分以上
 ５時間未満</t>
  </si>
  <si>
    <t>(11)深夜
 ５時間以上
 ５時間３０分未満</t>
  </si>
  <si>
    <t>(12)深夜
 ５時間３０分以上
 ６時間未満</t>
  </si>
  <si>
    <t>(13)深夜
 ６時間以上
 ６時間３０分未満</t>
  </si>
  <si>
    <t>×</t>
  </si>
  <si>
    <t>地域生活支援事業</t>
  </si>
  <si>
    <t>(1)日中増分
 ３０分未満</t>
  </si>
  <si>
    <t>1回につき</t>
  </si>
  <si>
    <t>(2)日中増分
 ３０分以上
 １時間未満</t>
  </si>
  <si>
    <t>(3)日中増分
 １時間以上
 １時間３０分未満</t>
  </si>
  <si>
    <t>(4)日中増分
 １時間３０分以上
 ２時間未満</t>
  </si>
  <si>
    <t>(5)日中増分
 ２時間以上
 ２時間３０分未満</t>
  </si>
  <si>
    <t>(6)日中増分
 ２時間３０分以上
 ３時間未満</t>
  </si>
  <si>
    <t>(7)日中増分
 ３時間以上
 ３時間３０分未満</t>
  </si>
  <si>
    <t>(8)日中増分
 ３時間３０分以上
 ４時間未満</t>
  </si>
  <si>
    <t>(9)日中増分
 ４時間以上
 ４時間３０分未満</t>
  </si>
  <si>
    <t>(10)日中増分
 ４時間３０分以上
 ５時間未満</t>
  </si>
  <si>
    <t>(11)日中増分
 ５時間以上
 ５時間３０分未満</t>
  </si>
  <si>
    <t>(12)日中増分
 ５時間３０分以上
 ６時間未満</t>
  </si>
  <si>
    <t>(13)日中増分
 ６時間以上
 ６時間３０分未満</t>
  </si>
  <si>
    <t>(14)日中増分
 ６時間３０分以上
 ７時間未満</t>
  </si>
  <si>
    <t>(15)日中増分
 ７時間以上
 ７時間３０分未満</t>
  </si>
  <si>
    <t>(16)日中増分
 ７時間３０分以上
 ８時間未満</t>
  </si>
  <si>
    <t>(17)日中増分
 ８時間以上
 ８時間３０分未満</t>
  </si>
  <si>
    <t>(18)日中増分
 ８時間３０分以上
 ９時間未満</t>
  </si>
  <si>
    <t>(19)日中増分
 ９時間以上
 ９時間３０分未満</t>
  </si>
  <si>
    <t>(20)日中増分
 ９時間３０分以上
 １０時間未満</t>
  </si>
  <si>
    <t>(21)日中増分
 １０時間以上
 １０時間３０分未満</t>
  </si>
  <si>
    <t>サービスコード</t>
  </si>
  <si>
    <t>算定項目</t>
  </si>
  <si>
    <t>(1)早朝増分
 ３０分未満</t>
  </si>
  <si>
    <t>1回につき</t>
  </si>
  <si>
    <t>２人目の居宅介護従業者による場合</t>
  </si>
  <si>
    <t>(2)早朝増分
 ３０分以上
 １時間未満</t>
  </si>
  <si>
    <t>(3)早朝増分
 １時間以上
 １時間３０分未満</t>
  </si>
  <si>
    <t>×</t>
  </si>
  <si>
    <t>(4)早朝増分
 １時間３０分以上
 ２時間未満</t>
  </si>
  <si>
    <t>(5)早朝増分
 ２時間以上
 ２時間３０分未満</t>
  </si>
  <si>
    <t>サービスコード</t>
  </si>
  <si>
    <t>(1)夜間増分
 ３０分未満</t>
  </si>
  <si>
    <t>手話通訳者派遣事業３時間未満</t>
  </si>
  <si>
    <t>手話通訳者派遣事業３時間以上</t>
  </si>
  <si>
    <t>要約筆記者派遣事業３時間以上</t>
  </si>
  <si>
    <t>要約筆記者派遣事業３時間未満</t>
  </si>
  <si>
    <t>手話通訳設置事業</t>
  </si>
  <si>
    <t>手話設置</t>
  </si>
  <si>
    <t>要約筆記Ⅰ</t>
  </si>
  <si>
    <t>要約筆記Ⅱ</t>
  </si>
  <si>
    <t>手話通訳Ⅰ</t>
  </si>
  <si>
    <t>手話通訳Ⅱ</t>
  </si>
  <si>
    <t>1回につき</t>
  </si>
  <si>
    <t>1時間につき</t>
  </si>
  <si>
    <t>算定項目</t>
  </si>
  <si>
    <t>１　コミュニケーション支援事業サービスコード表</t>
  </si>
  <si>
    <t>４  福祉ホームサービスコード表</t>
  </si>
  <si>
    <t>５  訪問入浴サービス事業サービスコード表</t>
  </si>
  <si>
    <t>６　身体障害者自立支援事業サービスコード表</t>
  </si>
  <si>
    <t>７  日中短期入所事業サービスコード表</t>
  </si>
  <si>
    <t>８  タイムケア事業サービスコード表</t>
  </si>
  <si>
    <t>生活介護</t>
  </si>
  <si>
    <t>共同生活介護</t>
  </si>
  <si>
    <t>費用額</t>
  </si>
  <si>
    <t>利用者負担額</t>
  </si>
  <si>
    <t>地域活動支援センターⅠ型</t>
  </si>
  <si>
    <t>地域活動支援センターⅡ型</t>
  </si>
  <si>
    <t>地域活動支援センターⅢ型</t>
  </si>
  <si>
    <t>地域活動センターⅠ４Ｈ１</t>
  </si>
  <si>
    <t>地域活動センターⅠ４Ｈ２</t>
  </si>
  <si>
    <t>地域活動センターⅠ４Ｈ３</t>
  </si>
  <si>
    <t>地域活動センターⅠ６Ｈ１</t>
  </si>
  <si>
    <t>地域活動センターⅠ６Ｈ２</t>
  </si>
  <si>
    <t>地域活動センターⅠ６Ｈ３</t>
  </si>
  <si>
    <t>地域活動センターⅠ６Ｈ超１</t>
  </si>
  <si>
    <t>地域活動センターⅠ６Ｈ超２</t>
  </si>
  <si>
    <t>地域活動センターⅠ６Ｈ超３</t>
  </si>
  <si>
    <t>地域活動センターⅡ４Ｈ１</t>
  </si>
  <si>
    <t>地域活動センターⅡ４Ｈ２</t>
  </si>
  <si>
    <t>地域活動センターⅡ４Ｈ３</t>
  </si>
  <si>
    <t>地域活動センターⅡ６Ｈ１</t>
  </si>
  <si>
    <t>地域活動センターⅡ６Ｈ２</t>
  </si>
  <si>
    <t>地域活動センターⅡ６Ｈ３</t>
  </si>
  <si>
    <t>地域活動センターⅡ６Ｈ超１</t>
  </si>
  <si>
    <t>地域活動センターⅡ６Ｈ超２</t>
  </si>
  <si>
    <t>地域活動センターⅡ６Ｈ超３</t>
  </si>
  <si>
    <t>地域活動センターⅢ４Ｈ１</t>
  </si>
  <si>
    <t>地域活動センターⅢ４Ｈ２</t>
  </si>
  <si>
    <t>地域活動センターⅢ４Ｈ３</t>
  </si>
  <si>
    <t>地域活動センターⅢ６Ｈ１</t>
  </si>
  <si>
    <t>地域活動センターⅢ６Ｈ２</t>
  </si>
  <si>
    <t>地域活動センターⅢ６Ｈ３</t>
  </si>
  <si>
    <t>地域活動センターⅢ６Ｈ超１</t>
  </si>
  <si>
    <t>地域活動センターⅢ６Ｈ超２</t>
  </si>
  <si>
    <t>地域活動センターⅢ６Ｈ超３</t>
  </si>
  <si>
    <t>日中短期入所Ⅰ４Ｈ１</t>
  </si>
  <si>
    <t>日中短期入所Ⅰ４Ｈ２</t>
  </si>
  <si>
    <t>日中短期入所Ⅰ４Ｈ３</t>
  </si>
  <si>
    <t>日中短期入所Ⅰ４Ｈ４</t>
  </si>
  <si>
    <t>日中短期入所Ⅰ４Ｈ５</t>
  </si>
  <si>
    <t>日中短期入所Ⅰ８Ｈ１</t>
  </si>
  <si>
    <t>日中短期入所Ⅰ８Ｈ２</t>
  </si>
  <si>
    <t>日中短期入所Ⅰ８Ｈ３</t>
  </si>
  <si>
    <t>日中短期入所Ⅰ８Ｈ４</t>
  </si>
  <si>
    <t>日中短期入所Ⅰ８Ｈ５</t>
  </si>
  <si>
    <t>日中短期入所Ⅰ８Ｈ超１</t>
  </si>
  <si>
    <t>日中短期入所Ⅰ８Ｈ超２</t>
  </si>
  <si>
    <t>日中短期入所Ⅰ８Ｈ超３</t>
  </si>
  <si>
    <t>日中短期入所Ⅰ８Ｈ超４</t>
  </si>
  <si>
    <t>日中短期入所Ⅰ８Ｈ超５</t>
  </si>
  <si>
    <t>単独型身体Ⅰ４Ｈ１</t>
  </si>
  <si>
    <t>単独型身体Ⅰ４Ｈ２</t>
  </si>
  <si>
    <t>単独型身体Ⅰ４Ｈ３</t>
  </si>
  <si>
    <t>単独型身体Ⅰ６Ｈ１</t>
  </si>
  <si>
    <t>単独型身体Ⅰ６Ｈ２</t>
  </si>
  <si>
    <t>単独型身体Ⅰ６Ｈ３</t>
  </si>
  <si>
    <t>単独型身体Ⅰ６Ｈ超１</t>
  </si>
  <si>
    <t>単独型身体Ⅰ６Ｈ超２</t>
  </si>
  <si>
    <t>単独型身体Ⅰ６Ｈ超３</t>
  </si>
  <si>
    <t>単独型身体Ⅱ４Ｈ１</t>
  </si>
  <si>
    <t>単独型身体Ⅱ４Ｈ２</t>
  </si>
  <si>
    <t>単独型身体Ⅱ４Ｈ３</t>
  </si>
  <si>
    <t>単独型身体Ⅱ６Ｈ１</t>
  </si>
  <si>
    <t>単独型身体Ⅱ６Ｈ２</t>
  </si>
  <si>
    <t>単独型身体Ⅱ６Ｈ３</t>
  </si>
  <si>
    <t>単独型身体Ⅱ６Ｈ超１</t>
  </si>
  <si>
    <t>単独型身体Ⅱ６Ｈ超２</t>
  </si>
  <si>
    <t>単独型身体Ⅱ６Ｈ超３</t>
  </si>
  <si>
    <t>併設型身体Ⅰ４Ｈ１</t>
  </si>
  <si>
    <t>併設型身体Ⅰ６Ｈ１</t>
  </si>
  <si>
    <t>併設型身体Ⅰ６Ｈ超１</t>
  </si>
  <si>
    <t>併設型身体Ⅱ４Ｈ１</t>
  </si>
  <si>
    <t>併設型身体Ⅱ６Ｈ１</t>
  </si>
  <si>
    <t>併設型身体Ⅱ６Ｈ超１</t>
  </si>
  <si>
    <t>単独型知的４Ｈ１</t>
  </si>
  <si>
    <t>単独型知的６Ｈ１</t>
  </si>
  <si>
    <t>単独型知的６Ｈ超１</t>
  </si>
  <si>
    <t>併設型知的４Ｈ１</t>
  </si>
  <si>
    <t>併設型知的６Ｈ１</t>
  </si>
  <si>
    <t>併設型知的６Ｈ超１</t>
  </si>
  <si>
    <t>併設型身体Ⅰ４Ｈ２</t>
  </si>
  <si>
    <t>併設型身体Ⅰ４Ｈ３</t>
  </si>
  <si>
    <t>併設型身体Ⅰ６Ｈ２</t>
  </si>
  <si>
    <t>併設型身体Ⅰ６Ｈ３</t>
  </si>
  <si>
    <t>併設型身体Ⅰ６Ｈ超２</t>
  </si>
  <si>
    <t>併設型身体Ⅰ６Ｈ超３</t>
  </si>
  <si>
    <t>併設型身体Ⅱ４Ｈ２</t>
  </si>
  <si>
    <t>併設型身体Ⅱ４Ｈ３</t>
  </si>
  <si>
    <t>併設型身体Ⅱ６Ｈ２</t>
  </si>
  <si>
    <t>併設型身体Ⅱ６Ｈ３</t>
  </si>
  <si>
    <t>併設型身体Ⅱ６Ｈ超２</t>
  </si>
  <si>
    <t>併設型身体Ⅱ６Ｈ超３</t>
  </si>
  <si>
    <t>単独型知的４Ｈ２</t>
  </si>
  <si>
    <t>単独型知的４Ｈ３</t>
  </si>
  <si>
    <t>単独型知的６Ｈ２</t>
  </si>
  <si>
    <t>単独型知的６Ｈ３</t>
  </si>
  <si>
    <t>単独型知的６Ｈ超２</t>
  </si>
  <si>
    <t>単独型知的６Ｈ超３</t>
  </si>
  <si>
    <t>併設型知的４Ｈ２</t>
  </si>
  <si>
    <t>併設型知的４Ｈ３</t>
  </si>
  <si>
    <t>併設型知的６Ｈ２</t>
  </si>
  <si>
    <t>併設型知的６Ｈ３</t>
  </si>
  <si>
    <t>併設型知的６Ｈ超２</t>
  </si>
  <si>
    <t>併設型知的６Ｈ超３</t>
  </si>
  <si>
    <t>１月につき</t>
  </si>
  <si>
    <t>1月につき</t>
  </si>
  <si>
    <t>円</t>
  </si>
  <si>
    <t>移動上限額管理加算</t>
  </si>
  <si>
    <t>地域活動センター上限額管理加算</t>
  </si>
  <si>
    <t>合成額</t>
  </si>
  <si>
    <t>福祉ホームⅠ１</t>
  </si>
  <si>
    <t>福祉ホームⅡ１</t>
  </si>
  <si>
    <t>福祉ホームⅢ１</t>
  </si>
  <si>
    <t>福祉ホームⅠ２</t>
  </si>
  <si>
    <t>福祉ホームⅠ３</t>
  </si>
  <si>
    <t>福祉ホームⅡ２</t>
  </si>
  <si>
    <t>福祉ホームⅢ２</t>
  </si>
  <si>
    <t>1116</t>
  </si>
  <si>
    <t>1117</t>
  </si>
  <si>
    <t>訪問入浴上限額管理加算</t>
  </si>
  <si>
    <t>身体自立上限額管理加算</t>
  </si>
  <si>
    <t>上限額管理加算</t>
  </si>
  <si>
    <t>タイムケアⅠ４Ｈ</t>
  </si>
  <si>
    <t>タイムケアⅠ６Ｈ</t>
  </si>
  <si>
    <t>タイムケアⅠ６Ｈ超</t>
  </si>
  <si>
    <t>サービス種類・サービス種類コード：</t>
  </si>
  <si>
    <t>サービス種類</t>
  </si>
  <si>
    <t>サービス
種類コード</t>
  </si>
  <si>
    <t>サービス
項目コード</t>
  </si>
  <si>
    <t>サービス種類毎に付番</t>
  </si>
  <si>
    <t>コミュニケーション支援事業</t>
  </si>
  <si>
    <t>７１</t>
  </si>
  <si>
    <t>移動支援事業</t>
  </si>
  <si>
    <t>７２</t>
  </si>
  <si>
    <t>地域活動支援事業</t>
  </si>
  <si>
    <t>７３</t>
  </si>
  <si>
    <t>福祉ホーム</t>
  </si>
  <si>
    <t>７４</t>
  </si>
  <si>
    <t>７５</t>
  </si>
  <si>
    <t>７６</t>
  </si>
  <si>
    <t>７７</t>
  </si>
  <si>
    <t>７８</t>
  </si>
  <si>
    <t>訪問入浴サービス事業</t>
  </si>
  <si>
    <t>身体障害者自立支援事業</t>
  </si>
  <si>
    <t>日中短期入所事業</t>
  </si>
  <si>
    <t>タイムケア事業</t>
  </si>
  <si>
    <t>移行経過的デイサービス</t>
  </si>
  <si>
    <t>箇所が改正部分。</t>
  </si>
  <si>
    <t>※本サービスコードについては、今後変更される可能性があることにご留意下さい。</t>
  </si>
  <si>
    <t>※</t>
  </si>
  <si>
    <t>　　１　コミュニケーション支援事業サービスコード表</t>
  </si>
  <si>
    <t>　　２　移動支援事業サービスコード表</t>
  </si>
  <si>
    <t>３  地域活動支援センター事業サービスコード表</t>
  </si>
  <si>
    <t>　　３　地域活動支援センター事業サービスコード表</t>
  </si>
  <si>
    <t>　　４　福祉ホームサービスコード表</t>
  </si>
  <si>
    <t>　　５　訪問入浴サービス事業サービスコード表</t>
  </si>
  <si>
    <t>　　６　身体障害者自立支援事業サービスコード表</t>
  </si>
  <si>
    <t>　　７　日中短期入所事業サービスコード表</t>
  </si>
  <si>
    <t>　　８　タイムケア事業サービスコード表</t>
  </si>
  <si>
    <t>９  移行経過的デイサービス事業サービスコード表</t>
  </si>
  <si>
    <t>　　９　移行経過的デイサービス事業サービスコード表</t>
  </si>
  <si>
    <t>　　また、給付費等は１つのサービスコードごとに算出するものではないため、費用及び利用者負担額はあくまで参考として記載しているものです。</t>
  </si>
  <si>
    <t>地域生活支援給付費等単位数サービスコード（案）
（平成２０年４月施行版）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</si>
</sst>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_);[Red]\(0\)"/>
    <numFmt numFmtId="181" formatCode="0.0_);[Red]\(0.0\)"/>
    <numFmt numFmtId="182" formatCode="#,##0.0_);[Red]\(#,##0.0\)"/>
    <numFmt numFmtId="183" formatCode="#,##0_);[Red]\(#,##0\)"/>
    <numFmt numFmtId="184" formatCode="0.E+00"/>
    <numFmt numFmtId="185" formatCode="0.00_ "/>
    <numFmt numFmtId="186" formatCode="#,##0;&quot;▲ &quot;#,##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mmmm\ d\,\ yyyy"/>
    <numFmt numFmtId="196" formatCode="[$-411]g/&quot;標&quot;&quot;準&quot;"/>
    <numFmt numFmtId="197" formatCode="#,##0.00_ "/>
    <numFmt numFmtId="198" formatCode="#,##0.0_ "/>
    <numFmt numFmtId="199" formatCode="&quot;\&quot;#,##0_);[Red]\(&quot;\&quot;#,##0\)"/>
    <numFmt numFmtId="200" formatCode="###0"/>
    <numFmt numFmtId="201" formatCode="0;&quot;△ &quot;0"/>
    <numFmt numFmtId="202" formatCode="#,##0;&quot;△ &quot;#,##0"/>
    <numFmt numFmtId="203" formatCode="#,##0.0_ ;[Red]\-#,##0.0\ "/>
    <numFmt numFmtId="204" formatCode="#,##0.000_ ;[Red]\-#,##0.000\ "/>
    <numFmt numFmtId="205" formatCode="#,##0.0000_ ;[Red]\-#,##0.0000\ "/>
    <numFmt numFmtId="206" formatCode="#,##0_ ;[Red]\-#,##0\ "/>
    <numFmt numFmtId="207" formatCode="&quot;Yes&quot;;&quot;Yes&quot;;&quot;No&quot;"/>
    <numFmt numFmtId="208" formatCode="&quot;True&quot;;&quot;True&quot;;&quot;False&quot;"/>
    <numFmt numFmtId="209" formatCode="&quot;On&quot;;&quot;On&quot;;&quot;Off&quot;"/>
    <numFmt numFmtId="210" formatCode="0.000_);[Red]\(0.000\)"/>
    <numFmt numFmtId="211" formatCode="0.00_);[Red]\(0.00\)"/>
  </numFmts>
  <fonts count="1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
      <sz val="18"/>
      <name val="ＭＳ Ｐゴシック"/>
      <family val="3"/>
    </font>
  </fonts>
  <fills count="10">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33">
    <border>
      <left/>
      <right/>
      <top/>
      <bottom/>
      <diagonal/>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style="medium"/>
    </border>
    <border>
      <left style="medium"/>
      <right style="thin"/>
      <top style="thin"/>
      <bottom style="thin"/>
    </border>
    <border>
      <left style="thin"/>
      <right style="thin"/>
      <top>
        <color indexed="63"/>
      </top>
      <bottom>
        <color indexed="63"/>
      </bottom>
    </border>
    <border>
      <left style="thin"/>
      <right>
        <color indexed="63"/>
      </right>
      <top style="thin"/>
      <bottom style="medium"/>
    </border>
    <border>
      <left>
        <color indexed="63"/>
      </left>
      <right>
        <color indexed="63"/>
      </right>
      <top>
        <color indexed="63"/>
      </top>
      <bottom style="medium"/>
    </border>
    <border diagonalUp="1">
      <left style="thin"/>
      <right style="thin"/>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style="double"/>
      <right style="thin"/>
      <top style="thin"/>
      <bottom style="thin"/>
    </border>
    <border>
      <left style="thin"/>
      <right style="double"/>
      <top style="thin"/>
      <bottom style="thin"/>
    </border>
    <border>
      <left style="medium"/>
      <right>
        <color indexed="63"/>
      </right>
      <top>
        <color indexed="63"/>
      </top>
      <bottom>
        <color indexed="63"/>
      </bottom>
    </border>
    <border diagonalUp="1">
      <left style="thin"/>
      <right>
        <color indexed="63"/>
      </right>
      <top style="thin"/>
      <bottom style="thin"/>
      <diagonal style="thin"/>
    </border>
    <border diagonalUp="1">
      <left style="double"/>
      <right style="thin"/>
      <top style="thin"/>
      <bottom style="thin"/>
      <diagonal style="thin"/>
    </border>
    <border>
      <left style="double"/>
      <right>
        <color indexed="63"/>
      </right>
      <top style="thin"/>
      <bottom style="thin"/>
    </border>
    <border>
      <left>
        <color indexed="63"/>
      </left>
      <right style="double"/>
      <top style="thin"/>
      <bottom style="thin"/>
    </border>
    <border>
      <left style="double"/>
      <right style="thin"/>
      <top>
        <color indexed="63"/>
      </top>
      <bottom style="thin"/>
    </border>
    <border diagonalUp="1">
      <left>
        <color indexed="63"/>
      </left>
      <right>
        <color indexed="63"/>
      </right>
      <top style="thin"/>
      <bottom style="thin"/>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506">
    <xf numFmtId="0" fontId="0" fillId="0" borderId="0" xfId="0" applyAlignment="1">
      <alignment/>
    </xf>
    <xf numFmtId="0" fontId="0" fillId="0" borderId="0" xfId="21">
      <alignment vertical="center"/>
      <protection/>
    </xf>
    <xf numFmtId="0" fontId="0" fillId="0" borderId="0" xfId="21" applyFill="1">
      <alignment vertical="center"/>
      <protection/>
    </xf>
    <xf numFmtId="0" fontId="0" fillId="2" borderId="0" xfId="21" applyFill="1">
      <alignment vertical="center"/>
      <protection/>
    </xf>
    <xf numFmtId="185" fontId="0" fillId="2" borderId="0" xfId="21" applyNumberFormat="1" applyFill="1">
      <alignment vertical="center"/>
      <protection/>
    </xf>
    <xf numFmtId="185" fontId="0" fillId="3" borderId="0" xfId="21" applyNumberFormat="1" applyFill="1">
      <alignment vertical="center"/>
      <protection/>
    </xf>
    <xf numFmtId="0" fontId="0" fillId="2" borderId="0" xfId="21" applyFont="1" applyFill="1">
      <alignment vertical="center"/>
      <protection/>
    </xf>
    <xf numFmtId="0" fontId="0" fillId="4" borderId="0" xfId="21" applyFont="1" applyFill="1">
      <alignment vertical="center"/>
      <protection/>
    </xf>
    <xf numFmtId="185" fontId="0" fillId="4" borderId="0" xfId="21" applyNumberFormat="1" applyFill="1">
      <alignment vertical="center"/>
      <protection/>
    </xf>
    <xf numFmtId="0" fontId="0" fillId="5" borderId="0" xfId="21" applyFont="1" applyFill="1">
      <alignment vertical="center"/>
      <protection/>
    </xf>
    <xf numFmtId="185" fontId="0" fillId="5" borderId="0" xfId="21" applyNumberFormat="1" applyFill="1">
      <alignment vertical="center"/>
      <protection/>
    </xf>
    <xf numFmtId="0" fontId="0" fillId="6" borderId="0" xfId="21" applyFill="1">
      <alignment vertical="center"/>
      <protection/>
    </xf>
    <xf numFmtId="185" fontId="0" fillId="6" borderId="0" xfId="21" applyNumberFormat="1" applyFill="1">
      <alignment vertical="center"/>
      <protection/>
    </xf>
    <xf numFmtId="0" fontId="0" fillId="7" borderId="0" xfId="21" applyFill="1">
      <alignment vertical="center"/>
      <protection/>
    </xf>
    <xf numFmtId="185" fontId="0" fillId="7" borderId="0" xfId="21" applyNumberFormat="1" applyFill="1">
      <alignment vertical="center"/>
      <protection/>
    </xf>
    <xf numFmtId="0" fontId="0" fillId="8" borderId="0" xfId="21" applyFont="1" applyFill="1">
      <alignment vertical="center"/>
      <protection/>
    </xf>
    <xf numFmtId="185" fontId="0" fillId="8" borderId="0" xfId="21" applyNumberFormat="1" applyFill="1">
      <alignment vertical="center"/>
      <protection/>
    </xf>
    <xf numFmtId="0" fontId="0" fillId="9" borderId="0" xfId="21" applyFill="1">
      <alignment vertical="center"/>
      <protection/>
    </xf>
    <xf numFmtId="185" fontId="0" fillId="9" borderId="0" xfId="21" applyNumberFormat="1" applyFill="1">
      <alignment vertical="center"/>
      <protection/>
    </xf>
    <xf numFmtId="0" fontId="0" fillId="8" borderId="0" xfId="21" applyFill="1">
      <alignment vertical="center"/>
      <protection/>
    </xf>
    <xf numFmtId="185" fontId="0" fillId="0" borderId="0" xfId="21" applyNumberFormat="1" applyFill="1">
      <alignment vertical="center"/>
      <protection/>
    </xf>
    <xf numFmtId="185" fontId="0" fillId="0" borderId="0" xfId="21" applyNumberFormat="1">
      <alignment vertical="center"/>
      <protection/>
    </xf>
    <xf numFmtId="0" fontId="4" fillId="0" borderId="0" xfId="0" applyFont="1" applyAlignment="1">
      <alignment vertical="center"/>
    </xf>
    <xf numFmtId="0" fontId="5" fillId="0" borderId="1" xfId="0" applyFont="1" applyFill="1" applyBorder="1" applyAlignment="1">
      <alignment vertical="center"/>
    </xf>
    <xf numFmtId="0" fontId="0" fillId="0" borderId="2" xfId="0" applyFill="1" applyBorder="1" applyAlignment="1">
      <alignment vertical="center"/>
    </xf>
    <xf numFmtId="0" fontId="5" fillId="0" borderId="3" xfId="0" applyFont="1" applyFill="1" applyBorder="1" applyAlignment="1">
      <alignment horizontal="center" vertical="center"/>
    </xf>
    <xf numFmtId="0" fontId="0" fillId="0" borderId="1" xfId="0" applyFill="1" applyBorder="1" applyAlignment="1">
      <alignment vertical="center"/>
    </xf>
    <xf numFmtId="0" fontId="0" fillId="0" borderId="4" xfId="0" applyFill="1" applyBorder="1" applyAlignment="1">
      <alignment vertical="center"/>
    </xf>
    <xf numFmtId="0" fontId="6" fillId="0" borderId="4" xfId="0" applyFont="1" applyFill="1" applyBorder="1" applyAlignment="1">
      <alignment vertical="center"/>
    </xf>
    <xf numFmtId="0" fontId="5" fillId="0" borderId="4" xfId="0" applyFont="1" applyFill="1" applyBorder="1" applyAlignment="1">
      <alignment vertical="center"/>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7" xfId="0" applyFont="1"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6" fillId="0" borderId="9" xfId="0" applyFont="1" applyFill="1" applyBorder="1" applyAlignment="1">
      <alignment vertical="center"/>
    </xf>
    <xf numFmtId="0" fontId="0" fillId="0" borderId="9" xfId="0" applyFill="1" applyBorder="1" applyAlignment="1">
      <alignment horizontal="right" vertical="center"/>
    </xf>
    <xf numFmtId="0" fontId="5" fillId="0" borderId="1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6" xfId="0" applyFont="1" applyFill="1" applyBorder="1" applyAlignment="1">
      <alignment vertical="center"/>
    </xf>
    <xf numFmtId="0" fontId="6" fillId="0" borderId="3" xfId="0" applyFont="1" applyFill="1" applyBorder="1" applyAlignment="1">
      <alignment vertical="center"/>
    </xf>
    <xf numFmtId="0" fontId="5" fillId="0" borderId="4" xfId="0" applyFont="1" applyFill="1" applyBorder="1" applyAlignment="1">
      <alignment horizontal="right" vertical="center"/>
    </xf>
    <xf numFmtId="0" fontId="6" fillId="0" borderId="4" xfId="0" applyFont="1" applyFill="1" applyBorder="1" applyAlignment="1">
      <alignment horizontal="right" vertical="center"/>
    </xf>
    <xf numFmtId="0" fontId="6" fillId="0" borderId="3" xfId="0" applyFont="1" applyFill="1" applyBorder="1" applyAlignment="1">
      <alignment horizontal="right" vertical="center"/>
    </xf>
    <xf numFmtId="0" fontId="6" fillId="0" borderId="11" xfId="0" applyFont="1" applyFill="1" applyBorder="1" applyAlignment="1">
      <alignment vertical="center"/>
    </xf>
    <xf numFmtId="0" fontId="6" fillId="0" borderId="11" xfId="0"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2" xfId="0" applyNumberFormat="1" applyFont="1" applyFill="1" applyBorder="1" applyAlignment="1">
      <alignment horizontal="right" vertical="center"/>
    </xf>
    <xf numFmtId="0" fontId="0" fillId="0" borderId="12" xfId="0" applyFill="1" applyBorder="1" applyAlignment="1">
      <alignment vertical="center"/>
    </xf>
    <xf numFmtId="0" fontId="6" fillId="0" borderId="8" xfId="0" applyFont="1" applyFill="1" applyBorder="1" applyAlignment="1">
      <alignment vertical="center"/>
    </xf>
    <xf numFmtId="0" fontId="5" fillId="0" borderId="9" xfId="0" applyFont="1" applyFill="1" applyBorder="1" applyAlignment="1">
      <alignment horizontal="right" vertical="center"/>
    </xf>
    <xf numFmtId="0" fontId="0" fillId="0" borderId="7" xfId="0" applyFill="1" applyBorder="1" applyAlignment="1">
      <alignment vertical="center"/>
    </xf>
    <xf numFmtId="0" fontId="8" fillId="0" borderId="9" xfId="0" applyFont="1" applyFill="1" applyBorder="1" applyAlignment="1">
      <alignment vertical="center"/>
    </xf>
    <xf numFmtId="0" fontId="6" fillId="0" borderId="9" xfId="0" applyFont="1" applyFill="1" applyBorder="1" applyAlignment="1">
      <alignment horizontal="right" vertical="center"/>
    </xf>
    <xf numFmtId="9" fontId="5" fillId="0" borderId="9" xfId="0" applyNumberFormat="1" applyFont="1" applyFill="1" applyBorder="1" applyAlignment="1">
      <alignment horizontal="right" vertical="center"/>
    </xf>
    <xf numFmtId="9" fontId="5" fillId="0" borderId="7" xfId="0" applyNumberFormat="1" applyFont="1" applyFill="1" applyBorder="1" applyAlignment="1">
      <alignment horizontal="right" vertical="center"/>
    </xf>
    <xf numFmtId="0" fontId="0" fillId="0" borderId="0" xfId="0" applyFill="1" applyAlignment="1">
      <alignment vertical="center"/>
    </xf>
    <xf numFmtId="0" fontId="6" fillId="0" borderId="0" xfId="0" applyFont="1" applyFill="1" applyBorder="1" applyAlignment="1">
      <alignment vertical="center"/>
    </xf>
    <xf numFmtId="0" fontId="6" fillId="0" borderId="12" xfId="0" applyFont="1" applyFill="1" applyBorder="1" applyAlignment="1">
      <alignment horizontal="right" vertical="center"/>
    </xf>
    <xf numFmtId="178" fontId="5" fillId="0" borderId="1" xfId="0" applyNumberFormat="1" applyFont="1" applyFill="1" applyBorder="1" applyAlignment="1">
      <alignment horizontal="right" vertical="center"/>
    </xf>
    <xf numFmtId="178" fontId="5" fillId="0" borderId="4" xfId="0" applyNumberFormat="1" applyFont="1" applyFill="1" applyBorder="1" applyAlignment="1">
      <alignment horizontal="right" vertical="center"/>
    </xf>
    <xf numFmtId="178" fontId="5" fillId="0" borderId="3" xfId="0" applyNumberFormat="1" applyFont="1" applyFill="1" applyBorder="1" applyAlignment="1">
      <alignment horizontal="right" vertical="center"/>
    </xf>
    <xf numFmtId="9" fontId="5" fillId="0" borderId="13" xfId="0" applyNumberFormat="1" applyFont="1" applyFill="1" applyBorder="1" applyAlignment="1">
      <alignment horizontal="right" vertical="center"/>
    </xf>
    <xf numFmtId="9" fontId="5" fillId="0" borderId="0" xfId="0" applyNumberFormat="1" applyFont="1" applyFill="1" applyBorder="1" applyAlignment="1">
      <alignment horizontal="right" vertical="center"/>
    </xf>
    <xf numFmtId="9" fontId="5" fillId="0" borderId="12"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12" xfId="0" applyNumberFormat="1" applyFont="1" applyFill="1" applyBorder="1" applyAlignment="1">
      <alignment horizontal="right" vertical="center"/>
    </xf>
    <xf numFmtId="0" fontId="6" fillId="0" borderId="13" xfId="0" applyFont="1" applyFill="1" applyBorder="1" applyAlignment="1">
      <alignment horizontal="right" vertical="center"/>
    </xf>
    <xf numFmtId="9" fontId="5" fillId="0" borderId="8" xfId="0" applyNumberFormat="1" applyFont="1" applyFill="1" applyBorder="1" applyAlignment="1">
      <alignment horizontal="righ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3" xfId="0" applyBorder="1" applyAlignment="1">
      <alignment/>
    </xf>
    <xf numFmtId="0" fontId="0" fillId="0" borderId="12" xfId="0" applyBorder="1" applyAlignment="1">
      <alignment/>
    </xf>
    <xf numFmtId="0" fontId="5" fillId="0" borderId="4" xfId="0" applyFont="1" applyFill="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9" fontId="6" fillId="0" borderId="13"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9" fontId="6" fillId="0" borderId="12" xfId="0" applyNumberFormat="1" applyFont="1" applyFill="1" applyBorder="1" applyAlignment="1">
      <alignment horizontal="center" vertical="center"/>
    </xf>
    <xf numFmtId="0" fontId="6" fillId="0" borderId="0" xfId="0" applyFont="1" applyAlignment="1">
      <alignment vertical="center"/>
    </xf>
    <xf numFmtId="0" fontId="0" fillId="0" borderId="0" xfId="0" applyAlignment="1">
      <alignment vertical="center"/>
    </xf>
    <xf numFmtId="210" fontId="0" fillId="2" borderId="0" xfId="21" applyNumberFormat="1" applyFont="1" applyFill="1">
      <alignment vertical="center"/>
      <protection/>
    </xf>
    <xf numFmtId="210" fontId="0" fillId="0" borderId="0" xfId="21" applyNumberFormat="1">
      <alignment vertical="center"/>
      <protection/>
    </xf>
    <xf numFmtId="0" fontId="0" fillId="0" borderId="11" xfId="0" applyFill="1" applyBorder="1" applyAlignment="1">
      <alignment vertical="center"/>
    </xf>
    <xf numFmtId="0" fontId="5" fillId="0" borderId="11" xfId="0" applyFont="1" applyFill="1" applyBorder="1" applyAlignment="1">
      <alignment horizontal="right" vertical="center"/>
    </xf>
    <xf numFmtId="0" fontId="6" fillId="0" borderId="14" xfId="0" applyFont="1" applyFill="1" applyBorder="1" applyAlignment="1">
      <alignment vertical="center"/>
    </xf>
    <xf numFmtId="0" fontId="6" fillId="0" borderId="14" xfId="0" applyFont="1" applyFill="1" applyBorder="1" applyAlignment="1">
      <alignment/>
    </xf>
    <xf numFmtId="0" fontId="6" fillId="0" borderId="11" xfId="0" applyFont="1" applyFill="1" applyBorder="1" applyAlignment="1">
      <alignment/>
    </xf>
    <xf numFmtId="0" fontId="6" fillId="0" borderId="11" xfId="0" applyFont="1" applyFill="1" applyBorder="1" applyAlignment="1">
      <alignment horizontal="right"/>
    </xf>
    <xf numFmtId="0" fontId="5" fillId="0" borderId="11" xfId="0" applyFont="1" applyFill="1" applyBorder="1" applyAlignment="1">
      <alignment/>
    </xf>
    <xf numFmtId="0" fontId="0" fillId="0" borderId="0" xfId="0" applyFill="1" applyAlignment="1">
      <alignment/>
    </xf>
    <xf numFmtId="3" fontId="5" fillId="0" borderId="11" xfId="0" applyNumberFormat="1" applyFont="1" applyFill="1" applyBorder="1" applyAlignment="1">
      <alignment horizontal="right" vertical="center"/>
    </xf>
    <xf numFmtId="0" fontId="6" fillId="0" borderId="2" xfId="0" applyFont="1" applyFill="1" applyBorder="1" applyAlignment="1">
      <alignment vertical="center"/>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5" fillId="0" borderId="4" xfId="0" applyFont="1" applyFill="1" applyBorder="1" applyAlignment="1">
      <alignment/>
    </xf>
    <xf numFmtId="38" fontId="0" fillId="0" borderId="0" xfId="17" applyAlignment="1">
      <alignment/>
    </xf>
    <xf numFmtId="38" fontId="0" fillId="0" borderId="4" xfId="17" applyFill="1" applyBorder="1" applyAlignment="1">
      <alignment vertical="center"/>
    </xf>
    <xf numFmtId="38" fontId="0" fillId="0" borderId="9" xfId="17" applyFill="1" applyBorder="1" applyAlignment="1">
      <alignment vertical="center"/>
    </xf>
    <xf numFmtId="38" fontId="6" fillId="0" borderId="11" xfId="17" applyFont="1" applyFill="1" applyBorder="1" applyAlignment="1">
      <alignment vertical="center"/>
    </xf>
    <xf numFmtId="38" fontId="5" fillId="0" borderId="11" xfId="17" applyFont="1" applyFill="1" applyBorder="1" applyAlignment="1">
      <alignment vertical="center"/>
    </xf>
    <xf numFmtId="0" fontId="6" fillId="0" borderId="0" xfId="0" applyFont="1" applyFill="1" applyBorder="1" applyAlignment="1">
      <alignment horizontal="right" vertical="center"/>
    </xf>
    <xf numFmtId="0" fontId="5" fillId="0" borderId="6" xfId="0" applyFont="1" applyFill="1" applyBorder="1" applyAlignment="1">
      <alignment vertical="center"/>
    </xf>
    <xf numFmtId="0" fontId="5" fillId="0" borderId="6" xfId="0" applyFont="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8" xfId="0" applyFont="1" applyFill="1" applyBorder="1" applyAlignment="1">
      <alignment/>
    </xf>
    <xf numFmtId="0" fontId="5" fillId="0" borderId="9" xfId="0" applyFont="1" applyFill="1" applyBorder="1" applyAlignment="1">
      <alignment/>
    </xf>
    <xf numFmtId="0" fontId="5" fillId="0" borderId="9" xfId="0" applyFont="1" applyFill="1" applyBorder="1" applyAlignment="1">
      <alignment horizontal="right"/>
    </xf>
    <xf numFmtId="0" fontId="5" fillId="0" borderId="0" xfId="21" applyFont="1" applyFill="1">
      <alignment vertical="center"/>
      <protection/>
    </xf>
    <xf numFmtId="0" fontId="5" fillId="0" borderId="0" xfId="0" applyFont="1" applyAlignment="1">
      <alignment/>
    </xf>
    <xf numFmtId="0" fontId="5" fillId="0" borderId="11" xfId="0" applyFont="1" applyFill="1" applyBorder="1" applyAlignment="1">
      <alignment/>
    </xf>
    <xf numFmtId="3" fontId="5" fillId="0" borderId="6" xfId="0" applyNumberFormat="1" applyFont="1" applyFill="1" applyBorder="1" applyAlignment="1">
      <alignment/>
    </xf>
    <xf numFmtId="0" fontId="5" fillId="0" borderId="11" xfId="0" applyFont="1" applyBorder="1" applyAlignment="1">
      <alignment/>
    </xf>
    <xf numFmtId="0" fontId="5" fillId="0" borderId="2" xfId="0" applyFont="1" applyBorder="1" applyAlignment="1">
      <alignment/>
    </xf>
    <xf numFmtId="0" fontId="6" fillId="0" borderId="1" xfId="0" applyFont="1" applyFill="1" applyBorder="1" applyAlignment="1">
      <alignment vertical="center"/>
    </xf>
    <xf numFmtId="0" fontId="0" fillId="3" borderId="0" xfId="21" applyFont="1" applyFill="1">
      <alignment vertical="center"/>
      <protection/>
    </xf>
    <xf numFmtId="211" fontId="0" fillId="2" borderId="0" xfId="21" applyNumberFormat="1" applyFill="1">
      <alignment vertical="center"/>
      <protection/>
    </xf>
    <xf numFmtId="38" fontId="5" fillId="0" borderId="11" xfId="17" applyFont="1" applyFill="1" applyBorder="1" applyAlignment="1">
      <alignment horizontal="right" vertical="center"/>
    </xf>
    <xf numFmtId="38" fontId="5" fillId="0" borderId="9" xfId="17" applyFont="1" applyFill="1" applyBorder="1" applyAlignment="1">
      <alignment horizontal="right" vertical="center"/>
    </xf>
    <xf numFmtId="0" fontId="7" fillId="0" borderId="0" xfId="0" applyFont="1" applyFill="1" applyBorder="1" applyAlignment="1">
      <alignment horizontal="center" vertical="center"/>
    </xf>
    <xf numFmtId="0" fontId="0" fillId="0" borderId="0" xfId="0" applyBorder="1" applyAlignment="1">
      <alignment/>
    </xf>
    <xf numFmtId="0" fontId="5" fillId="0" borderId="0" xfId="0" applyFont="1" applyFill="1" applyBorder="1" applyAlignment="1">
      <alignment horizontal="right" vertical="center"/>
    </xf>
    <xf numFmtId="0" fontId="8" fillId="0" borderId="0" xfId="0" applyFont="1" applyFill="1" applyBorder="1" applyAlignment="1">
      <alignment vertical="center"/>
    </xf>
    <xf numFmtId="0" fontId="0" fillId="0" borderId="0" xfId="0" applyBorder="1" applyAlignment="1">
      <alignment/>
    </xf>
    <xf numFmtId="38" fontId="0" fillId="0" borderId="15" xfId="17" applyFill="1" applyBorder="1" applyAlignment="1">
      <alignment vertical="center"/>
    </xf>
    <xf numFmtId="38" fontId="5" fillId="0" borderId="16" xfId="17" applyFont="1" applyFill="1" applyBorder="1" applyAlignment="1">
      <alignment horizontal="right" vertical="center"/>
    </xf>
    <xf numFmtId="0" fontId="0" fillId="0" borderId="4" xfId="0" applyBorder="1" applyAlignment="1">
      <alignment/>
    </xf>
    <xf numFmtId="0" fontId="0" fillId="0" borderId="9" xfId="0" applyBorder="1" applyAlignment="1">
      <alignment/>
    </xf>
    <xf numFmtId="0" fontId="0" fillId="0" borderId="7" xfId="0" applyBorder="1" applyAlignment="1">
      <alignment/>
    </xf>
    <xf numFmtId="0" fontId="0" fillId="0" borderId="11" xfId="0" applyBorder="1" applyAlignment="1">
      <alignment/>
    </xf>
    <xf numFmtId="0" fontId="0" fillId="0" borderId="2" xfId="0" applyBorder="1" applyAlignment="1">
      <alignment/>
    </xf>
    <xf numFmtId="38" fontId="4" fillId="0" borderId="0" xfId="17" applyFont="1" applyAlignment="1">
      <alignment vertical="center"/>
    </xf>
    <xf numFmtId="38" fontId="0" fillId="0" borderId="15" xfId="17" applyBorder="1" applyAlignment="1">
      <alignment/>
    </xf>
    <xf numFmtId="38" fontId="0" fillId="0" borderId="0" xfId="17" applyFill="1" applyAlignment="1">
      <alignment vertical="center"/>
    </xf>
    <xf numFmtId="38" fontId="5" fillId="0" borderId="17" xfId="17" applyFont="1" applyFill="1" applyBorder="1" applyAlignment="1">
      <alignment horizontal="center" vertical="center"/>
    </xf>
    <xf numFmtId="38" fontId="6" fillId="0" borderId="7" xfId="17" applyFont="1" applyFill="1" applyBorder="1" applyAlignment="1">
      <alignment vertical="center"/>
    </xf>
    <xf numFmtId="38" fontId="0" fillId="0" borderId="8" xfId="17" applyFill="1" applyBorder="1" applyAlignment="1">
      <alignment vertical="center"/>
    </xf>
    <xf numFmtId="38" fontId="6" fillId="0" borderId="9" xfId="17" applyFont="1" applyFill="1" applyBorder="1" applyAlignment="1">
      <alignment vertical="center"/>
    </xf>
    <xf numFmtId="38" fontId="0" fillId="0" borderId="9" xfId="17" applyFill="1" applyBorder="1" applyAlignment="1">
      <alignment horizontal="right" vertical="center"/>
    </xf>
    <xf numFmtId="38" fontId="5" fillId="0" borderId="10" xfId="17" applyFont="1" applyFill="1" applyBorder="1" applyAlignment="1">
      <alignment horizontal="center" vertical="center"/>
    </xf>
    <xf numFmtId="38" fontId="0" fillId="0" borderId="0" xfId="17" applyFill="1" applyBorder="1" applyAlignment="1">
      <alignment vertical="center"/>
    </xf>
    <xf numFmtId="38" fontId="0" fillId="0" borderId="6" xfId="17" applyFill="1" applyBorder="1" applyAlignment="1">
      <alignment vertical="center"/>
    </xf>
    <xf numFmtId="38" fontId="0" fillId="0" borderId="0" xfId="17" applyBorder="1" applyAlignment="1">
      <alignment/>
    </xf>
    <xf numFmtId="38" fontId="6" fillId="0" borderId="6" xfId="17" applyFont="1" applyFill="1" applyBorder="1" applyAlignment="1">
      <alignment vertical="center"/>
    </xf>
    <xf numFmtId="38" fontId="6" fillId="0" borderId="4" xfId="17" applyFont="1" applyFill="1" applyBorder="1" applyAlignment="1">
      <alignment vertical="center"/>
    </xf>
    <xf numFmtId="38" fontId="5" fillId="0" borderId="4" xfId="17" applyFont="1" applyFill="1" applyBorder="1" applyAlignment="1">
      <alignment horizontal="right" vertical="center"/>
    </xf>
    <xf numFmtId="38" fontId="0" fillId="0" borderId="11" xfId="17" applyFill="1" applyBorder="1" applyAlignment="1">
      <alignment vertical="center"/>
    </xf>
    <xf numFmtId="38" fontId="7" fillId="0" borderId="5" xfId="17" applyFont="1" applyFill="1" applyBorder="1" applyAlignment="1">
      <alignment vertical="center"/>
    </xf>
    <xf numFmtId="38" fontId="6" fillId="0" borderId="18" xfId="17" applyFont="1" applyFill="1" applyBorder="1" applyAlignment="1">
      <alignment horizontal="center" vertical="center"/>
    </xf>
    <xf numFmtId="38" fontId="0" fillId="0" borderId="6" xfId="17" applyBorder="1" applyAlignment="1">
      <alignment/>
    </xf>
    <xf numFmtId="38" fontId="0" fillId="0" borderId="18" xfId="17" applyFill="1" applyBorder="1" applyAlignment="1">
      <alignment vertical="center"/>
    </xf>
    <xf numFmtId="38" fontId="6" fillId="0" borderId="14" xfId="17" applyFont="1" applyFill="1" applyBorder="1" applyAlignment="1">
      <alignment vertical="center"/>
    </xf>
    <xf numFmtId="38" fontId="7" fillId="0" borderId="6" xfId="17" applyFont="1" applyFill="1" applyBorder="1" applyAlignment="1">
      <alignment vertical="center"/>
    </xf>
    <xf numFmtId="38" fontId="6" fillId="0" borderId="14" xfId="17" applyFont="1" applyFill="1" applyBorder="1" applyAlignment="1">
      <alignment/>
    </xf>
    <xf numFmtId="38" fontId="6" fillId="0" borderId="11" xfId="17" applyFont="1" applyFill="1" applyBorder="1" applyAlignment="1">
      <alignment/>
    </xf>
    <xf numFmtId="38" fontId="6" fillId="0" borderId="11" xfId="17" applyFont="1" applyFill="1" applyBorder="1" applyAlignment="1">
      <alignment horizontal="right"/>
    </xf>
    <xf numFmtId="38" fontId="5" fillId="0" borderId="11" xfId="17" applyFont="1" applyFill="1" applyBorder="1" applyAlignment="1">
      <alignment/>
    </xf>
    <xf numFmtId="38" fontId="7" fillId="0" borderId="14" xfId="17" applyFont="1" applyFill="1" applyBorder="1" applyAlignment="1">
      <alignment horizontal="right"/>
    </xf>
    <xf numFmtId="38" fontId="6" fillId="0" borderId="10" xfId="17" applyFont="1" applyFill="1" applyBorder="1" applyAlignment="1">
      <alignment/>
    </xf>
    <xf numFmtId="38" fontId="0" fillId="0" borderId="0" xfId="17" applyFill="1" applyBorder="1" applyAlignment="1">
      <alignment/>
    </xf>
    <xf numFmtId="38" fontId="0" fillId="0" borderId="0" xfId="17" applyFill="1" applyAlignment="1">
      <alignment/>
    </xf>
    <xf numFmtId="38" fontId="6" fillId="0" borderId="6" xfId="17" applyFont="1" applyFill="1" applyBorder="1" applyAlignment="1">
      <alignment horizontal="center" vertical="center"/>
    </xf>
    <xf numFmtId="38" fontId="6" fillId="0" borderId="19" xfId="17" applyFont="1" applyFill="1" applyBorder="1" applyAlignment="1">
      <alignment vertical="center"/>
    </xf>
    <xf numFmtId="38" fontId="6" fillId="0" borderId="16" xfId="17" applyFont="1" applyFill="1" applyBorder="1" applyAlignment="1">
      <alignment vertical="center"/>
    </xf>
    <xf numFmtId="38" fontId="0" fillId="0" borderId="16" xfId="17" applyFill="1" applyBorder="1" applyAlignment="1">
      <alignment vertical="center"/>
    </xf>
    <xf numFmtId="38" fontId="0" fillId="0" borderId="20" xfId="17" applyFill="1" applyBorder="1" applyAlignment="1">
      <alignment vertical="center"/>
    </xf>
    <xf numFmtId="38" fontId="0" fillId="0" borderId="20" xfId="17" applyBorder="1" applyAlignment="1">
      <alignment/>
    </xf>
    <xf numFmtId="38" fontId="6" fillId="0" borderId="18" xfId="17" applyFont="1" applyFill="1" applyBorder="1" applyAlignment="1">
      <alignment/>
    </xf>
    <xf numFmtId="38" fontId="6" fillId="0" borderId="10" xfId="17" applyFont="1" applyFill="1" applyBorder="1" applyAlignment="1">
      <alignment horizontal="center" vertical="center"/>
    </xf>
    <xf numFmtId="38" fontId="6" fillId="0" borderId="11" xfId="17" applyFont="1" applyFill="1" applyBorder="1" applyAlignment="1">
      <alignment vertical="center" textRotation="255"/>
    </xf>
    <xf numFmtId="38" fontId="6" fillId="0" borderId="11" xfId="17" applyFont="1" applyFill="1" applyBorder="1" applyAlignment="1">
      <alignment/>
    </xf>
    <xf numFmtId="38" fontId="6" fillId="0" borderId="2" xfId="17" applyFont="1" applyFill="1" applyBorder="1" applyAlignment="1">
      <alignment/>
    </xf>
    <xf numFmtId="38" fontId="0" fillId="0" borderId="0" xfId="17" applyFill="1" applyAlignment="1">
      <alignment vertical="center"/>
    </xf>
    <xf numFmtId="38" fontId="6" fillId="0" borderId="1" xfId="17" applyFont="1" applyFill="1" applyBorder="1" applyAlignment="1">
      <alignment horizontal="left" vertical="center" wrapText="1"/>
    </xf>
    <xf numFmtId="38" fontId="6" fillId="0" borderId="3" xfId="17" applyFont="1" applyFill="1" applyBorder="1" applyAlignment="1">
      <alignment horizontal="left" vertical="center" wrapText="1"/>
    </xf>
    <xf numFmtId="38" fontId="6" fillId="0" borderId="14" xfId="17" applyFont="1" applyFill="1" applyBorder="1" applyAlignment="1">
      <alignment horizontal="left" vertical="center"/>
    </xf>
    <xf numFmtId="38" fontId="6" fillId="0" borderId="2" xfId="17" applyFont="1" applyFill="1" applyBorder="1" applyAlignment="1">
      <alignment horizontal="left" vertical="center"/>
    </xf>
    <xf numFmtId="38" fontId="6" fillId="0" borderId="2" xfId="17" applyFont="1" applyFill="1" applyBorder="1" applyAlignment="1">
      <alignment vertical="center"/>
    </xf>
    <xf numFmtId="38" fontId="6" fillId="0" borderId="13" xfId="17" applyFont="1" applyFill="1" applyBorder="1" applyAlignment="1">
      <alignment horizontal="left" vertical="center" wrapText="1"/>
    </xf>
    <xf numFmtId="38" fontId="6" fillId="0" borderId="12" xfId="17" applyFont="1" applyFill="1" applyBorder="1" applyAlignment="1">
      <alignment horizontal="left" vertical="center" wrapText="1"/>
    </xf>
    <xf numFmtId="38" fontId="6" fillId="0" borderId="8" xfId="17" applyFont="1" applyFill="1" applyBorder="1" applyAlignment="1">
      <alignment horizontal="left" vertical="center" wrapText="1"/>
    </xf>
    <xf numFmtId="38" fontId="6" fillId="0" borderId="7" xfId="17" applyFont="1" applyFill="1" applyBorder="1" applyAlignment="1">
      <alignment horizontal="left" vertical="center" wrapText="1"/>
    </xf>
    <xf numFmtId="38" fontId="7" fillId="0" borderId="21" xfId="17" applyFont="1" applyFill="1" applyBorder="1" applyAlignment="1">
      <alignment vertical="center"/>
    </xf>
    <xf numFmtId="38" fontId="6" fillId="0" borderId="16" xfId="17" applyFont="1" applyFill="1" applyBorder="1" applyAlignment="1">
      <alignment horizontal="left" vertical="center" wrapText="1"/>
    </xf>
    <xf numFmtId="38" fontId="6" fillId="0" borderId="16" xfId="17" applyFont="1" applyFill="1" applyBorder="1" applyAlignment="1">
      <alignment horizontal="left" vertical="center"/>
    </xf>
    <xf numFmtId="38" fontId="7" fillId="0" borderId="19" xfId="17" applyFont="1" applyFill="1" applyBorder="1" applyAlignment="1">
      <alignment vertical="center"/>
    </xf>
    <xf numFmtId="38" fontId="6" fillId="0" borderId="19" xfId="17" applyFont="1" applyFill="1" applyBorder="1" applyAlignment="1">
      <alignment horizontal="center" vertical="center"/>
    </xf>
    <xf numFmtId="38" fontId="4" fillId="0" borderId="0" xfId="17" applyFont="1" applyAlignment="1">
      <alignment/>
    </xf>
    <xf numFmtId="38" fontId="6" fillId="0" borderId="0" xfId="17" applyFont="1" applyAlignment="1">
      <alignment/>
    </xf>
    <xf numFmtId="38" fontId="0" fillId="0" borderId="0" xfId="17" applyAlignment="1">
      <alignment horizontal="right"/>
    </xf>
    <xf numFmtId="38" fontId="6" fillId="0" borderId="7" xfId="17" applyFont="1" applyFill="1" applyBorder="1" applyAlignment="1">
      <alignment/>
    </xf>
    <xf numFmtId="38" fontId="5" fillId="0" borderId="9" xfId="17" applyFont="1" applyFill="1" applyBorder="1" applyAlignment="1">
      <alignment horizontal="center" vertical="center"/>
    </xf>
    <xf numFmtId="38" fontId="6" fillId="0" borderId="14" xfId="17" applyFont="1" applyFill="1" applyBorder="1" applyAlignment="1">
      <alignment horizontal="left" vertical="top"/>
    </xf>
    <xf numFmtId="38" fontId="6" fillId="0" borderId="11" xfId="17" applyFont="1" applyFill="1" applyBorder="1" applyAlignment="1">
      <alignment horizontal="left" vertical="top"/>
    </xf>
    <xf numFmtId="38" fontId="7" fillId="0" borderId="14" xfId="17" applyFont="1" applyFill="1" applyBorder="1" applyAlignment="1">
      <alignment/>
    </xf>
    <xf numFmtId="38" fontId="6" fillId="0" borderId="4" xfId="17" applyFont="1" applyFill="1" applyBorder="1" applyAlignment="1">
      <alignment horizontal="center"/>
    </xf>
    <xf numFmtId="38" fontId="6" fillId="0" borderId="4" xfId="17" applyFont="1" applyFill="1" applyBorder="1" applyAlignment="1">
      <alignment/>
    </xf>
    <xf numFmtId="38" fontId="7" fillId="0" borderId="0" xfId="17" applyFont="1" applyFill="1" applyBorder="1" applyAlignment="1">
      <alignment horizontal="center" vertical="center"/>
    </xf>
    <xf numFmtId="38" fontId="6" fillId="0" borderId="0" xfId="17" applyFont="1" applyFill="1" applyBorder="1" applyAlignment="1">
      <alignment vertical="center"/>
    </xf>
    <xf numFmtId="38" fontId="6" fillId="0" borderId="0" xfId="17" applyFont="1" applyFill="1" applyBorder="1" applyAlignment="1">
      <alignment horizontal="left" vertical="center" wrapText="1"/>
    </xf>
    <xf numFmtId="38" fontId="6" fillId="0" borderId="0" xfId="17" applyFont="1" applyFill="1" applyBorder="1" applyAlignment="1">
      <alignment horizontal="left" vertical="center"/>
    </xf>
    <xf numFmtId="38" fontId="5" fillId="0" borderId="0" xfId="17" applyFont="1" applyFill="1" applyBorder="1" applyAlignment="1">
      <alignment horizontal="right" vertical="center"/>
    </xf>
    <xf numFmtId="38" fontId="7" fillId="0" borderId="0" xfId="17" applyFont="1" applyFill="1" applyBorder="1" applyAlignment="1">
      <alignment vertical="center"/>
    </xf>
    <xf numFmtId="38" fontId="6" fillId="0" borderId="0" xfId="17" applyFont="1" applyFill="1" applyBorder="1" applyAlignment="1">
      <alignment horizontal="center" vertical="center"/>
    </xf>
    <xf numFmtId="38" fontId="7" fillId="0" borderId="6" xfId="17" applyFont="1" applyFill="1" applyBorder="1" applyAlignment="1">
      <alignment/>
    </xf>
    <xf numFmtId="38" fontId="7" fillId="0" borderId="5" xfId="17" applyFont="1" applyFill="1" applyBorder="1" applyAlignment="1">
      <alignment/>
    </xf>
    <xf numFmtId="49" fontId="0" fillId="0" borderId="0" xfId="17" applyNumberFormat="1" applyAlignment="1">
      <alignment/>
    </xf>
    <xf numFmtId="49" fontId="5" fillId="0" borderId="2" xfId="17" applyNumberFormat="1" applyFont="1" applyFill="1" applyBorder="1" applyAlignment="1">
      <alignment horizontal="center" vertical="center"/>
    </xf>
    <xf numFmtId="49" fontId="7" fillId="0" borderId="2" xfId="17" applyNumberFormat="1" applyFont="1" applyFill="1" applyBorder="1" applyAlignment="1">
      <alignment horizontal="center" vertical="center"/>
    </xf>
    <xf numFmtId="49" fontId="7" fillId="0" borderId="19" xfId="17" applyNumberFormat="1" applyFont="1" applyFill="1" applyBorder="1" applyAlignment="1">
      <alignment horizontal="center" vertical="center"/>
    </xf>
    <xf numFmtId="49" fontId="7" fillId="0" borderId="0" xfId="17" applyNumberFormat="1" applyFont="1" applyFill="1" applyBorder="1" applyAlignment="1">
      <alignment horizontal="center" vertical="center"/>
    </xf>
    <xf numFmtId="49" fontId="7" fillId="0" borderId="22" xfId="17" applyNumberFormat="1" applyFont="1" applyFill="1" applyBorder="1" applyAlignment="1">
      <alignment horizontal="center" vertical="center"/>
    </xf>
    <xf numFmtId="38" fontId="6" fillId="0" borderId="21" xfId="17" applyFont="1" applyFill="1" applyBorder="1" applyAlignment="1">
      <alignment vertical="center"/>
    </xf>
    <xf numFmtId="38" fontId="0" fillId="0" borderId="15" xfId="17" applyFill="1" applyBorder="1" applyAlignment="1">
      <alignment/>
    </xf>
    <xf numFmtId="38" fontId="7" fillId="0" borderId="23" xfId="17" applyFont="1" applyFill="1" applyBorder="1" applyAlignment="1">
      <alignment horizontal="center" vertical="center"/>
    </xf>
    <xf numFmtId="38" fontId="6" fillId="0" borderId="5" xfId="17" applyFont="1" applyFill="1" applyBorder="1" applyAlignment="1">
      <alignment horizontal="center" vertical="center"/>
    </xf>
    <xf numFmtId="38" fontId="0" fillId="0" borderId="4" xfId="17" applyBorder="1" applyAlignment="1">
      <alignment/>
    </xf>
    <xf numFmtId="38" fontId="0" fillId="0" borderId="2" xfId="17" applyBorder="1" applyAlignment="1">
      <alignment/>
    </xf>
    <xf numFmtId="38" fontId="0" fillId="0" borderId="0" xfId="17" applyAlignment="1">
      <alignment vertical="center"/>
    </xf>
    <xf numFmtId="38" fontId="0" fillId="0" borderId="0" xfId="17" applyAlignment="1">
      <alignment horizontal="right" vertical="center"/>
    </xf>
    <xf numFmtId="38" fontId="6" fillId="0" borderId="4" xfId="17" applyFont="1" applyFill="1" applyBorder="1" applyAlignment="1">
      <alignment horizontal="right" vertical="center"/>
    </xf>
    <xf numFmtId="38" fontId="6" fillId="0" borderId="3" xfId="17" applyFont="1" applyFill="1" applyBorder="1" applyAlignment="1">
      <alignment horizontal="right" vertical="center"/>
    </xf>
    <xf numFmtId="38" fontId="6" fillId="0" borderId="11" xfId="17" applyFont="1" applyFill="1" applyBorder="1" applyAlignment="1">
      <alignment horizontal="right" vertical="center"/>
    </xf>
    <xf numFmtId="38" fontId="5" fillId="0" borderId="2" xfId="17" applyFont="1" applyFill="1" applyBorder="1" applyAlignment="1">
      <alignment horizontal="right" vertical="center"/>
    </xf>
    <xf numFmtId="38" fontId="0" fillId="0" borderId="7" xfId="17" applyFill="1" applyBorder="1" applyAlignment="1">
      <alignment vertical="center"/>
    </xf>
    <xf numFmtId="38" fontId="8" fillId="0" borderId="9" xfId="17" applyFont="1" applyFill="1" applyBorder="1" applyAlignment="1">
      <alignment vertical="center"/>
    </xf>
    <xf numFmtId="38" fontId="6" fillId="0" borderId="9" xfId="17" applyFont="1" applyFill="1" applyBorder="1" applyAlignment="1">
      <alignment horizontal="right" vertical="center"/>
    </xf>
    <xf numFmtId="38" fontId="5" fillId="0" borderId="1" xfId="17" applyFont="1" applyFill="1" applyBorder="1" applyAlignment="1">
      <alignment horizontal="right" vertical="center"/>
    </xf>
    <xf numFmtId="38" fontId="5" fillId="0" borderId="13" xfId="17" applyFont="1" applyFill="1" applyBorder="1" applyAlignment="1">
      <alignment horizontal="right" vertical="center"/>
    </xf>
    <xf numFmtId="38" fontId="6" fillId="0" borderId="13" xfId="17" applyFont="1" applyFill="1" applyBorder="1" applyAlignment="1">
      <alignment horizontal="right" vertical="center"/>
    </xf>
    <xf numFmtId="38" fontId="0" fillId="0" borderId="13" xfId="17" applyFill="1" applyBorder="1" applyAlignment="1">
      <alignment vertical="center"/>
    </xf>
    <xf numFmtId="38" fontId="0" fillId="0" borderId="13" xfId="17" applyBorder="1" applyAlignment="1">
      <alignment vertical="center"/>
    </xf>
    <xf numFmtId="38" fontId="6" fillId="0" borderId="13" xfId="17" applyFont="1" applyFill="1" applyBorder="1" applyAlignment="1">
      <alignment horizontal="center" vertical="center"/>
    </xf>
    <xf numFmtId="38" fontId="0" fillId="0" borderId="11" xfId="17" applyBorder="1" applyAlignment="1">
      <alignment/>
    </xf>
    <xf numFmtId="9" fontId="0" fillId="0" borderId="0" xfId="17" applyNumberFormat="1" applyAlignment="1">
      <alignment vertical="center"/>
    </xf>
    <xf numFmtId="9" fontId="0" fillId="0" borderId="9" xfId="17" applyNumberFormat="1" applyFill="1" applyBorder="1" applyAlignment="1">
      <alignment vertical="center"/>
    </xf>
    <xf numFmtId="9" fontId="5" fillId="0" borderId="11" xfId="17" applyNumberFormat="1" applyFont="1" applyFill="1" applyBorder="1" applyAlignment="1">
      <alignment horizontal="right" vertical="center"/>
    </xf>
    <xf numFmtId="9" fontId="5" fillId="0" borderId="2" xfId="17" applyNumberFormat="1" applyFont="1" applyFill="1" applyBorder="1" applyAlignment="1">
      <alignment horizontal="right" vertical="center"/>
    </xf>
    <xf numFmtId="9" fontId="5" fillId="0" borderId="4" xfId="17" applyNumberFormat="1" applyFont="1" applyFill="1" applyBorder="1" applyAlignment="1">
      <alignment horizontal="right" vertical="center"/>
    </xf>
    <xf numFmtId="9" fontId="5" fillId="0" borderId="3" xfId="17" applyNumberFormat="1" applyFont="1" applyFill="1" applyBorder="1" applyAlignment="1">
      <alignment horizontal="right" vertical="center"/>
    </xf>
    <xf numFmtId="9" fontId="5" fillId="0" borderId="0" xfId="17" applyNumberFormat="1" applyFont="1" applyFill="1" applyBorder="1" applyAlignment="1">
      <alignment horizontal="right" vertical="center"/>
    </xf>
    <xf numFmtId="9" fontId="5" fillId="0" borderId="12" xfId="17" applyNumberFormat="1" applyFont="1" applyFill="1" applyBorder="1" applyAlignment="1">
      <alignment horizontal="right" vertical="center"/>
    </xf>
    <xf numFmtId="9" fontId="0" fillId="0" borderId="0" xfId="17" applyNumberFormat="1" applyFill="1" applyBorder="1" applyAlignment="1">
      <alignment vertical="center"/>
    </xf>
    <xf numFmtId="9" fontId="6" fillId="0" borderId="0" xfId="17" applyNumberFormat="1" applyFont="1" applyFill="1" applyBorder="1" applyAlignment="1">
      <alignment horizontal="right" vertical="center"/>
    </xf>
    <xf numFmtId="9" fontId="0" fillId="0" borderId="12" xfId="17" applyNumberFormat="1" applyFill="1" applyBorder="1" applyAlignment="1">
      <alignment vertical="center"/>
    </xf>
    <xf numFmtId="9" fontId="0" fillId="0" borderId="0" xfId="17" applyNumberFormat="1" applyBorder="1" applyAlignment="1">
      <alignment vertical="center"/>
    </xf>
    <xf numFmtId="9" fontId="0" fillId="0" borderId="12" xfId="17" applyNumberFormat="1" applyBorder="1" applyAlignment="1">
      <alignment vertical="center"/>
    </xf>
    <xf numFmtId="9" fontId="6" fillId="0" borderId="0" xfId="17" applyNumberFormat="1" applyFont="1" applyFill="1" applyBorder="1" applyAlignment="1">
      <alignment horizontal="center" vertical="center"/>
    </xf>
    <xf numFmtId="9" fontId="6" fillId="0" borderId="12" xfId="17" applyNumberFormat="1" applyFont="1" applyFill="1" applyBorder="1" applyAlignment="1">
      <alignment horizontal="center" vertical="center"/>
    </xf>
    <xf numFmtId="9" fontId="0" fillId="0" borderId="0" xfId="17" applyNumberFormat="1" applyAlignment="1">
      <alignment/>
    </xf>
    <xf numFmtId="38" fontId="5" fillId="0" borderId="15" xfId="17" applyFont="1" applyFill="1" applyBorder="1" applyAlignment="1">
      <alignment horizontal="center" vertical="center"/>
    </xf>
    <xf numFmtId="38" fontId="0" fillId="0" borderId="0" xfId="17" applyFont="1" applyAlignment="1">
      <alignment vertical="center"/>
    </xf>
    <xf numFmtId="38" fontId="0" fillId="0" borderId="0" xfId="17" applyFont="1" applyAlignment="1">
      <alignment/>
    </xf>
    <xf numFmtId="49" fontId="0" fillId="0" borderId="0" xfId="17" applyNumberFormat="1" applyFont="1" applyAlignment="1">
      <alignment/>
    </xf>
    <xf numFmtId="38" fontId="0" fillId="0" borderId="0" xfId="17" applyFont="1" applyAlignment="1">
      <alignment horizontal="right"/>
    </xf>
    <xf numFmtId="9" fontId="5" fillId="0" borderId="9" xfId="17" applyNumberFormat="1" applyFont="1" applyFill="1" applyBorder="1" applyAlignment="1">
      <alignment horizontal="right" vertical="center"/>
    </xf>
    <xf numFmtId="9" fontId="5" fillId="0" borderId="7" xfId="17" applyNumberFormat="1" applyFont="1" applyFill="1" applyBorder="1" applyAlignment="1">
      <alignment horizontal="right" vertical="center"/>
    </xf>
    <xf numFmtId="0" fontId="6" fillId="0" borderId="11" xfId="0" applyFont="1" applyBorder="1" applyAlignment="1">
      <alignment vertical="center"/>
    </xf>
    <xf numFmtId="0" fontId="0" fillId="0" borderId="14" xfId="0" applyBorder="1" applyAlignment="1">
      <alignment/>
    </xf>
    <xf numFmtId="38" fontId="0" fillId="0" borderId="14" xfId="17" applyBorder="1" applyAlignment="1">
      <alignment/>
    </xf>
    <xf numFmtId="0" fontId="5" fillId="0" borderId="0" xfId="0" applyFont="1" applyFill="1" applyBorder="1" applyAlignment="1">
      <alignment vertical="center"/>
    </xf>
    <xf numFmtId="0" fontId="5" fillId="0" borderId="0" xfId="0" applyFont="1" applyFill="1" applyBorder="1" applyAlignment="1">
      <alignment horizontal="left" vertical="top"/>
    </xf>
    <xf numFmtId="0" fontId="5" fillId="0" borderId="0" xfId="0" applyFont="1" applyFill="1" applyBorder="1" applyAlignment="1">
      <alignment/>
    </xf>
    <xf numFmtId="0" fontId="5" fillId="0" borderId="0" xfId="0" applyFont="1" applyBorder="1" applyAlignment="1">
      <alignment/>
    </xf>
    <xf numFmtId="0" fontId="5" fillId="0" borderId="4" xfId="0" applyFont="1" applyFill="1" applyBorder="1" applyAlignment="1">
      <alignment horizontal="center"/>
    </xf>
    <xf numFmtId="0" fontId="5" fillId="0" borderId="4" xfId="0" applyFont="1" applyFill="1" applyBorder="1" applyAlignment="1">
      <alignment horizontal="right"/>
    </xf>
    <xf numFmtId="38" fontId="5" fillId="0" borderId="3" xfId="17" applyFont="1" applyFill="1" applyBorder="1" applyAlignment="1">
      <alignment horizontal="center"/>
    </xf>
    <xf numFmtId="0" fontId="5" fillId="0" borderId="9" xfId="0" applyFont="1" applyBorder="1" applyAlignment="1">
      <alignment/>
    </xf>
    <xf numFmtId="0" fontId="5" fillId="0" borderId="9" xfId="0" applyFont="1" applyBorder="1" applyAlignment="1">
      <alignment horizontal="center"/>
    </xf>
    <xf numFmtId="0" fontId="5" fillId="0" borderId="14" xfId="0" applyFont="1" applyFill="1" applyBorder="1" applyAlignment="1">
      <alignment vertical="center"/>
    </xf>
    <xf numFmtId="0" fontId="5" fillId="0" borderId="5" xfId="0" applyFont="1" applyFill="1" applyBorder="1" applyAlignment="1">
      <alignment horizontal="center"/>
    </xf>
    <xf numFmtId="0" fontId="5" fillId="0" borderId="10" xfId="0" applyFont="1" applyFill="1" applyBorder="1" applyAlignment="1">
      <alignment/>
    </xf>
    <xf numFmtId="0" fontId="5" fillId="0" borderId="1" xfId="0" applyFont="1" applyFill="1" applyBorder="1" applyAlignment="1">
      <alignment/>
    </xf>
    <xf numFmtId="38" fontId="5" fillId="0" borderId="5" xfId="17" applyFont="1" applyFill="1" applyBorder="1" applyAlignment="1">
      <alignment horizontal="center"/>
    </xf>
    <xf numFmtId="38" fontId="5" fillId="0" borderId="10" xfId="17" applyFont="1" applyFill="1" applyBorder="1" applyAlignment="1">
      <alignment vertical="center"/>
    </xf>
    <xf numFmtId="0" fontId="5" fillId="0" borderId="18" xfId="0" applyFont="1" applyFill="1" applyBorder="1" applyAlignment="1">
      <alignment/>
    </xf>
    <xf numFmtId="0" fontId="5" fillId="0" borderId="18" xfId="0" applyFont="1" applyBorder="1" applyAlignment="1">
      <alignment/>
    </xf>
    <xf numFmtId="0" fontId="5" fillId="0" borderId="10" xfId="0" applyFont="1" applyBorder="1" applyAlignment="1">
      <alignment/>
    </xf>
    <xf numFmtId="38" fontId="5" fillId="0" borderId="6" xfId="17" applyFont="1" applyBorder="1" applyAlignment="1">
      <alignment/>
    </xf>
    <xf numFmtId="38" fontId="5" fillId="0" borderId="6" xfId="17" applyFont="1" applyFill="1" applyBorder="1" applyAlignment="1">
      <alignment/>
    </xf>
    <xf numFmtId="0" fontId="5" fillId="0" borderId="4" xfId="0" applyFont="1" applyFill="1" applyBorder="1" applyAlignment="1">
      <alignment horizontal="left" vertical="top"/>
    </xf>
    <xf numFmtId="0" fontId="5" fillId="0" borderId="4" xfId="0" applyFont="1" applyFill="1" applyBorder="1" applyAlignment="1">
      <alignment/>
    </xf>
    <xf numFmtId="0" fontId="5" fillId="0" borderId="3" xfId="0" applyFont="1" applyFill="1" applyBorder="1" applyAlignment="1">
      <alignment/>
    </xf>
    <xf numFmtId="0" fontId="5" fillId="0" borderId="8" xfId="0" applyFont="1" applyBorder="1" applyAlignment="1">
      <alignment/>
    </xf>
    <xf numFmtId="0" fontId="5" fillId="0" borderId="7" xfId="0" applyFont="1" applyBorder="1" applyAlignment="1">
      <alignment/>
    </xf>
    <xf numFmtId="0" fontId="5" fillId="0" borderId="14" xfId="0" applyFont="1" applyBorder="1" applyAlignment="1">
      <alignment/>
    </xf>
    <xf numFmtId="38" fontId="5" fillId="0" borderId="5" xfId="17" applyFont="1" applyFill="1" applyBorder="1" applyAlignment="1">
      <alignment horizontal="center" vertical="center"/>
    </xf>
    <xf numFmtId="38" fontId="6" fillId="0" borderId="6" xfId="17" applyFont="1" applyBorder="1" applyAlignment="1">
      <alignment horizontal="center" vertical="center"/>
    </xf>
    <xf numFmtId="38" fontId="0" fillId="0" borderId="24" xfId="17" applyFill="1" applyBorder="1" applyAlignment="1">
      <alignment vertical="center"/>
    </xf>
    <xf numFmtId="38" fontId="0" fillId="0" borderId="24" xfId="17" applyBorder="1" applyAlignment="1">
      <alignment/>
    </xf>
    <xf numFmtId="38" fontId="0" fillId="0" borderId="9" xfId="17" applyBorder="1" applyAlignment="1">
      <alignment/>
    </xf>
    <xf numFmtId="38" fontId="0" fillId="0" borderId="25" xfId="17" applyFill="1" applyBorder="1" applyAlignment="1">
      <alignment vertical="center"/>
    </xf>
    <xf numFmtId="38" fontId="0" fillId="0" borderId="25" xfId="17" applyBorder="1" applyAlignment="1">
      <alignment/>
    </xf>
    <xf numFmtId="38" fontId="5" fillId="0" borderId="4" xfId="17" applyFont="1" applyFill="1" applyBorder="1" applyAlignment="1">
      <alignment vertical="center"/>
    </xf>
    <xf numFmtId="38" fontId="0" fillId="0" borderId="4" xfId="17" applyFill="1" applyBorder="1" applyAlignment="1">
      <alignment horizontal="right" vertical="center"/>
    </xf>
    <xf numFmtId="38" fontId="0" fillId="0" borderId="4" xfId="17" applyFill="1" applyBorder="1" applyAlignment="1">
      <alignment horizontal="center" vertical="center"/>
    </xf>
    <xf numFmtId="9" fontId="0" fillId="0" borderId="4" xfId="17" applyNumberFormat="1" applyFill="1" applyBorder="1" applyAlignment="1">
      <alignment vertical="center"/>
    </xf>
    <xf numFmtId="9" fontId="0" fillId="0" borderId="7" xfId="17" applyNumberFormat="1" applyFill="1" applyBorder="1" applyAlignment="1">
      <alignment vertical="center"/>
    </xf>
    <xf numFmtId="38" fontId="5" fillId="0" borderId="8" xfId="17" applyFont="1" applyFill="1" applyBorder="1" applyAlignment="1">
      <alignment horizontal="right" vertical="center"/>
    </xf>
    <xf numFmtId="38" fontId="5" fillId="0" borderId="1" xfId="17" applyFont="1" applyFill="1" applyBorder="1" applyAlignment="1">
      <alignment vertical="center"/>
    </xf>
    <xf numFmtId="49" fontId="0" fillId="0" borderId="2" xfId="17" applyNumberFormat="1" applyFill="1" applyBorder="1" applyAlignment="1">
      <alignment vertical="center"/>
    </xf>
    <xf numFmtId="38" fontId="5" fillId="0" borderId="3" xfId="17" applyFont="1" applyFill="1" applyBorder="1" applyAlignment="1">
      <alignment horizontal="center" vertical="center"/>
    </xf>
    <xf numFmtId="38" fontId="0" fillId="0" borderId="1" xfId="17" applyFill="1" applyBorder="1" applyAlignment="1">
      <alignment vertical="center"/>
    </xf>
    <xf numFmtId="38" fontId="5" fillId="0" borderId="6" xfId="17" applyFont="1" applyFill="1" applyBorder="1" applyAlignment="1">
      <alignment horizontal="center" vertical="center"/>
    </xf>
    <xf numFmtId="38" fontId="7" fillId="0" borderId="6" xfId="17" applyFont="1" applyFill="1" applyBorder="1" applyAlignment="1">
      <alignment horizontal="center" vertical="center"/>
    </xf>
    <xf numFmtId="38" fontId="0" fillId="0" borderId="14" xfId="17" applyFill="1" applyBorder="1" applyAlignment="1">
      <alignment/>
    </xf>
    <xf numFmtId="38" fontId="7" fillId="0" borderId="14" xfId="17" applyFont="1" applyFill="1" applyBorder="1" applyAlignment="1">
      <alignment vertical="center"/>
    </xf>
    <xf numFmtId="38" fontId="6" fillId="0" borderId="5" xfId="17" applyFont="1" applyFill="1" applyBorder="1" applyAlignment="1">
      <alignment horizontal="center"/>
    </xf>
    <xf numFmtId="38" fontId="0" fillId="0" borderId="18" xfId="17" applyFill="1" applyBorder="1" applyAlignment="1">
      <alignment/>
    </xf>
    <xf numFmtId="38" fontId="6" fillId="0" borderId="10" xfId="17" applyFont="1" applyFill="1" applyBorder="1" applyAlignment="1">
      <alignment horizontal="center"/>
    </xf>
    <xf numFmtId="38" fontId="5" fillId="0" borderId="26" xfId="17" applyFont="1" applyFill="1" applyBorder="1" applyAlignment="1">
      <alignment vertical="center"/>
    </xf>
    <xf numFmtId="49" fontId="0" fillId="0" borderId="7" xfId="17" applyNumberFormat="1" applyFill="1" applyBorder="1" applyAlignment="1">
      <alignment vertical="center"/>
    </xf>
    <xf numFmtId="49" fontId="0" fillId="0" borderId="2" xfId="17" applyNumberFormat="1" applyFill="1" applyBorder="1" applyAlignment="1">
      <alignment/>
    </xf>
    <xf numFmtId="38" fontId="5" fillId="0" borderId="12" xfId="17" applyFont="1" applyFill="1" applyBorder="1" applyAlignment="1">
      <alignment horizontal="center" vertical="center"/>
    </xf>
    <xf numFmtId="38" fontId="6" fillId="0" borderId="10" xfId="17" applyFont="1" applyFill="1" applyBorder="1" applyAlignment="1">
      <alignment vertical="center"/>
    </xf>
    <xf numFmtId="38" fontId="6" fillId="0" borderId="2" xfId="17" applyFont="1" applyFill="1" applyBorder="1" applyAlignment="1">
      <alignment/>
    </xf>
    <xf numFmtId="38" fontId="6" fillId="0" borderId="8" xfId="17" applyFont="1" applyFill="1" applyBorder="1" applyAlignment="1">
      <alignment horizontal="left" vertical="top"/>
    </xf>
    <xf numFmtId="38" fontId="6" fillId="0" borderId="9" xfId="17" applyFont="1" applyFill="1" applyBorder="1" applyAlignment="1">
      <alignment horizontal="left" vertical="top"/>
    </xf>
    <xf numFmtId="38" fontId="6" fillId="0" borderId="9" xfId="17" applyFont="1" applyFill="1" applyBorder="1" applyAlignment="1">
      <alignment/>
    </xf>
    <xf numFmtId="38" fontId="5" fillId="0" borderId="18" xfId="17" applyFont="1" applyFill="1" applyBorder="1" applyAlignment="1">
      <alignment horizontal="center" vertical="center"/>
    </xf>
    <xf numFmtId="38" fontId="0" fillId="0" borderId="10" xfId="17" applyFill="1" applyBorder="1" applyAlignment="1">
      <alignment/>
    </xf>
    <xf numFmtId="38" fontId="7" fillId="0" borderId="14" xfId="17" applyFont="1" applyFill="1" applyBorder="1" applyAlignment="1">
      <alignment horizontal="center" vertical="center"/>
    </xf>
    <xf numFmtId="49" fontId="7" fillId="0" borderId="14" xfId="17" applyNumberFormat="1" applyFont="1" applyFill="1" applyBorder="1" applyAlignment="1">
      <alignment horizontal="center" vertical="center"/>
    </xf>
    <xf numFmtId="38" fontId="6" fillId="0" borderId="11" xfId="17" applyFont="1" applyFill="1" applyBorder="1" applyAlignment="1">
      <alignment horizontal="left" vertical="center" wrapText="1"/>
    </xf>
    <xf numFmtId="38" fontId="6" fillId="0" borderId="11" xfId="17" applyFont="1" applyFill="1" applyBorder="1" applyAlignment="1">
      <alignment horizontal="left" vertical="center"/>
    </xf>
    <xf numFmtId="38" fontId="0" fillId="0" borderId="10" xfId="17" applyFill="1" applyBorder="1" applyAlignment="1">
      <alignment vertical="center"/>
    </xf>
    <xf numFmtId="38" fontId="7" fillId="0" borderId="21" xfId="17" applyFont="1" applyFill="1" applyBorder="1" applyAlignment="1">
      <alignment horizontal="center" vertical="center"/>
    </xf>
    <xf numFmtId="38" fontId="7" fillId="0" borderId="1" xfId="17" applyFont="1" applyFill="1" applyBorder="1" applyAlignment="1">
      <alignment vertical="center"/>
    </xf>
    <xf numFmtId="38" fontId="7" fillId="0" borderId="27" xfId="17" applyFont="1" applyFill="1" applyBorder="1" applyAlignment="1">
      <alignment vertical="center"/>
    </xf>
    <xf numFmtId="38" fontId="0" fillId="0" borderId="28" xfId="17" applyBorder="1" applyAlignment="1">
      <alignment/>
    </xf>
    <xf numFmtId="0" fontId="0" fillId="0" borderId="3" xfId="0" applyBorder="1" applyAlignment="1">
      <alignment/>
    </xf>
    <xf numFmtId="38" fontId="0" fillId="0" borderId="29" xfId="17" applyBorder="1" applyAlignment="1">
      <alignment/>
    </xf>
    <xf numFmtId="0" fontId="7" fillId="0" borderId="0" xfId="0" applyFont="1" applyAlignment="1">
      <alignment/>
    </xf>
    <xf numFmtId="0" fontId="0" fillId="0" borderId="0" xfId="0" applyAlignment="1">
      <alignment vertical="center" wrapText="1"/>
    </xf>
    <xf numFmtId="49" fontId="0" fillId="0" borderId="14" xfId="0" applyNumberFormat="1" applyFont="1" applyBorder="1" applyAlignment="1">
      <alignment vertical="center"/>
    </xf>
    <xf numFmtId="49" fontId="0" fillId="0" borderId="11" xfId="0" applyNumberFormat="1"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49" fontId="0" fillId="0" borderId="0" xfId="0" applyNumberFormat="1" applyAlignment="1">
      <alignment/>
    </xf>
    <xf numFmtId="0" fontId="6" fillId="0" borderId="1" xfId="0" applyFont="1" applyFill="1" applyBorder="1" applyAlignment="1">
      <alignment vertical="top" wrapText="1"/>
    </xf>
    <xf numFmtId="49" fontId="0" fillId="0" borderId="0" xfId="0" applyNumberFormat="1" applyAlignment="1">
      <alignment horizontal="right"/>
    </xf>
    <xf numFmtId="49" fontId="0" fillId="0" borderId="0" xfId="0" applyNumberFormat="1" applyBorder="1" applyAlignment="1">
      <alignment horizontal="right"/>
    </xf>
    <xf numFmtId="0" fontId="5" fillId="3" borderId="0" xfId="0" applyFont="1" applyFill="1" applyBorder="1" applyAlignment="1">
      <alignment/>
    </xf>
    <xf numFmtId="0" fontId="0" fillId="3" borderId="0" xfId="0" applyFill="1" applyBorder="1" applyAlignment="1">
      <alignment/>
    </xf>
    <xf numFmtId="0" fontId="0" fillId="0" borderId="0" xfId="0" applyFill="1" applyBorder="1" applyAlignment="1">
      <alignment/>
    </xf>
    <xf numFmtId="49" fontId="0" fillId="0" borderId="0" xfId="0" applyNumberFormat="1" applyFill="1" applyBorder="1" applyAlignment="1">
      <alignment horizontal="right"/>
    </xf>
    <xf numFmtId="0" fontId="0" fillId="0" borderId="0" xfId="0" applyFont="1" applyBorder="1" applyAlignment="1">
      <alignment/>
    </xf>
    <xf numFmtId="0" fontId="6" fillId="0" borderId="0" xfId="0" applyFont="1" applyAlignment="1">
      <alignment horizontal="right"/>
    </xf>
    <xf numFmtId="0" fontId="6" fillId="3" borderId="0" xfId="0" applyFont="1" applyFill="1" applyAlignment="1">
      <alignment/>
    </xf>
    <xf numFmtId="49" fontId="6" fillId="0" borderId="0" xfId="0" applyNumberFormat="1" applyFont="1" applyAlignment="1">
      <alignment horizontal="right"/>
    </xf>
    <xf numFmtId="0" fontId="0" fillId="0" borderId="0" xfId="0" applyFont="1" applyFill="1" applyBorder="1" applyAlignment="1">
      <alignment/>
    </xf>
    <xf numFmtId="0" fontId="6" fillId="0" borderId="0" xfId="0" applyFont="1" applyFill="1" applyAlignment="1">
      <alignment horizontal="right"/>
    </xf>
    <xf numFmtId="0" fontId="6" fillId="0" borderId="0" xfId="0" applyFont="1" applyFill="1" applyAlignment="1">
      <alignment/>
    </xf>
    <xf numFmtId="38" fontId="0" fillId="0" borderId="11" xfId="17" applyBorder="1" applyAlignment="1">
      <alignment horizontal="center"/>
    </xf>
    <xf numFmtId="38" fontId="0" fillId="0" borderId="2" xfId="17" applyBorder="1" applyAlignment="1">
      <alignment horizontal="center"/>
    </xf>
    <xf numFmtId="38" fontId="0" fillId="0" borderId="29" xfId="17" applyBorder="1" applyAlignment="1">
      <alignment horizontal="center"/>
    </xf>
    <xf numFmtId="0" fontId="5" fillId="0" borderId="4" xfId="0" applyFont="1" applyFill="1" applyBorder="1" applyAlignment="1">
      <alignment horizontal="right"/>
    </xf>
    <xf numFmtId="38" fontId="5" fillId="0" borderId="11" xfId="17" applyFont="1" applyFill="1" applyBorder="1" applyAlignment="1">
      <alignment horizontal="right"/>
    </xf>
    <xf numFmtId="3" fontId="5" fillId="0" borderId="9" xfId="0" applyNumberFormat="1" applyFont="1" applyFill="1" applyBorder="1" applyAlignment="1">
      <alignment horizontal="right"/>
    </xf>
    <xf numFmtId="0" fontId="5" fillId="0" borderId="9" xfId="0" applyFont="1" applyFill="1" applyBorder="1" applyAlignment="1">
      <alignment horizontal="right"/>
    </xf>
    <xf numFmtId="38" fontId="0" fillId="0" borderId="14" xfId="17" applyBorder="1" applyAlignment="1">
      <alignment horizontal="center"/>
    </xf>
    <xf numFmtId="49" fontId="0" fillId="0" borderId="14" xfId="0" applyNumberFormat="1" applyFont="1" applyBorder="1" applyAlignment="1">
      <alignment horizontal="center" vertical="center"/>
    </xf>
    <xf numFmtId="49" fontId="0" fillId="0" borderId="2" xfId="0" applyNumberFormat="1" applyFont="1" applyBorder="1" applyAlignment="1">
      <alignment horizontal="center" vertical="center"/>
    </xf>
    <xf numFmtId="38" fontId="5" fillId="0" borderId="9" xfId="17" applyFont="1" applyFill="1" applyBorder="1" applyAlignment="1">
      <alignment horizontal="right"/>
    </xf>
    <xf numFmtId="38" fontId="5" fillId="0" borderId="0" xfId="17" applyFont="1" applyFill="1" applyBorder="1" applyAlignment="1">
      <alignment horizontal="right"/>
    </xf>
    <xf numFmtId="3" fontId="5" fillId="0" borderId="4" xfId="0" applyNumberFormat="1" applyFont="1" applyFill="1" applyBorder="1" applyAlignment="1">
      <alignment horizontal="right"/>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6" fillId="0" borderId="0" xfId="0" applyFont="1" applyAlignment="1">
      <alignment wrapText="1"/>
    </xf>
    <xf numFmtId="49" fontId="0" fillId="0" borderId="6" xfId="0" applyNumberFormat="1" applyFont="1" applyBorder="1" applyAlignment="1">
      <alignment horizontal="center" vertical="center"/>
    </xf>
    <xf numFmtId="0" fontId="0" fillId="7" borderId="14" xfId="0" applyFill="1" applyBorder="1" applyAlignment="1">
      <alignment vertical="center" wrapText="1"/>
    </xf>
    <xf numFmtId="0" fontId="0" fillId="7" borderId="11" xfId="0" applyFill="1" applyBorder="1" applyAlignment="1">
      <alignment vertical="center" wrapText="1"/>
    </xf>
    <xf numFmtId="0" fontId="0" fillId="7" borderId="2" xfId="0" applyFill="1" applyBorder="1" applyAlignment="1">
      <alignment vertical="center" wrapText="1"/>
    </xf>
    <xf numFmtId="0" fontId="0" fillId="7" borderId="6" xfId="0"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6" fillId="0" borderId="4" xfId="0" applyFont="1" applyFill="1" applyBorder="1" applyAlignment="1">
      <alignment vertical="top"/>
    </xf>
    <xf numFmtId="0" fontId="6" fillId="0" borderId="13" xfId="0" applyFont="1" applyFill="1" applyBorder="1" applyAlignment="1">
      <alignment vertical="top"/>
    </xf>
    <xf numFmtId="0" fontId="6" fillId="0" borderId="0" xfId="0" applyFont="1" applyFill="1" applyBorder="1" applyAlignment="1">
      <alignment vertical="top"/>
    </xf>
    <xf numFmtId="9" fontId="5" fillId="0" borderId="9" xfId="0" applyNumberFormat="1" applyFont="1" applyFill="1" applyBorder="1" applyAlignment="1">
      <alignment horizontal="right" vertical="center"/>
    </xf>
    <xf numFmtId="9" fontId="5" fillId="0" borderId="7"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13" xfId="0" applyFont="1" applyFill="1" applyBorder="1" applyAlignment="1">
      <alignment horizontal="left" vertical="top"/>
    </xf>
    <xf numFmtId="0" fontId="6" fillId="0" borderId="0" xfId="0" applyFont="1" applyFill="1" applyBorder="1" applyAlignment="1">
      <alignment horizontal="left" vertical="top"/>
    </xf>
    <xf numFmtId="0" fontId="0" fillId="0" borderId="4" xfId="0" applyBorder="1" applyAlignment="1">
      <alignment/>
    </xf>
    <xf numFmtId="0" fontId="0" fillId="0" borderId="13" xfId="0" applyBorder="1" applyAlignment="1">
      <alignment/>
    </xf>
    <xf numFmtId="0" fontId="0" fillId="0" borderId="0" xfId="0" applyBorder="1" applyAlignment="1">
      <alignment/>
    </xf>
    <xf numFmtId="38" fontId="0" fillId="0" borderId="30" xfId="17" applyBorder="1" applyAlignment="1">
      <alignment horizontal="center"/>
    </xf>
    <xf numFmtId="0" fontId="0" fillId="0" borderId="8" xfId="0" applyBorder="1" applyAlignment="1">
      <alignment/>
    </xf>
    <xf numFmtId="0" fontId="0" fillId="0" borderId="9" xfId="0" applyBorder="1" applyAlignment="1">
      <alignment/>
    </xf>
    <xf numFmtId="0" fontId="6" fillId="0" borderId="4" xfId="0" applyFont="1" applyBorder="1" applyAlignment="1">
      <alignment/>
    </xf>
    <xf numFmtId="0" fontId="6" fillId="0" borderId="13" xfId="0" applyFont="1" applyBorder="1" applyAlignment="1">
      <alignment/>
    </xf>
    <xf numFmtId="0" fontId="6" fillId="0" borderId="0" xfId="0" applyFont="1" applyBorder="1" applyAlignment="1">
      <alignment/>
    </xf>
    <xf numFmtId="9" fontId="6" fillId="0" borderId="13" xfId="0" applyNumberFormat="1" applyFont="1" applyFill="1" applyBorder="1" applyAlignment="1">
      <alignment vertical="center" wrapText="1"/>
    </xf>
    <xf numFmtId="9" fontId="6" fillId="0" borderId="0" xfId="0" applyNumberFormat="1" applyFont="1" applyFill="1" applyBorder="1" applyAlignment="1">
      <alignment vertical="center" wrapText="1"/>
    </xf>
    <xf numFmtId="9" fontId="6" fillId="0" borderId="12" xfId="0" applyNumberFormat="1" applyFont="1" applyFill="1" applyBorder="1" applyAlignment="1">
      <alignment vertical="center" wrapText="1"/>
    </xf>
    <xf numFmtId="9" fontId="5" fillId="0" borderId="0" xfId="0" applyNumberFormat="1" applyFont="1" applyFill="1" applyBorder="1" applyAlignment="1">
      <alignment horizontal="right" vertical="center"/>
    </xf>
    <xf numFmtId="9" fontId="5" fillId="0" borderId="12" xfId="0" applyNumberFormat="1" applyFont="1" applyFill="1" applyBorder="1" applyAlignment="1">
      <alignment horizontal="right" vertical="center"/>
    </xf>
    <xf numFmtId="0" fontId="6" fillId="0" borderId="8" xfId="0" applyFont="1" applyBorder="1" applyAlignment="1">
      <alignment/>
    </xf>
    <xf numFmtId="0" fontId="6" fillId="0" borderId="9" xfId="0" applyFont="1" applyBorder="1" applyAlignment="1">
      <alignment/>
    </xf>
    <xf numFmtId="3" fontId="5" fillId="0" borderId="1"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0" fontId="0" fillId="0" borderId="14" xfId="0" applyBorder="1" applyAlignment="1">
      <alignment/>
    </xf>
    <xf numFmtId="0" fontId="0" fillId="0" borderId="11" xfId="0" applyBorder="1" applyAlignment="1">
      <alignment/>
    </xf>
    <xf numFmtId="0" fontId="0" fillId="0" borderId="4" xfId="0" applyBorder="1" applyAlignment="1">
      <alignment vertical="top"/>
    </xf>
    <xf numFmtId="0" fontId="0" fillId="0" borderId="13" xfId="0" applyBorder="1" applyAlignment="1">
      <alignment vertical="top"/>
    </xf>
    <xf numFmtId="0" fontId="0" fillId="0" borderId="0" xfId="0" applyBorder="1" applyAlignment="1">
      <alignment vertical="top"/>
    </xf>
    <xf numFmtId="9" fontId="5" fillId="0" borderId="9" xfId="17" applyNumberFormat="1" applyFont="1" applyFill="1" applyBorder="1" applyAlignment="1">
      <alignment horizontal="right" vertical="center"/>
    </xf>
    <xf numFmtId="9" fontId="5" fillId="0" borderId="7" xfId="17" applyNumberFormat="1" applyFont="1" applyFill="1" applyBorder="1" applyAlignment="1">
      <alignment horizontal="right" vertical="center"/>
    </xf>
    <xf numFmtId="0" fontId="6" fillId="0" borderId="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38" fontId="5" fillId="0" borderId="9" xfId="17" applyFont="1" applyFill="1" applyBorder="1" applyAlignment="1">
      <alignment horizontal="right" vertical="center"/>
    </xf>
    <xf numFmtId="38" fontId="5" fillId="0" borderId="7" xfId="17" applyFont="1" applyFill="1" applyBorder="1" applyAlignment="1">
      <alignment horizontal="right" vertical="center"/>
    </xf>
    <xf numFmtId="38" fontId="6" fillId="0" borderId="13" xfId="17" applyFont="1" applyFill="1" applyBorder="1" applyAlignment="1">
      <alignment vertical="center" wrapText="1"/>
    </xf>
    <xf numFmtId="38" fontId="6" fillId="0" borderId="0" xfId="17" applyFont="1" applyFill="1" applyBorder="1" applyAlignment="1">
      <alignment vertical="center" wrapText="1"/>
    </xf>
    <xf numFmtId="38" fontId="6" fillId="0" borderId="12" xfId="17" applyFont="1" applyFill="1" applyBorder="1" applyAlignment="1">
      <alignment vertical="center" wrapText="1"/>
    </xf>
    <xf numFmtId="9" fontId="5" fillId="0" borderId="0" xfId="17" applyNumberFormat="1" applyFont="1" applyFill="1" applyBorder="1" applyAlignment="1">
      <alignment horizontal="right" vertical="center"/>
    </xf>
    <xf numFmtId="9" fontId="5" fillId="0" borderId="12" xfId="17" applyNumberFormat="1" applyFont="1" applyFill="1" applyBorder="1" applyAlignment="1">
      <alignment horizontal="right" vertical="center"/>
    </xf>
    <xf numFmtId="0" fontId="0" fillId="0" borderId="3" xfId="0" applyBorder="1" applyAlignment="1">
      <alignment vertical="top"/>
    </xf>
    <xf numFmtId="0" fontId="0" fillId="0" borderId="12" xfId="0" applyBorder="1" applyAlignment="1">
      <alignment vertical="top"/>
    </xf>
    <xf numFmtId="0" fontId="6" fillId="0" borderId="4" xfId="0" applyFont="1" applyFill="1" applyBorder="1" applyAlignment="1">
      <alignment vertical="top" wrapText="1"/>
    </xf>
    <xf numFmtId="0" fontId="6" fillId="0" borderId="13" xfId="0" applyFont="1" applyFill="1" applyBorder="1" applyAlignment="1">
      <alignment vertical="top" wrapText="1"/>
    </xf>
    <xf numFmtId="0" fontId="6" fillId="0" borderId="0" xfId="0" applyFont="1" applyFill="1" applyBorder="1" applyAlignment="1">
      <alignment vertical="top" wrapText="1"/>
    </xf>
    <xf numFmtId="38" fontId="5" fillId="0" borderId="11" xfId="17" applyFont="1" applyFill="1" applyBorder="1" applyAlignment="1">
      <alignment horizontal="right" vertical="center"/>
    </xf>
    <xf numFmtId="38" fontId="0" fillId="0" borderId="11" xfId="17" applyBorder="1" applyAlignment="1">
      <alignment vertical="center"/>
    </xf>
    <xf numFmtId="38" fontId="6" fillId="0" borderId="1" xfId="17" applyFont="1" applyFill="1" applyBorder="1" applyAlignment="1">
      <alignment horizontal="left" vertical="top" wrapText="1"/>
    </xf>
    <xf numFmtId="38" fontId="6" fillId="0" borderId="4" xfId="17" applyFont="1" applyFill="1" applyBorder="1" applyAlignment="1">
      <alignment horizontal="left" vertical="top" wrapText="1"/>
    </xf>
    <xf numFmtId="38" fontId="6" fillId="0" borderId="3" xfId="17" applyFont="1" applyFill="1" applyBorder="1" applyAlignment="1">
      <alignment horizontal="left" vertical="top" wrapText="1"/>
    </xf>
    <xf numFmtId="38" fontId="6" fillId="0" borderId="13" xfId="17" applyFont="1" applyFill="1" applyBorder="1" applyAlignment="1">
      <alignment horizontal="left" vertical="top" wrapText="1"/>
    </xf>
    <xf numFmtId="38" fontId="6" fillId="0" borderId="0" xfId="17" applyFont="1" applyFill="1" applyBorder="1" applyAlignment="1">
      <alignment horizontal="left" vertical="top" wrapText="1"/>
    </xf>
    <xf numFmtId="38" fontId="6" fillId="0" borderId="12" xfId="17" applyFont="1" applyFill="1" applyBorder="1" applyAlignment="1">
      <alignment horizontal="left" vertical="top" wrapText="1"/>
    </xf>
    <xf numFmtId="38" fontId="6" fillId="0" borderId="8" xfId="17" applyFont="1" applyFill="1" applyBorder="1" applyAlignment="1">
      <alignment horizontal="left" vertical="top" wrapText="1"/>
    </xf>
    <xf numFmtId="38" fontId="6" fillId="0" borderId="9" xfId="17" applyFont="1" applyFill="1" applyBorder="1" applyAlignment="1">
      <alignment horizontal="left" vertical="top" wrapText="1"/>
    </xf>
    <xf numFmtId="38" fontId="6" fillId="0" borderId="7" xfId="17" applyFont="1" applyFill="1" applyBorder="1" applyAlignment="1">
      <alignment horizontal="left" vertical="top" wrapText="1"/>
    </xf>
    <xf numFmtId="38" fontId="5" fillId="3" borderId="11" xfId="17" applyFont="1" applyFill="1" applyBorder="1" applyAlignment="1">
      <alignment horizontal="right" vertical="center"/>
    </xf>
    <xf numFmtId="38" fontId="5" fillId="3" borderId="9" xfId="17" applyFont="1" applyFill="1" applyBorder="1" applyAlignment="1">
      <alignment horizontal="right" vertical="center"/>
    </xf>
    <xf numFmtId="38" fontId="0" fillId="0" borderId="4" xfId="17" applyFill="1" applyBorder="1" applyAlignment="1">
      <alignment horizontal="center" vertical="center"/>
    </xf>
    <xf numFmtId="38" fontId="6" fillId="0" borderId="11" xfId="17" applyFont="1" applyFill="1" applyBorder="1" applyAlignment="1">
      <alignment/>
    </xf>
    <xf numFmtId="38" fontId="0" fillId="0" borderId="11" xfId="17" applyBorder="1" applyAlignment="1">
      <alignment/>
    </xf>
    <xf numFmtId="38" fontId="0" fillId="0" borderId="2" xfId="17" applyBorder="1" applyAlignment="1">
      <alignment/>
    </xf>
    <xf numFmtId="38" fontId="0" fillId="0" borderId="24" xfId="17" applyFont="1" applyFill="1" applyBorder="1" applyAlignment="1">
      <alignment vertical="center"/>
    </xf>
    <xf numFmtId="38" fontId="0" fillId="0" borderId="24" xfId="17" applyBorder="1" applyAlignment="1">
      <alignment vertical="center"/>
    </xf>
    <xf numFmtId="38" fontId="5" fillId="0" borderId="5" xfId="17" applyFont="1" applyFill="1" applyBorder="1" applyAlignment="1">
      <alignment horizontal="center" vertical="center"/>
    </xf>
    <xf numFmtId="0" fontId="0" fillId="0" borderId="10" xfId="0" applyBorder="1" applyAlignment="1">
      <alignment horizontal="center" vertical="center"/>
    </xf>
    <xf numFmtId="38" fontId="0" fillId="0" borderId="24" xfId="17" applyFont="1" applyFill="1" applyBorder="1" applyAlignment="1">
      <alignment horizontal="center" vertical="center"/>
    </xf>
    <xf numFmtId="38" fontId="0" fillId="0" borderId="24" xfId="17" applyBorder="1" applyAlignment="1">
      <alignment horizontal="center"/>
    </xf>
    <xf numFmtId="38" fontId="0" fillId="0" borderId="8" xfId="17" applyFont="1" applyFill="1" applyBorder="1" applyAlignment="1">
      <alignment horizontal="center" vertical="center"/>
    </xf>
    <xf numFmtId="38" fontId="0" fillId="0" borderId="14" xfId="17" applyBorder="1" applyAlignment="1">
      <alignment vertical="center"/>
    </xf>
    <xf numFmtId="38" fontId="0" fillId="0" borderId="31" xfId="17" applyFont="1" applyFill="1" applyBorder="1" applyAlignment="1">
      <alignment vertical="center"/>
    </xf>
    <xf numFmtId="38" fontId="5" fillId="0" borderId="0" xfId="17" applyFont="1" applyFill="1" applyBorder="1" applyAlignment="1">
      <alignment horizontal="center" vertical="center"/>
    </xf>
    <xf numFmtId="38" fontId="0" fillId="0" borderId="14" xfId="17" applyFont="1" applyFill="1" applyBorder="1" applyAlignment="1">
      <alignment horizontal="center" vertical="center"/>
    </xf>
    <xf numFmtId="38" fontId="0" fillId="0" borderId="1" xfId="17" applyFill="1" applyBorder="1" applyAlignment="1">
      <alignment horizontal="center" vertical="center"/>
    </xf>
    <xf numFmtId="38" fontId="0" fillId="0" borderId="4" xfId="17" applyBorder="1" applyAlignment="1">
      <alignment horizontal="center" vertical="center"/>
    </xf>
    <xf numFmtId="38" fontId="0" fillId="0" borderId="3" xfId="17" applyBorder="1" applyAlignment="1">
      <alignment horizontal="center" vertical="center"/>
    </xf>
    <xf numFmtId="38" fontId="0" fillId="0" borderId="8" xfId="17" applyBorder="1" applyAlignment="1">
      <alignment horizontal="center" vertical="center"/>
    </xf>
    <xf numFmtId="38" fontId="0" fillId="0" borderId="9" xfId="17" applyBorder="1" applyAlignment="1">
      <alignment horizontal="center" vertical="center"/>
    </xf>
    <xf numFmtId="38" fontId="0" fillId="0" borderId="7" xfId="17" applyBorder="1" applyAlignment="1">
      <alignment horizontal="center" vertical="center"/>
    </xf>
    <xf numFmtId="38" fontId="5" fillId="0" borderId="4" xfId="17" applyFont="1" applyFill="1" applyBorder="1" applyAlignment="1">
      <alignment horizontal="center" vertical="center"/>
    </xf>
    <xf numFmtId="38" fontId="5" fillId="0" borderId="3" xfId="17" applyFont="1" applyFill="1" applyBorder="1" applyAlignment="1">
      <alignment horizontal="center" vertical="center"/>
    </xf>
    <xf numFmtId="38" fontId="0" fillId="0" borderId="10" xfId="17" applyBorder="1" applyAlignment="1">
      <alignment horizontal="center" vertical="center"/>
    </xf>
    <xf numFmtId="38" fontId="5" fillId="0" borderId="14" xfId="17" applyFont="1" applyFill="1" applyBorder="1" applyAlignment="1">
      <alignment horizontal="right" vertical="center"/>
    </xf>
    <xf numFmtId="38" fontId="5" fillId="0" borderId="27" xfId="17" applyFont="1" applyFill="1" applyBorder="1" applyAlignment="1">
      <alignment horizontal="right" vertical="center"/>
    </xf>
    <xf numFmtId="38" fontId="5" fillId="0" borderId="32" xfId="17" applyFont="1" applyFill="1" applyBorder="1" applyAlignment="1">
      <alignment horizontal="right" vertical="center"/>
    </xf>
    <xf numFmtId="9" fontId="6" fillId="0" borderId="1" xfId="0" applyNumberFormat="1" applyFont="1" applyFill="1" applyBorder="1" applyAlignment="1">
      <alignment vertical="center" wrapText="1"/>
    </xf>
    <xf numFmtId="9" fontId="6" fillId="0" borderId="4" xfId="0" applyNumberFormat="1" applyFont="1" applyFill="1" applyBorder="1" applyAlignment="1">
      <alignment vertical="center" wrapText="1"/>
    </xf>
    <xf numFmtId="9" fontId="6" fillId="0" borderId="3" xfId="0" applyNumberFormat="1" applyFont="1" applyFill="1" applyBorder="1" applyAlignment="1">
      <alignment vertical="center" wrapText="1"/>
    </xf>
    <xf numFmtId="0" fontId="6" fillId="0" borderId="11" xfId="0" applyFont="1" applyFill="1" applyBorder="1" applyAlignment="1">
      <alignment/>
    </xf>
    <xf numFmtId="0" fontId="0" fillId="0" borderId="2" xfId="0" applyBorder="1" applyAlignment="1">
      <alignment/>
    </xf>
    <xf numFmtId="0" fontId="6" fillId="0" borderId="3" xfId="0" applyFont="1" applyFill="1" applyBorder="1" applyAlignment="1">
      <alignment horizontal="left" vertical="top" wrapText="1"/>
    </xf>
    <xf numFmtId="0" fontId="6" fillId="0" borderId="12" xfId="0" applyFont="1" applyFill="1"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4" xfId="0" applyFill="1" applyBorder="1" applyAlignment="1">
      <alignment horizontal="center" vertical="center"/>
    </xf>
    <xf numFmtId="38" fontId="0" fillId="0" borderId="29" xfId="17" applyBorder="1" applyAlignment="1">
      <alignment horizontal="center" vertical="center"/>
    </xf>
    <xf numFmtId="38" fontId="0" fillId="0" borderId="2" xfId="17" applyBorder="1" applyAlignment="1">
      <alignment horizontal="center" vertical="center"/>
    </xf>
    <xf numFmtId="38" fontId="0" fillId="0" borderId="1" xfId="17" applyBorder="1" applyAlignment="1">
      <alignment horizontal="center" vertical="center"/>
    </xf>
    <xf numFmtId="0" fontId="6" fillId="0" borderId="7" xfId="0" applyFont="1" applyFill="1" applyBorder="1" applyAlignment="1">
      <alignment horizontal="left" vertical="top" wrapText="1"/>
    </xf>
    <xf numFmtId="0" fontId="0" fillId="0" borderId="14" xfId="0"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コード"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TextBox 1"/>
        <xdr:cNvSpPr txBox="1">
          <a:spLocks noChangeArrowheads="1"/>
        </xdr:cNvSpPr>
      </xdr:nvSpPr>
      <xdr:spPr>
        <a:xfrm>
          <a:off x="4572000" y="0"/>
          <a:ext cx="0"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介護給付費単位数表に規定された加算・減算項目については、基本的な算定項目と組み合わせて合成コードとしたものと、単独のコードとしたものがある。
合成コード並びに単独コードとした加算・減算項目は、以下のとおりである。</a:t>
          </a:r>
        </a:p>
      </xdr:txBody>
    </xdr:sp>
    <xdr:clientData/>
  </xdr:twoCellAnchor>
  <xdr:twoCellAnchor>
    <xdr:from>
      <xdr:col>15</xdr:col>
      <xdr:colOff>9525</xdr:colOff>
      <xdr:row>0</xdr:row>
      <xdr:rowOff>0</xdr:rowOff>
    </xdr:from>
    <xdr:to>
      <xdr:col>17</xdr:col>
      <xdr:colOff>276225</xdr:colOff>
      <xdr:row>0</xdr:row>
      <xdr:rowOff>0</xdr:rowOff>
    </xdr:to>
    <xdr:sp>
      <xdr:nvSpPr>
        <xdr:cNvPr id="2" name="AutoShape 2"/>
        <xdr:cNvSpPr>
          <a:spLocks/>
        </xdr:cNvSpPr>
      </xdr:nvSpPr>
      <xdr:spPr>
        <a:xfrm rot="16200000">
          <a:off x="4295775" y="0"/>
          <a:ext cx="838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0</xdr:row>
      <xdr:rowOff>0</xdr:rowOff>
    </xdr:from>
    <xdr:to>
      <xdr:col>21</xdr:col>
      <xdr:colOff>0</xdr:colOff>
      <xdr:row>0</xdr:row>
      <xdr:rowOff>0</xdr:rowOff>
    </xdr:to>
    <xdr:sp>
      <xdr:nvSpPr>
        <xdr:cNvPr id="3" name="AutoShape 3"/>
        <xdr:cNvSpPr>
          <a:spLocks/>
        </xdr:cNvSpPr>
      </xdr:nvSpPr>
      <xdr:spPr>
        <a:xfrm rot="16200000">
          <a:off x="5153025" y="0"/>
          <a:ext cx="8477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113964\&#12487;&#12473;&#12463;&#12488;&#12483;&#12503;\&#22320;&#22495;&#29983;&#27963;&#25903;&#25588;&#20107;&#26989;\HomeHelper\HomeHelper12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13964\&#12487;&#12473;&#12463;&#12488;&#12483;&#12503;\&#22320;&#22495;&#29983;&#27963;&#25903;&#25588;&#20107;&#26989;\&#12467;&#12540;&#12489;\&#12467;&#12540;&#12489;&#21360;&#21047;&#29992;\Documents%20and%20Settings\113964\&#12487;&#12473;&#12463;&#12488;&#12483;&#12503;\&#22320;&#22495;&#29983;&#27963;&#25903;&#25588;&#20107;&#26989;\HomeHelper\HomeHelper1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利用者台帳"/>
      <sheetName val="明細データ"/>
      <sheetName val="請求データ"/>
      <sheetName val="請求書"/>
      <sheetName val="明細書"/>
    </sheetNames>
    <sheetDataSet>
      <sheetData sheetId="0">
        <row r="5">
          <cell r="B5">
            <v>28201</v>
          </cell>
          <cell r="C5" t="str">
            <v>姫路市</v>
          </cell>
        </row>
        <row r="6">
          <cell r="B6">
            <v>99999</v>
          </cell>
          <cell r="C6" t="str">
            <v>てすと市</v>
          </cell>
        </row>
        <row r="7">
          <cell r="B7">
            <v>99998</v>
          </cell>
          <cell r="C7" t="str">
            <v>テスト市</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ード"/>
      <sheetName val="利用者台帳"/>
      <sheetName val="明細データ"/>
      <sheetName val="請求データ"/>
      <sheetName val="請求書"/>
      <sheetName val="明細書"/>
    </sheetNames>
    <sheetDataSet>
      <sheetData sheetId="0">
        <row r="5">
          <cell r="B5">
            <v>28201</v>
          </cell>
          <cell r="C5" t="str">
            <v>姫路市</v>
          </cell>
        </row>
        <row r="6">
          <cell r="B6">
            <v>99999</v>
          </cell>
          <cell r="C6" t="str">
            <v>てすと市</v>
          </cell>
        </row>
        <row r="7">
          <cell r="B7">
            <v>99998</v>
          </cell>
          <cell r="C7" t="str">
            <v>テスト市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W78"/>
  <sheetViews>
    <sheetView tabSelected="1" workbookViewId="0" topLeftCell="A1">
      <selection activeCell="A1" sqref="A1"/>
    </sheetView>
  </sheetViews>
  <sheetFormatPr defaultColWidth="9.00390625" defaultRowHeight="13.5"/>
  <cols>
    <col min="1" max="19" width="3.75390625" style="0" customWidth="1"/>
    <col min="20" max="20" width="3.75390625" style="348" customWidth="1"/>
    <col min="21" max="22" width="3.75390625" style="0" customWidth="1"/>
    <col min="23" max="23" width="3.625" style="0" customWidth="1"/>
  </cols>
  <sheetData>
    <row r="1" ht="12.75" customHeight="1"/>
    <row r="2" ht="12.75" customHeight="1"/>
    <row r="3" s="131" customFormat="1" ht="12.75" customHeight="1">
      <c r="T3" s="349"/>
    </row>
    <row r="4" spans="3:21" s="131" customFormat="1" ht="13.5" customHeight="1">
      <c r="C4" s="377" t="s">
        <v>577</v>
      </c>
      <c r="D4" s="378"/>
      <c r="E4" s="378"/>
      <c r="F4" s="378"/>
      <c r="G4" s="378"/>
      <c r="H4" s="378"/>
      <c r="I4" s="378"/>
      <c r="J4" s="378"/>
      <c r="K4" s="378"/>
      <c r="L4" s="378"/>
      <c r="M4" s="378"/>
      <c r="N4" s="378"/>
      <c r="O4" s="378"/>
      <c r="P4" s="378"/>
      <c r="Q4" s="378"/>
      <c r="R4" s="378"/>
      <c r="S4" s="378"/>
      <c r="T4" s="378"/>
      <c r="U4" s="379"/>
    </row>
    <row r="5" spans="3:21" s="131" customFormat="1" ht="13.5" customHeight="1">
      <c r="C5" s="380"/>
      <c r="D5" s="381"/>
      <c r="E5" s="381"/>
      <c r="F5" s="381"/>
      <c r="G5" s="381"/>
      <c r="H5" s="381"/>
      <c r="I5" s="381"/>
      <c r="J5" s="381"/>
      <c r="K5" s="381"/>
      <c r="L5" s="381"/>
      <c r="M5" s="381"/>
      <c r="N5" s="381"/>
      <c r="O5" s="381"/>
      <c r="P5" s="381"/>
      <c r="Q5" s="381"/>
      <c r="R5" s="381"/>
      <c r="S5" s="381"/>
      <c r="T5" s="381"/>
      <c r="U5" s="382"/>
    </row>
    <row r="6" spans="3:21" s="131" customFormat="1" ht="13.5" customHeight="1">
      <c r="C6" s="380"/>
      <c r="D6" s="381"/>
      <c r="E6" s="381"/>
      <c r="F6" s="381"/>
      <c r="G6" s="381"/>
      <c r="H6" s="381"/>
      <c r="I6" s="381"/>
      <c r="J6" s="381"/>
      <c r="K6" s="381"/>
      <c r="L6" s="381"/>
      <c r="M6" s="381"/>
      <c r="N6" s="381"/>
      <c r="O6" s="381"/>
      <c r="P6" s="381"/>
      <c r="Q6" s="381"/>
      <c r="R6" s="381"/>
      <c r="S6" s="381"/>
      <c r="T6" s="381"/>
      <c r="U6" s="382"/>
    </row>
    <row r="7" spans="3:21" s="131" customFormat="1" ht="13.5" customHeight="1">
      <c r="C7" s="380"/>
      <c r="D7" s="381"/>
      <c r="E7" s="381"/>
      <c r="F7" s="381"/>
      <c r="G7" s="381"/>
      <c r="H7" s="381"/>
      <c r="I7" s="381"/>
      <c r="J7" s="381"/>
      <c r="K7" s="381"/>
      <c r="L7" s="381"/>
      <c r="M7" s="381"/>
      <c r="N7" s="381"/>
      <c r="O7" s="381"/>
      <c r="P7" s="381"/>
      <c r="Q7" s="381"/>
      <c r="R7" s="381"/>
      <c r="S7" s="381"/>
      <c r="T7" s="381"/>
      <c r="U7" s="382"/>
    </row>
    <row r="8" spans="3:21" s="131" customFormat="1" ht="13.5">
      <c r="C8" s="383"/>
      <c r="D8" s="384"/>
      <c r="E8" s="384"/>
      <c r="F8" s="384"/>
      <c r="G8" s="384"/>
      <c r="H8" s="384"/>
      <c r="I8" s="384"/>
      <c r="J8" s="384"/>
      <c r="K8" s="384"/>
      <c r="L8" s="384"/>
      <c r="M8" s="384"/>
      <c r="N8" s="384"/>
      <c r="O8" s="384"/>
      <c r="P8" s="384"/>
      <c r="Q8" s="384"/>
      <c r="R8" s="384"/>
      <c r="S8" s="384"/>
      <c r="T8" s="384"/>
      <c r="U8" s="385"/>
    </row>
    <row r="9" s="131" customFormat="1" ht="13.5">
      <c r="T9" s="349"/>
    </row>
    <row r="10" s="131" customFormat="1" ht="13.5">
      <c r="T10" s="349"/>
    </row>
    <row r="11" s="131" customFormat="1" ht="13.5">
      <c r="T11" s="349"/>
    </row>
    <row r="12" ht="13.5" customHeight="1"/>
    <row r="13" spans="5:23" ht="13.5">
      <c r="E13" s="111" t="s">
        <v>565</v>
      </c>
      <c r="F13" s="111"/>
      <c r="G13" s="352"/>
      <c r="H13" s="352"/>
      <c r="I13" s="352"/>
      <c r="J13" s="352"/>
      <c r="K13" s="352"/>
      <c r="L13" s="352"/>
      <c r="M13" s="352"/>
      <c r="N13" s="352"/>
      <c r="O13" s="352"/>
      <c r="P13" s="352"/>
      <c r="Q13" s="352"/>
      <c r="R13" s="352"/>
      <c r="S13" s="352"/>
      <c r="T13" s="352"/>
      <c r="U13" s="352"/>
      <c r="V13" s="353"/>
      <c r="W13" s="354"/>
    </row>
    <row r="14" spans="5:23" ht="4.5" customHeight="1">
      <c r="E14" s="111"/>
      <c r="F14" s="111"/>
      <c r="G14" s="352"/>
      <c r="H14" s="352"/>
      <c r="I14" s="352"/>
      <c r="J14" s="352"/>
      <c r="K14" s="352"/>
      <c r="L14" s="352"/>
      <c r="M14" s="352"/>
      <c r="N14" s="352"/>
      <c r="O14" s="352"/>
      <c r="P14" s="352"/>
      <c r="Q14" s="352"/>
      <c r="R14" s="352"/>
      <c r="S14" s="352"/>
      <c r="T14" s="352"/>
      <c r="U14" s="352"/>
      <c r="V14" s="353"/>
      <c r="W14" s="354"/>
    </row>
    <row r="15" spans="5:23" ht="13.5">
      <c r="E15" s="111" t="s">
        <v>566</v>
      </c>
      <c r="F15" s="111"/>
      <c r="G15" s="352"/>
      <c r="H15" s="352"/>
      <c r="I15" s="352"/>
      <c r="J15" s="352"/>
      <c r="K15" s="352"/>
      <c r="L15" s="352"/>
      <c r="M15" s="352"/>
      <c r="N15" s="352"/>
      <c r="O15" s="352"/>
      <c r="P15" s="352"/>
      <c r="Q15" s="352"/>
      <c r="R15" s="352"/>
      <c r="S15" s="352"/>
      <c r="T15" s="352"/>
      <c r="U15" s="352"/>
      <c r="V15" s="353"/>
      <c r="W15" s="354"/>
    </row>
    <row r="16" spans="5:23" ht="4.5" customHeight="1">
      <c r="E16" s="111"/>
      <c r="F16" s="111"/>
      <c r="G16" s="352"/>
      <c r="H16" s="352"/>
      <c r="I16" s="352"/>
      <c r="J16" s="352"/>
      <c r="K16" s="352"/>
      <c r="L16" s="352"/>
      <c r="M16" s="352"/>
      <c r="N16" s="352"/>
      <c r="O16" s="352"/>
      <c r="P16" s="352"/>
      <c r="Q16" s="352"/>
      <c r="R16" s="352"/>
      <c r="S16" s="352"/>
      <c r="T16" s="352"/>
      <c r="U16" s="352"/>
      <c r="V16" s="353"/>
      <c r="W16" s="354"/>
    </row>
    <row r="17" spans="5:23" ht="13.5">
      <c r="E17" s="350" t="s">
        <v>568</v>
      </c>
      <c r="F17" s="350"/>
      <c r="G17" s="351"/>
      <c r="H17" s="351"/>
      <c r="I17" s="351"/>
      <c r="J17" s="351"/>
      <c r="K17" s="351"/>
      <c r="L17" s="351"/>
      <c r="M17" s="351"/>
      <c r="N17" s="351"/>
      <c r="O17" s="351"/>
      <c r="P17" s="351"/>
      <c r="Q17" s="351"/>
      <c r="R17" s="351"/>
      <c r="S17" s="352"/>
      <c r="T17" s="352"/>
      <c r="U17" s="352"/>
      <c r="V17" s="353"/>
      <c r="W17" s="354"/>
    </row>
    <row r="18" spans="5:23" ht="4.5" customHeight="1">
      <c r="E18" s="111"/>
      <c r="F18" s="111"/>
      <c r="G18" s="352"/>
      <c r="H18" s="352"/>
      <c r="I18" s="352"/>
      <c r="J18" s="352"/>
      <c r="K18" s="352"/>
      <c r="L18" s="352"/>
      <c r="M18" s="352"/>
      <c r="N18" s="352"/>
      <c r="O18" s="352"/>
      <c r="P18" s="352"/>
      <c r="Q18" s="352"/>
      <c r="R18" s="352"/>
      <c r="S18" s="352"/>
      <c r="T18" s="352"/>
      <c r="U18" s="352"/>
      <c r="V18" s="353"/>
      <c r="W18" s="354"/>
    </row>
    <row r="19" spans="5:23" ht="13.5">
      <c r="E19" s="111" t="s">
        <v>569</v>
      </c>
      <c r="F19" s="111"/>
      <c r="G19" s="352"/>
      <c r="H19" s="352"/>
      <c r="I19" s="352"/>
      <c r="J19" s="352"/>
      <c r="K19" s="352"/>
      <c r="L19" s="352"/>
      <c r="M19" s="352"/>
      <c r="N19" s="352"/>
      <c r="O19" s="352"/>
      <c r="P19" s="352"/>
      <c r="Q19" s="352"/>
      <c r="R19" s="352"/>
      <c r="S19" s="352"/>
      <c r="T19" s="352"/>
      <c r="U19" s="352"/>
      <c r="V19" s="353"/>
      <c r="W19" s="354"/>
    </row>
    <row r="20" spans="5:23" ht="4.5" customHeight="1">
      <c r="E20" s="111"/>
      <c r="F20" s="111"/>
      <c r="G20" s="352"/>
      <c r="H20" s="352"/>
      <c r="I20" s="352"/>
      <c r="J20" s="352"/>
      <c r="K20" s="352"/>
      <c r="L20" s="352"/>
      <c r="M20" s="352"/>
      <c r="N20" s="352"/>
      <c r="O20" s="352"/>
      <c r="P20" s="352"/>
      <c r="Q20" s="352"/>
      <c r="R20" s="352"/>
      <c r="S20" s="352"/>
      <c r="T20" s="352"/>
      <c r="U20" s="352"/>
      <c r="V20" s="353"/>
      <c r="W20" s="354"/>
    </row>
    <row r="21" spans="5:23" ht="13.5">
      <c r="E21" s="111" t="s">
        <v>570</v>
      </c>
      <c r="F21" s="111"/>
      <c r="G21" s="352"/>
      <c r="H21" s="352"/>
      <c r="I21" s="352"/>
      <c r="J21" s="352"/>
      <c r="K21" s="352"/>
      <c r="L21" s="352"/>
      <c r="M21" s="352"/>
      <c r="N21" s="352"/>
      <c r="O21" s="352"/>
      <c r="P21" s="352"/>
      <c r="Q21" s="352"/>
      <c r="R21" s="352"/>
      <c r="S21" s="352"/>
      <c r="T21" s="352"/>
      <c r="U21" s="352"/>
      <c r="V21" s="353"/>
      <c r="W21" s="354"/>
    </row>
    <row r="22" spans="5:23" ht="4.5" customHeight="1">
      <c r="E22" s="111"/>
      <c r="F22" s="111"/>
      <c r="G22" s="352"/>
      <c r="H22" s="352"/>
      <c r="I22" s="352"/>
      <c r="J22" s="352"/>
      <c r="K22" s="352"/>
      <c r="L22" s="352"/>
      <c r="M22" s="352"/>
      <c r="N22" s="352"/>
      <c r="O22" s="352"/>
      <c r="P22" s="352"/>
      <c r="Q22" s="352"/>
      <c r="R22" s="352"/>
      <c r="S22" s="352"/>
      <c r="T22" s="352"/>
      <c r="U22" s="352"/>
      <c r="V22" s="353"/>
      <c r="W22" s="354"/>
    </row>
    <row r="23" spans="5:23" ht="13.5">
      <c r="E23" s="111" t="s">
        <v>571</v>
      </c>
      <c r="F23" s="111"/>
      <c r="G23" s="352"/>
      <c r="H23" s="352"/>
      <c r="I23" s="352"/>
      <c r="J23" s="352"/>
      <c r="K23" s="352"/>
      <c r="L23" s="352"/>
      <c r="M23" s="352"/>
      <c r="N23" s="352"/>
      <c r="O23" s="352"/>
      <c r="P23" s="352"/>
      <c r="Q23" s="352"/>
      <c r="R23" s="352"/>
      <c r="S23" s="352"/>
      <c r="T23" s="352"/>
      <c r="U23" s="352"/>
      <c r="V23" s="353"/>
      <c r="W23" s="354"/>
    </row>
    <row r="24" spans="5:23" ht="4.5" customHeight="1">
      <c r="E24" s="111"/>
      <c r="F24" s="111"/>
      <c r="G24" s="352"/>
      <c r="H24" s="352"/>
      <c r="I24" s="352"/>
      <c r="J24" s="352"/>
      <c r="K24" s="352"/>
      <c r="L24" s="352"/>
      <c r="M24" s="352"/>
      <c r="N24" s="352"/>
      <c r="O24" s="352"/>
      <c r="P24" s="352"/>
      <c r="Q24" s="352"/>
      <c r="R24" s="352"/>
      <c r="S24" s="352"/>
      <c r="T24" s="352"/>
      <c r="U24" s="352"/>
      <c r="V24" s="353"/>
      <c r="W24" s="354"/>
    </row>
    <row r="25" spans="5:23" ht="13.5">
      <c r="E25" s="111" t="s">
        <v>572</v>
      </c>
      <c r="F25" s="111"/>
      <c r="G25" s="352"/>
      <c r="H25" s="352"/>
      <c r="I25" s="352"/>
      <c r="J25" s="352"/>
      <c r="K25" s="352"/>
      <c r="L25" s="352"/>
      <c r="M25" s="352"/>
      <c r="N25" s="352"/>
      <c r="O25" s="352"/>
      <c r="P25" s="352"/>
      <c r="Q25" s="352"/>
      <c r="R25" s="352"/>
      <c r="S25" s="352"/>
      <c r="T25" s="352"/>
      <c r="U25" s="352"/>
      <c r="V25" s="353"/>
      <c r="W25" s="354"/>
    </row>
    <row r="26" spans="5:23" ht="4.5" customHeight="1">
      <c r="E26" s="111"/>
      <c r="F26" s="111"/>
      <c r="G26" s="352"/>
      <c r="H26" s="352"/>
      <c r="I26" s="352"/>
      <c r="J26" s="352"/>
      <c r="K26" s="352"/>
      <c r="L26" s="352"/>
      <c r="M26" s="352"/>
      <c r="N26" s="352"/>
      <c r="O26" s="352"/>
      <c r="P26" s="352"/>
      <c r="Q26" s="352"/>
      <c r="R26" s="352"/>
      <c r="S26" s="352"/>
      <c r="T26" s="352"/>
      <c r="U26" s="352"/>
      <c r="V26" s="353"/>
      <c r="W26" s="354"/>
    </row>
    <row r="27" spans="5:23" ht="13.5">
      <c r="E27" s="111" t="s">
        <v>573</v>
      </c>
      <c r="F27" s="111"/>
      <c r="G27" s="352"/>
      <c r="H27" s="352"/>
      <c r="I27" s="352"/>
      <c r="J27" s="352"/>
      <c r="K27" s="352"/>
      <c r="L27" s="352"/>
      <c r="M27" s="352"/>
      <c r="N27" s="352"/>
      <c r="O27" s="352"/>
      <c r="P27" s="352"/>
      <c r="Q27" s="352"/>
      <c r="R27" s="352"/>
      <c r="S27" s="352"/>
      <c r="T27" s="352"/>
      <c r="U27" s="352"/>
      <c r="V27" s="353"/>
      <c r="W27" s="354"/>
    </row>
    <row r="28" spans="5:23" ht="4.5" customHeight="1">
      <c r="E28" s="111"/>
      <c r="F28" s="111"/>
      <c r="G28" s="352"/>
      <c r="H28" s="352"/>
      <c r="I28" s="352"/>
      <c r="J28" s="352"/>
      <c r="K28" s="352"/>
      <c r="L28" s="352"/>
      <c r="M28" s="352"/>
      <c r="N28" s="352"/>
      <c r="O28" s="352"/>
      <c r="P28" s="352"/>
      <c r="Q28" s="352"/>
      <c r="R28" s="352"/>
      <c r="S28" s="352"/>
      <c r="T28" s="352"/>
      <c r="U28" s="352"/>
      <c r="V28" s="353"/>
      <c r="W28" s="354"/>
    </row>
    <row r="29" spans="5:23" ht="13.5">
      <c r="E29" s="111" t="s">
        <v>575</v>
      </c>
      <c r="F29" s="111"/>
      <c r="G29" s="352"/>
      <c r="H29" s="352"/>
      <c r="I29" s="352"/>
      <c r="J29" s="352"/>
      <c r="K29" s="352"/>
      <c r="L29" s="352"/>
      <c r="M29" s="352"/>
      <c r="N29" s="352"/>
      <c r="O29" s="352"/>
      <c r="P29" s="352"/>
      <c r="Q29" s="352"/>
      <c r="R29" s="352"/>
      <c r="S29" s="352"/>
      <c r="T29" s="352"/>
      <c r="U29" s="352"/>
      <c r="V29" s="353"/>
      <c r="W29" s="354"/>
    </row>
    <row r="30" spans="5:23" ht="4.5" customHeight="1">
      <c r="E30" s="271"/>
      <c r="F30" s="271"/>
      <c r="G30" s="131"/>
      <c r="H30" s="131"/>
      <c r="I30" s="131"/>
      <c r="J30" s="131"/>
      <c r="K30" s="131"/>
      <c r="L30" s="131"/>
      <c r="M30" s="131"/>
      <c r="N30" s="131"/>
      <c r="O30" s="131"/>
      <c r="P30" s="131"/>
      <c r="Q30" s="131"/>
      <c r="R30" s="131"/>
      <c r="S30" s="352"/>
      <c r="T30" s="352"/>
      <c r="U30" s="352"/>
      <c r="V30" s="353"/>
      <c r="W30" s="354"/>
    </row>
    <row r="31" spans="5:23" s="96" customFormat="1" ht="13.5">
      <c r="E31" s="111"/>
      <c r="F31" s="111"/>
      <c r="G31" s="352"/>
      <c r="H31" s="352"/>
      <c r="I31" s="352"/>
      <c r="J31" s="352"/>
      <c r="K31" s="352"/>
      <c r="L31" s="352"/>
      <c r="M31" s="352"/>
      <c r="N31" s="352"/>
      <c r="O31" s="352"/>
      <c r="P31" s="352"/>
      <c r="Q31" s="352"/>
      <c r="R31" s="352"/>
      <c r="S31" s="352"/>
      <c r="T31" s="352"/>
      <c r="U31" s="352"/>
      <c r="V31" s="353"/>
      <c r="W31" s="358"/>
    </row>
    <row r="32" spans="5:23" s="96" customFormat="1" ht="4.5" customHeight="1">
      <c r="E32" s="111"/>
      <c r="F32" s="111"/>
      <c r="G32" s="352"/>
      <c r="H32" s="352"/>
      <c r="I32" s="352"/>
      <c r="J32" s="352"/>
      <c r="K32" s="352"/>
      <c r="L32" s="352"/>
      <c r="M32" s="352"/>
      <c r="N32" s="352"/>
      <c r="O32" s="352"/>
      <c r="P32" s="352"/>
      <c r="Q32" s="352"/>
      <c r="R32" s="352"/>
      <c r="S32" s="352"/>
      <c r="T32" s="352"/>
      <c r="U32" s="352"/>
      <c r="V32" s="353"/>
      <c r="W32" s="358"/>
    </row>
    <row r="33" spans="5:23" s="96" customFormat="1" ht="13.5">
      <c r="E33" s="111"/>
      <c r="F33" s="111"/>
      <c r="G33" s="352"/>
      <c r="H33" s="352"/>
      <c r="I33" s="352"/>
      <c r="J33" s="352"/>
      <c r="K33" s="352"/>
      <c r="L33" s="352"/>
      <c r="M33" s="352"/>
      <c r="N33" s="352"/>
      <c r="O33" s="352"/>
      <c r="P33" s="352"/>
      <c r="Q33" s="352"/>
      <c r="R33" s="352"/>
      <c r="S33" s="352"/>
      <c r="T33" s="352"/>
      <c r="U33" s="352"/>
      <c r="V33" s="353"/>
      <c r="W33" s="358"/>
    </row>
    <row r="34" spans="5:23" s="96" customFormat="1" ht="4.5" customHeight="1">
      <c r="E34" s="111"/>
      <c r="F34" s="352"/>
      <c r="G34" s="352"/>
      <c r="H34" s="352"/>
      <c r="I34" s="352"/>
      <c r="J34" s="352"/>
      <c r="K34" s="352"/>
      <c r="L34" s="352"/>
      <c r="M34" s="352"/>
      <c r="N34" s="352"/>
      <c r="O34" s="352"/>
      <c r="P34" s="352"/>
      <c r="Q34" s="352"/>
      <c r="R34" s="352"/>
      <c r="S34" s="352"/>
      <c r="T34" s="352"/>
      <c r="U34" s="352"/>
      <c r="V34" s="353"/>
      <c r="W34" s="358"/>
    </row>
    <row r="35" spans="5:23" s="96" customFormat="1" ht="13.5">
      <c r="E35" s="111"/>
      <c r="F35" s="111"/>
      <c r="G35" s="352"/>
      <c r="H35" s="352"/>
      <c r="I35" s="352"/>
      <c r="J35" s="352"/>
      <c r="K35" s="352"/>
      <c r="L35" s="352"/>
      <c r="M35" s="352"/>
      <c r="N35" s="352"/>
      <c r="O35" s="352"/>
      <c r="P35" s="355" t="s">
        <v>564</v>
      </c>
      <c r="Q35" s="356"/>
      <c r="R35" s="356"/>
      <c r="S35" s="356"/>
      <c r="T35" s="100" t="s">
        <v>562</v>
      </c>
      <c r="U35" s="352"/>
      <c r="V35" s="353"/>
      <c r="W35" s="358"/>
    </row>
    <row r="36" spans="5:23" s="96" customFormat="1" ht="4.5" customHeight="1">
      <c r="E36" s="111"/>
      <c r="F36" s="111"/>
      <c r="G36" s="352"/>
      <c r="H36" s="352"/>
      <c r="I36" s="352"/>
      <c r="J36" s="352"/>
      <c r="K36" s="352"/>
      <c r="L36" s="352"/>
      <c r="M36" s="352"/>
      <c r="N36" s="352"/>
      <c r="O36" s="352"/>
      <c r="P36" s="352"/>
      <c r="Q36" s="352"/>
      <c r="R36" s="352"/>
      <c r="S36" s="352"/>
      <c r="T36" s="352"/>
      <c r="U36" s="352"/>
      <c r="V36" s="353"/>
      <c r="W36" s="358"/>
    </row>
    <row r="37" spans="5:23" s="96" customFormat="1" ht="13.5">
      <c r="E37" s="111"/>
      <c r="F37" s="111"/>
      <c r="G37" s="352"/>
      <c r="H37" s="352"/>
      <c r="I37" s="352"/>
      <c r="J37" s="352"/>
      <c r="K37" s="352"/>
      <c r="L37" s="352"/>
      <c r="M37" s="352"/>
      <c r="N37" s="352"/>
      <c r="O37" s="352"/>
      <c r="P37" s="352"/>
      <c r="Q37" s="352"/>
      <c r="R37" s="352"/>
      <c r="S37" s="352"/>
      <c r="T37" s="352"/>
      <c r="U37" s="352"/>
      <c r="V37" s="353"/>
      <c r="W37" s="358"/>
    </row>
    <row r="38" spans="5:23" s="96" customFormat="1" ht="4.5" customHeight="1">
      <c r="E38" s="111"/>
      <c r="F38" s="111"/>
      <c r="G38" s="352"/>
      <c r="H38" s="352"/>
      <c r="I38" s="352"/>
      <c r="J38" s="352"/>
      <c r="K38" s="352"/>
      <c r="L38" s="352"/>
      <c r="M38" s="352"/>
      <c r="N38" s="352"/>
      <c r="O38" s="352"/>
      <c r="P38" s="352"/>
      <c r="Q38" s="352"/>
      <c r="R38" s="352"/>
      <c r="S38" s="352"/>
      <c r="T38" s="352"/>
      <c r="U38" s="352"/>
      <c r="V38" s="353"/>
      <c r="W38" s="358"/>
    </row>
    <row r="39" spans="5:23" s="96" customFormat="1" ht="13.5">
      <c r="E39" s="111"/>
      <c r="F39" s="111"/>
      <c r="G39" s="352"/>
      <c r="H39" s="352"/>
      <c r="I39" s="352"/>
      <c r="J39" s="352"/>
      <c r="K39" s="352"/>
      <c r="L39" s="352"/>
      <c r="M39" s="352"/>
      <c r="N39" s="352"/>
      <c r="O39" s="352"/>
      <c r="P39" s="352"/>
      <c r="Q39" s="352"/>
      <c r="R39" s="352"/>
      <c r="S39" s="352"/>
      <c r="T39" s="352"/>
      <c r="U39" s="352"/>
      <c r="V39" s="353"/>
      <c r="W39" s="358"/>
    </row>
    <row r="40" spans="5:23" s="96" customFormat="1" ht="4.5" customHeight="1">
      <c r="E40" s="111"/>
      <c r="F40" s="111"/>
      <c r="G40" s="352"/>
      <c r="H40" s="352"/>
      <c r="I40" s="352"/>
      <c r="J40" s="352"/>
      <c r="K40" s="352"/>
      <c r="L40" s="352"/>
      <c r="M40" s="352"/>
      <c r="N40" s="352"/>
      <c r="O40" s="352"/>
      <c r="P40" s="352"/>
      <c r="Q40" s="352"/>
      <c r="R40" s="352"/>
      <c r="S40" s="352"/>
      <c r="T40" s="352"/>
      <c r="U40" s="352"/>
      <c r="V40" s="353"/>
      <c r="W40" s="358"/>
    </row>
    <row r="41" spans="5:23" s="96" customFormat="1" ht="13.5">
      <c r="E41" s="111"/>
      <c r="F41" s="111"/>
      <c r="G41" s="352"/>
      <c r="H41" s="352"/>
      <c r="I41" s="352"/>
      <c r="J41" s="352"/>
      <c r="K41" s="352"/>
      <c r="L41" s="352"/>
      <c r="M41" s="352"/>
      <c r="N41" s="352"/>
      <c r="O41" s="352"/>
      <c r="P41" s="352"/>
      <c r="Q41" s="352"/>
      <c r="R41" s="352"/>
      <c r="S41" s="352"/>
      <c r="T41" s="352"/>
      <c r="U41" s="352"/>
      <c r="V41" s="353"/>
      <c r="W41" s="358"/>
    </row>
    <row r="42" spans="5:23" s="96" customFormat="1" ht="4.5" customHeight="1">
      <c r="E42" s="111"/>
      <c r="F42" s="111"/>
      <c r="G42" s="352"/>
      <c r="H42" s="352"/>
      <c r="I42" s="352"/>
      <c r="J42" s="352"/>
      <c r="K42" s="352"/>
      <c r="L42" s="352"/>
      <c r="M42" s="352"/>
      <c r="N42" s="352"/>
      <c r="O42" s="352"/>
      <c r="P42" s="352"/>
      <c r="Q42" s="352"/>
      <c r="R42" s="352"/>
      <c r="S42" s="352"/>
      <c r="T42" s="352"/>
      <c r="U42" s="352"/>
      <c r="V42" s="353"/>
      <c r="W42" s="358"/>
    </row>
    <row r="43" spans="5:23" s="96" customFormat="1" ht="13.5">
      <c r="E43" s="111"/>
      <c r="F43" s="111"/>
      <c r="G43" s="352"/>
      <c r="H43" s="352"/>
      <c r="I43" s="352"/>
      <c r="J43" s="352"/>
      <c r="K43" s="352"/>
      <c r="L43" s="352"/>
      <c r="M43" s="352"/>
      <c r="N43" s="352"/>
      <c r="O43" s="352"/>
      <c r="P43" s="352"/>
      <c r="Q43" s="352"/>
      <c r="R43" s="352"/>
      <c r="S43" s="352"/>
      <c r="T43" s="352"/>
      <c r="U43" s="352"/>
      <c r="V43" s="353"/>
      <c r="W43" s="358"/>
    </row>
    <row r="44" spans="5:23" s="96" customFormat="1" ht="4.5" customHeight="1">
      <c r="E44" s="111"/>
      <c r="F44" s="111"/>
      <c r="G44" s="352"/>
      <c r="H44" s="352"/>
      <c r="I44" s="352"/>
      <c r="J44" s="352"/>
      <c r="K44" s="352"/>
      <c r="L44" s="352"/>
      <c r="M44" s="352"/>
      <c r="N44" s="352"/>
      <c r="O44" s="352"/>
      <c r="P44" s="352"/>
      <c r="Q44" s="352"/>
      <c r="R44" s="352"/>
      <c r="S44" s="352"/>
      <c r="T44" s="352"/>
      <c r="U44" s="352"/>
      <c r="V44" s="353"/>
      <c r="W44" s="358"/>
    </row>
    <row r="45" spans="5:23" s="96" customFormat="1" ht="13.5">
      <c r="E45" s="111"/>
      <c r="F45" s="111"/>
      <c r="G45" s="352"/>
      <c r="H45" s="352"/>
      <c r="I45" s="352"/>
      <c r="J45" s="352"/>
      <c r="K45" s="352"/>
      <c r="L45" s="352"/>
      <c r="M45" s="352"/>
      <c r="N45" s="352"/>
      <c r="O45" s="352"/>
      <c r="P45" s="352"/>
      <c r="Q45" s="352"/>
      <c r="R45" s="352"/>
      <c r="S45" s="352"/>
      <c r="T45" s="352"/>
      <c r="U45" s="352"/>
      <c r="V45" s="353"/>
      <c r="W45" s="358"/>
    </row>
    <row r="46" spans="5:23" s="96" customFormat="1" ht="4.5" customHeight="1">
      <c r="E46" s="111"/>
      <c r="F46" s="111"/>
      <c r="G46" s="352"/>
      <c r="H46" s="352"/>
      <c r="I46" s="352"/>
      <c r="J46" s="352"/>
      <c r="K46" s="352"/>
      <c r="L46" s="352"/>
      <c r="M46" s="352"/>
      <c r="N46" s="352"/>
      <c r="O46" s="352"/>
      <c r="P46" s="352"/>
      <c r="Q46" s="352"/>
      <c r="R46" s="352"/>
      <c r="S46" s="352"/>
      <c r="T46" s="352"/>
      <c r="U46" s="352"/>
      <c r="V46" s="353"/>
      <c r="W46" s="358"/>
    </row>
    <row r="47" spans="5:23" s="96" customFormat="1" ht="13.5">
      <c r="E47" s="111"/>
      <c r="F47" s="111"/>
      <c r="G47" s="352"/>
      <c r="H47" s="352"/>
      <c r="I47" s="352"/>
      <c r="J47" s="352"/>
      <c r="K47" s="352"/>
      <c r="L47" s="352"/>
      <c r="M47" s="352"/>
      <c r="N47" s="352"/>
      <c r="O47" s="352"/>
      <c r="P47" s="352"/>
      <c r="Q47" s="352"/>
      <c r="R47" s="352"/>
      <c r="S47" s="352"/>
      <c r="T47" s="352"/>
      <c r="U47" s="352"/>
      <c r="V47" s="353"/>
      <c r="W47" s="358"/>
    </row>
    <row r="48" spans="5:23" s="96" customFormat="1" ht="4.5" customHeight="1">
      <c r="E48" s="111"/>
      <c r="F48" s="111"/>
      <c r="G48" s="352"/>
      <c r="H48" s="352"/>
      <c r="I48" s="352"/>
      <c r="J48" s="352"/>
      <c r="K48" s="352"/>
      <c r="L48" s="352"/>
      <c r="M48" s="352"/>
      <c r="N48" s="352"/>
      <c r="O48" s="352"/>
      <c r="P48" s="352"/>
      <c r="Q48" s="352"/>
      <c r="R48" s="352"/>
      <c r="S48" s="352"/>
      <c r="T48" s="352"/>
      <c r="U48" s="352"/>
      <c r="V48" s="353"/>
      <c r="W48" s="358"/>
    </row>
    <row r="49" spans="5:23" s="96" customFormat="1" ht="13.5">
      <c r="E49" s="111"/>
      <c r="F49" s="352"/>
      <c r="G49" s="352"/>
      <c r="H49" s="352"/>
      <c r="I49" s="352"/>
      <c r="J49" s="352"/>
      <c r="K49" s="352"/>
      <c r="L49" s="352"/>
      <c r="M49" s="352"/>
      <c r="N49" s="352"/>
      <c r="O49" s="352"/>
      <c r="P49" s="352"/>
      <c r="Q49" s="352"/>
      <c r="R49" s="352"/>
      <c r="S49" s="352"/>
      <c r="T49" s="352"/>
      <c r="U49" s="352"/>
      <c r="V49" s="353"/>
      <c r="W49" s="358"/>
    </row>
    <row r="50" spans="5:23" s="96" customFormat="1" ht="4.5" customHeight="1">
      <c r="E50" s="111"/>
      <c r="F50" s="352"/>
      <c r="G50" s="352"/>
      <c r="H50" s="352"/>
      <c r="I50" s="352"/>
      <c r="J50" s="352"/>
      <c r="K50" s="352"/>
      <c r="L50" s="352"/>
      <c r="M50" s="352"/>
      <c r="N50" s="352"/>
      <c r="O50" s="352"/>
      <c r="P50" s="352"/>
      <c r="Q50" s="352"/>
      <c r="R50" s="352"/>
      <c r="S50" s="352"/>
      <c r="T50" s="352"/>
      <c r="U50" s="352"/>
      <c r="V50" s="353"/>
      <c r="W50" s="352"/>
    </row>
    <row r="51" spans="5:23" s="96" customFormat="1" ht="13.5">
      <c r="E51" s="111"/>
      <c r="F51" s="111"/>
      <c r="G51" s="352"/>
      <c r="H51" s="352"/>
      <c r="I51" s="352"/>
      <c r="J51" s="352"/>
      <c r="K51" s="352"/>
      <c r="L51" s="352"/>
      <c r="M51" s="352"/>
      <c r="N51" s="352"/>
      <c r="O51" s="352"/>
      <c r="P51" s="352"/>
      <c r="Q51" s="352"/>
      <c r="R51" s="352"/>
      <c r="S51" s="352"/>
      <c r="T51" s="352"/>
      <c r="U51" s="352"/>
      <c r="V51" s="353"/>
      <c r="W51" s="352"/>
    </row>
    <row r="52" spans="5:23" s="96" customFormat="1" ht="4.5" customHeight="1">
      <c r="E52" s="111"/>
      <c r="F52" s="352"/>
      <c r="G52" s="352"/>
      <c r="H52" s="352"/>
      <c r="I52" s="352"/>
      <c r="J52" s="352"/>
      <c r="K52" s="352"/>
      <c r="L52" s="352"/>
      <c r="M52" s="352"/>
      <c r="N52" s="352"/>
      <c r="O52" s="352"/>
      <c r="P52" s="352"/>
      <c r="Q52" s="352"/>
      <c r="R52" s="352"/>
      <c r="S52" s="352"/>
      <c r="T52" s="352"/>
      <c r="U52" s="352"/>
      <c r="V52" s="353"/>
      <c r="W52" s="352"/>
    </row>
    <row r="53" spans="5:23" s="96" customFormat="1" ht="13.5">
      <c r="E53" s="111"/>
      <c r="F53" s="111"/>
      <c r="G53" s="352"/>
      <c r="H53" s="352"/>
      <c r="I53" s="352"/>
      <c r="J53" s="352"/>
      <c r="K53" s="352"/>
      <c r="L53" s="352"/>
      <c r="M53" s="352"/>
      <c r="N53" s="352"/>
      <c r="O53" s="352"/>
      <c r="P53" s="352"/>
      <c r="Q53" s="352"/>
      <c r="R53" s="352"/>
      <c r="S53" s="352"/>
      <c r="T53" s="352"/>
      <c r="U53" s="352"/>
      <c r="V53" s="353"/>
      <c r="W53" s="352"/>
    </row>
    <row r="54" spans="5:23" s="96" customFormat="1" ht="4.5" customHeight="1">
      <c r="E54" s="111"/>
      <c r="F54" s="352"/>
      <c r="G54" s="352"/>
      <c r="H54" s="352"/>
      <c r="I54" s="352"/>
      <c r="J54" s="352"/>
      <c r="K54" s="352"/>
      <c r="L54" s="352"/>
      <c r="M54" s="352"/>
      <c r="N54" s="352"/>
      <c r="O54" s="352"/>
      <c r="P54" s="352"/>
      <c r="Q54" s="352"/>
      <c r="R54" s="352"/>
      <c r="S54" s="352"/>
      <c r="T54" s="352"/>
      <c r="U54" s="352"/>
      <c r="V54" s="353"/>
      <c r="W54" s="352"/>
    </row>
    <row r="55" spans="5:23" s="96" customFormat="1" ht="13.5">
      <c r="E55" s="111"/>
      <c r="F55" s="111"/>
      <c r="G55" s="352"/>
      <c r="H55" s="352"/>
      <c r="I55" s="352"/>
      <c r="J55" s="352"/>
      <c r="K55" s="352"/>
      <c r="L55" s="352"/>
      <c r="M55" s="352"/>
      <c r="N55" s="352"/>
      <c r="O55" s="352"/>
      <c r="P55" s="352"/>
      <c r="Q55" s="352"/>
      <c r="R55" s="352"/>
      <c r="S55" s="352"/>
      <c r="T55" s="352"/>
      <c r="U55" s="352"/>
      <c r="V55" s="353"/>
      <c r="W55" s="352"/>
    </row>
    <row r="56" spans="5:23" s="96" customFormat="1" ht="4.5" customHeight="1">
      <c r="E56" s="352"/>
      <c r="F56" s="352"/>
      <c r="G56" s="352"/>
      <c r="H56" s="352"/>
      <c r="I56" s="352"/>
      <c r="J56" s="352"/>
      <c r="K56" s="352"/>
      <c r="L56" s="352"/>
      <c r="M56" s="352"/>
      <c r="N56" s="352"/>
      <c r="O56" s="352"/>
      <c r="P56" s="352"/>
      <c r="Q56" s="352"/>
      <c r="R56" s="352"/>
      <c r="S56" s="352"/>
      <c r="T56" s="352"/>
      <c r="U56" s="352"/>
      <c r="V56" s="353"/>
      <c r="W56" s="352"/>
    </row>
    <row r="57" spans="5:23" s="96" customFormat="1" ht="13.5">
      <c r="E57" s="111"/>
      <c r="F57" s="111"/>
      <c r="G57" s="352"/>
      <c r="H57" s="352"/>
      <c r="I57" s="352"/>
      <c r="J57" s="352"/>
      <c r="K57" s="352"/>
      <c r="L57" s="352"/>
      <c r="M57" s="352"/>
      <c r="N57" s="352"/>
      <c r="O57" s="352"/>
      <c r="P57" s="352"/>
      <c r="Q57" s="352"/>
      <c r="R57" s="352"/>
      <c r="S57" s="352"/>
      <c r="T57" s="352"/>
      <c r="U57" s="352"/>
      <c r="V57" s="353"/>
      <c r="W57" s="352"/>
    </row>
    <row r="58" spans="5:23" s="96" customFormat="1" ht="4.5" customHeight="1">
      <c r="E58" s="352"/>
      <c r="F58" s="352"/>
      <c r="G58" s="352"/>
      <c r="H58" s="352"/>
      <c r="I58" s="352"/>
      <c r="J58" s="352"/>
      <c r="K58" s="352"/>
      <c r="L58" s="352"/>
      <c r="M58" s="352"/>
      <c r="N58" s="352"/>
      <c r="O58" s="352"/>
      <c r="P58" s="352"/>
      <c r="Q58" s="352"/>
      <c r="R58" s="352"/>
      <c r="S58" s="352"/>
      <c r="T58" s="352"/>
      <c r="U58" s="352"/>
      <c r="V58" s="353"/>
      <c r="W58" s="352"/>
    </row>
    <row r="59" spans="5:23" s="96" customFormat="1" ht="13.5">
      <c r="E59" s="111"/>
      <c r="F59" s="111"/>
      <c r="G59" s="352"/>
      <c r="H59" s="352"/>
      <c r="I59" s="352"/>
      <c r="J59" s="352"/>
      <c r="K59" s="352"/>
      <c r="L59" s="352"/>
      <c r="M59" s="352"/>
      <c r="N59" s="352"/>
      <c r="O59" s="352"/>
      <c r="P59" s="352"/>
      <c r="Q59" s="352"/>
      <c r="R59" s="352"/>
      <c r="S59" s="352"/>
      <c r="T59" s="352"/>
      <c r="U59" s="352"/>
      <c r="V59" s="353"/>
      <c r="W59" s="352"/>
    </row>
    <row r="60" spans="5:23" s="96" customFormat="1" ht="4.5" customHeight="1">
      <c r="E60" s="352"/>
      <c r="F60" s="352"/>
      <c r="G60" s="352"/>
      <c r="H60" s="352"/>
      <c r="I60" s="352"/>
      <c r="J60" s="352"/>
      <c r="K60" s="352"/>
      <c r="L60" s="352"/>
      <c r="M60" s="352"/>
      <c r="N60" s="352"/>
      <c r="O60" s="352"/>
      <c r="P60" s="352"/>
      <c r="Q60" s="352"/>
      <c r="R60" s="352"/>
      <c r="S60" s="352"/>
      <c r="T60" s="352"/>
      <c r="U60" s="352"/>
      <c r="V60" s="353"/>
      <c r="W60" s="352"/>
    </row>
    <row r="61" spans="5:23" s="96" customFormat="1" ht="13.5">
      <c r="E61" s="111"/>
      <c r="F61" s="111"/>
      <c r="G61" s="352"/>
      <c r="H61" s="352"/>
      <c r="I61" s="352"/>
      <c r="J61" s="352"/>
      <c r="K61" s="352"/>
      <c r="L61" s="352"/>
      <c r="M61" s="352"/>
      <c r="N61" s="352"/>
      <c r="O61" s="352"/>
      <c r="P61" s="352"/>
      <c r="Q61" s="352"/>
      <c r="R61" s="352"/>
      <c r="S61" s="352"/>
      <c r="T61" s="352"/>
      <c r="U61" s="352"/>
      <c r="V61" s="353"/>
      <c r="W61" s="352"/>
    </row>
    <row r="62" spans="5:23" s="96" customFormat="1" ht="4.5" customHeight="1">
      <c r="E62" s="352"/>
      <c r="F62" s="352"/>
      <c r="G62" s="352"/>
      <c r="H62" s="352"/>
      <c r="I62" s="352"/>
      <c r="J62" s="352"/>
      <c r="K62" s="352"/>
      <c r="L62" s="352"/>
      <c r="M62" s="352"/>
      <c r="N62" s="352"/>
      <c r="O62" s="352"/>
      <c r="P62" s="352"/>
      <c r="Q62" s="352"/>
      <c r="R62" s="352"/>
      <c r="S62" s="352"/>
      <c r="T62" s="352"/>
      <c r="U62" s="352"/>
      <c r="V62" s="353"/>
      <c r="W62" s="352"/>
    </row>
    <row r="63" spans="5:23" s="96" customFormat="1" ht="13.5">
      <c r="E63" s="111"/>
      <c r="F63" s="111"/>
      <c r="G63" s="352"/>
      <c r="H63" s="352"/>
      <c r="I63" s="352"/>
      <c r="J63" s="352"/>
      <c r="K63" s="352"/>
      <c r="L63" s="352"/>
      <c r="M63" s="352"/>
      <c r="N63" s="352"/>
      <c r="O63" s="352"/>
      <c r="P63" s="352"/>
      <c r="Q63" s="352"/>
      <c r="R63" s="352"/>
      <c r="S63" s="352"/>
      <c r="T63" s="352"/>
      <c r="U63" s="352"/>
      <c r="V63" s="353"/>
      <c r="W63" s="352"/>
    </row>
    <row r="64" spans="5:23" s="96" customFormat="1" ht="4.5" customHeight="1">
      <c r="E64" s="352"/>
      <c r="F64" s="352"/>
      <c r="G64" s="352"/>
      <c r="H64" s="352"/>
      <c r="I64" s="352"/>
      <c r="J64" s="352"/>
      <c r="K64" s="352"/>
      <c r="L64" s="352"/>
      <c r="M64" s="352"/>
      <c r="N64" s="352"/>
      <c r="O64" s="352"/>
      <c r="P64" s="352"/>
      <c r="Q64" s="352"/>
      <c r="R64" s="352"/>
      <c r="S64" s="352"/>
      <c r="T64" s="352"/>
      <c r="U64" s="352"/>
      <c r="V64" s="353"/>
      <c r="W64" s="352"/>
    </row>
    <row r="65" spans="5:23" s="96" customFormat="1" ht="13.5">
      <c r="E65" s="111"/>
      <c r="F65" s="111"/>
      <c r="G65" s="352"/>
      <c r="H65" s="352"/>
      <c r="I65" s="352"/>
      <c r="J65" s="352"/>
      <c r="K65" s="352"/>
      <c r="L65" s="352"/>
      <c r="M65" s="352"/>
      <c r="N65" s="352"/>
      <c r="O65" s="352"/>
      <c r="P65" s="352"/>
      <c r="Q65" s="352"/>
      <c r="R65" s="352"/>
      <c r="S65" s="352"/>
      <c r="T65" s="352"/>
      <c r="U65" s="352"/>
      <c r="V65" s="353"/>
      <c r="W65" s="352"/>
    </row>
    <row r="66" spans="5:23" s="96" customFormat="1" ht="4.5" customHeight="1">
      <c r="E66" s="352"/>
      <c r="F66" s="352"/>
      <c r="G66" s="352"/>
      <c r="H66" s="352"/>
      <c r="I66" s="352"/>
      <c r="J66" s="352"/>
      <c r="K66" s="352"/>
      <c r="L66" s="352"/>
      <c r="M66" s="352"/>
      <c r="N66" s="352"/>
      <c r="O66" s="352"/>
      <c r="P66" s="352"/>
      <c r="Q66" s="352"/>
      <c r="R66" s="352"/>
      <c r="S66" s="352"/>
      <c r="T66" s="352"/>
      <c r="U66" s="352"/>
      <c r="V66" s="353"/>
      <c r="W66" s="352"/>
    </row>
    <row r="67" spans="5:23" s="96" customFormat="1" ht="13.5">
      <c r="E67" s="111"/>
      <c r="F67" s="111"/>
      <c r="G67" s="352"/>
      <c r="H67" s="352"/>
      <c r="I67" s="352"/>
      <c r="J67" s="352"/>
      <c r="K67" s="352"/>
      <c r="L67" s="352"/>
      <c r="M67" s="352"/>
      <c r="N67" s="352"/>
      <c r="O67" s="352"/>
      <c r="P67" s="352"/>
      <c r="Q67" s="352"/>
      <c r="R67" s="352"/>
      <c r="S67" s="352"/>
      <c r="T67" s="352"/>
      <c r="U67" s="352"/>
      <c r="V67" s="353"/>
      <c r="W67" s="352"/>
    </row>
    <row r="68" spans="5:23" s="96" customFormat="1" ht="4.5" customHeight="1">
      <c r="E68" s="352"/>
      <c r="F68" s="352"/>
      <c r="G68" s="352"/>
      <c r="H68" s="352"/>
      <c r="I68" s="352"/>
      <c r="J68" s="352"/>
      <c r="K68" s="352"/>
      <c r="L68" s="352"/>
      <c r="M68" s="352"/>
      <c r="N68" s="352"/>
      <c r="O68" s="352"/>
      <c r="P68" s="352"/>
      <c r="Q68" s="352"/>
      <c r="R68" s="352"/>
      <c r="S68" s="352"/>
      <c r="T68" s="352"/>
      <c r="U68" s="352"/>
      <c r="V68" s="353"/>
      <c r="W68" s="352"/>
    </row>
    <row r="69" spans="5:23" s="96" customFormat="1" ht="13.5">
      <c r="E69" s="111"/>
      <c r="F69" s="111"/>
      <c r="G69" s="352"/>
      <c r="H69" s="352"/>
      <c r="I69" s="352"/>
      <c r="J69" s="352"/>
      <c r="K69" s="352"/>
      <c r="L69" s="352"/>
      <c r="M69" s="352"/>
      <c r="N69" s="352"/>
      <c r="O69" s="352"/>
      <c r="P69" s="352"/>
      <c r="Q69" s="352"/>
      <c r="R69" s="352"/>
      <c r="S69" s="352"/>
      <c r="T69" s="352"/>
      <c r="U69" s="352"/>
      <c r="V69" s="353"/>
      <c r="W69" s="352"/>
    </row>
    <row r="70" spans="5:23" s="96" customFormat="1" ht="4.5" customHeight="1">
      <c r="E70" s="352"/>
      <c r="F70" s="352"/>
      <c r="G70" s="352"/>
      <c r="H70" s="352"/>
      <c r="I70" s="352"/>
      <c r="J70" s="352"/>
      <c r="K70" s="352"/>
      <c r="L70" s="352"/>
      <c r="M70" s="352"/>
      <c r="N70" s="352"/>
      <c r="O70" s="352"/>
      <c r="P70" s="352"/>
      <c r="Q70" s="352"/>
      <c r="R70" s="352"/>
      <c r="S70" s="352"/>
      <c r="T70" s="352"/>
      <c r="U70" s="352"/>
      <c r="V70" s="353"/>
      <c r="W70" s="352"/>
    </row>
    <row r="71" spans="5:22" s="96" customFormat="1" ht="13.5">
      <c r="E71" s="111"/>
      <c r="F71" s="111"/>
      <c r="G71" s="352"/>
      <c r="H71" s="352"/>
      <c r="I71" s="352"/>
      <c r="J71" s="352"/>
      <c r="K71" s="352"/>
      <c r="L71" s="352"/>
      <c r="M71" s="352"/>
      <c r="N71" s="352"/>
      <c r="O71" s="352"/>
      <c r="P71" s="352"/>
      <c r="Q71" s="352"/>
      <c r="R71" s="352"/>
      <c r="S71" s="352"/>
      <c r="T71" s="352"/>
      <c r="U71" s="352"/>
      <c r="V71" s="353"/>
    </row>
    <row r="73" spans="16:22" ht="13.5">
      <c r="P73" s="359"/>
      <c r="Q73" s="360"/>
      <c r="R73" s="360"/>
      <c r="S73" s="360"/>
      <c r="T73" s="360"/>
      <c r="U73" s="100"/>
      <c r="V73" s="357"/>
    </row>
    <row r="77" spans="3:20" ht="13.5">
      <c r="C77" s="100" t="s">
        <v>563</v>
      </c>
      <c r="D77" s="100"/>
      <c r="E77" s="100"/>
      <c r="F77" s="100"/>
      <c r="G77" s="100"/>
      <c r="H77" s="100"/>
      <c r="I77" s="100"/>
      <c r="J77" s="100"/>
      <c r="K77" s="100"/>
      <c r="L77" s="100"/>
      <c r="M77" s="100"/>
      <c r="N77" s="100"/>
      <c r="O77" s="100"/>
      <c r="P77" s="100"/>
      <c r="Q77" s="100"/>
      <c r="R77" s="100"/>
      <c r="S77" s="100"/>
      <c r="T77" s="357"/>
    </row>
    <row r="78" spans="3:20" ht="27.75" customHeight="1">
      <c r="C78" s="386" t="s">
        <v>576</v>
      </c>
      <c r="D78" s="386"/>
      <c r="E78" s="386"/>
      <c r="F78" s="386"/>
      <c r="G78" s="386"/>
      <c r="H78" s="386"/>
      <c r="I78" s="386"/>
      <c r="J78" s="386"/>
      <c r="K78" s="386"/>
      <c r="L78" s="386"/>
      <c r="M78" s="386"/>
      <c r="N78" s="386"/>
      <c r="O78" s="386"/>
      <c r="P78" s="386"/>
      <c r="Q78" s="386"/>
      <c r="R78" s="386"/>
      <c r="S78" s="386"/>
      <c r="T78" s="386"/>
    </row>
    <row r="80" s="100" customFormat="1" ht="11.25"/>
  </sheetData>
  <sheetProtection sheet="1" objects="1" scenarios="1"/>
  <mergeCells count="2">
    <mergeCell ref="C4:U8"/>
    <mergeCell ref="C78:T78"/>
  </mergeCells>
  <printOptions horizontalCentered="1"/>
  <pageMargins left="0.7874015748031497" right="0.7874015748031497" top="0.5905511811023623" bottom="0.3937007874015748" header="0.5118110236220472" footer="0.2755905511811024"/>
  <pageSetup firstPageNumber="1"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00390625" defaultRowHeight="13.5"/>
  <cols>
    <col min="1" max="1" width="18.375" style="1" bestFit="1" customWidth="1"/>
    <col min="2" max="2" width="9.00390625" style="1" customWidth="1"/>
    <col min="3" max="3" width="9.00390625" style="21" customWidth="1"/>
    <col min="4" max="4" width="13.00390625" style="1" bestFit="1" customWidth="1"/>
    <col min="5" max="5" width="9.00390625" style="1" customWidth="1"/>
    <col min="6" max="6" width="9.00390625" style="21" customWidth="1"/>
    <col min="7" max="16384" width="9.00390625" style="1" customWidth="1"/>
  </cols>
  <sheetData>
    <row r="1" spans="2:6" ht="13.5">
      <c r="B1" s="2" t="s">
        <v>274</v>
      </c>
      <c r="C1" s="2" t="s">
        <v>275</v>
      </c>
      <c r="D1" s="2" t="s">
        <v>276</v>
      </c>
      <c r="E1" s="2" t="s">
        <v>277</v>
      </c>
      <c r="F1" s="2" t="s">
        <v>278</v>
      </c>
    </row>
    <row r="2" spans="1:6" ht="13.5">
      <c r="A2" s="3" t="s">
        <v>279</v>
      </c>
      <c r="B2" s="4">
        <v>10.72</v>
      </c>
      <c r="C2" s="4">
        <v>10.6</v>
      </c>
      <c r="D2" s="4">
        <v>10.36</v>
      </c>
      <c r="E2" s="4">
        <v>10.18</v>
      </c>
      <c r="F2" s="4">
        <v>10</v>
      </c>
    </row>
    <row r="3" spans="1:6" ht="13.5">
      <c r="A3" s="123" t="s">
        <v>416</v>
      </c>
      <c r="B3" s="5">
        <v>10.73</v>
      </c>
      <c r="C3" s="5">
        <v>10.61</v>
      </c>
      <c r="D3" s="5">
        <v>10.36</v>
      </c>
      <c r="E3" s="5">
        <v>10.18</v>
      </c>
      <c r="F3" s="5">
        <v>10</v>
      </c>
    </row>
    <row r="4" spans="1:6" ht="13.5">
      <c r="A4" s="6" t="s">
        <v>417</v>
      </c>
      <c r="B4" s="4">
        <v>10.98</v>
      </c>
      <c r="C4" s="4">
        <v>10.81</v>
      </c>
      <c r="D4" s="4">
        <v>10.49</v>
      </c>
      <c r="E4" s="4">
        <v>10.24</v>
      </c>
      <c r="F4" s="4">
        <v>10</v>
      </c>
    </row>
    <row r="5" spans="1:6" ht="13.5">
      <c r="A5" s="123" t="s">
        <v>281</v>
      </c>
      <c r="B5" s="5">
        <v>10.79</v>
      </c>
      <c r="C5" s="5">
        <v>10.66</v>
      </c>
      <c r="D5" s="5">
        <v>10.4</v>
      </c>
      <c r="E5" s="5">
        <v>10.2</v>
      </c>
      <c r="F5" s="5">
        <v>10</v>
      </c>
    </row>
    <row r="6" spans="1:6" ht="13.5">
      <c r="A6" s="7" t="s">
        <v>282</v>
      </c>
      <c r="B6" s="8">
        <v>10.7</v>
      </c>
      <c r="C6" s="8">
        <v>10.59</v>
      </c>
      <c r="D6" s="8">
        <v>10.35</v>
      </c>
      <c r="E6" s="8">
        <v>10.18</v>
      </c>
      <c r="F6" s="8">
        <v>10</v>
      </c>
    </row>
    <row r="7" spans="1:6" ht="13.5">
      <c r="A7" s="9" t="s">
        <v>283</v>
      </c>
      <c r="B7" s="10">
        <v>10.71</v>
      </c>
      <c r="C7" s="10">
        <v>10.59</v>
      </c>
      <c r="D7" s="10">
        <v>10.35</v>
      </c>
      <c r="E7" s="10">
        <v>10.18</v>
      </c>
      <c r="F7" s="10">
        <v>10</v>
      </c>
    </row>
    <row r="8" spans="1:6" ht="13.5">
      <c r="A8" s="7" t="s">
        <v>284</v>
      </c>
      <c r="B8" s="8">
        <v>10.68</v>
      </c>
      <c r="C8" s="8">
        <v>10.57</v>
      </c>
      <c r="D8" s="8">
        <v>10.34</v>
      </c>
      <c r="E8" s="8">
        <v>10.17</v>
      </c>
      <c r="F8" s="8">
        <v>10</v>
      </c>
    </row>
    <row r="9" spans="1:6" ht="13.5">
      <c r="A9" s="9" t="s">
        <v>280</v>
      </c>
      <c r="B9" s="10">
        <v>10.97</v>
      </c>
      <c r="C9" s="10">
        <v>10.8</v>
      </c>
      <c r="D9" s="10">
        <v>10.48</v>
      </c>
      <c r="E9" s="10">
        <v>10.23</v>
      </c>
      <c r="F9" s="10">
        <v>10</v>
      </c>
    </row>
    <row r="10" spans="1:6" ht="13.5">
      <c r="A10" s="11" t="s">
        <v>285</v>
      </c>
      <c r="B10" s="12">
        <v>10.73</v>
      </c>
      <c r="C10" s="12">
        <v>10.61</v>
      </c>
      <c r="D10" s="12">
        <v>10.36</v>
      </c>
      <c r="E10" s="12">
        <v>10.18</v>
      </c>
      <c r="F10" s="12">
        <v>10</v>
      </c>
    </row>
    <row r="11" spans="1:6" ht="13.5">
      <c r="A11" s="13" t="s">
        <v>286</v>
      </c>
      <c r="B11" s="14">
        <v>10.8</v>
      </c>
      <c r="C11" s="14">
        <v>10.67</v>
      </c>
      <c r="D11" s="14">
        <v>10.4</v>
      </c>
      <c r="E11" s="14">
        <v>10.2</v>
      </c>
      <c r="F11" s="14">
        <v>10</v>
      </c>
    </row>
    <row r="12" spans="1:6" ht="13.5">
      <c r="A12" s="11" t="s">
        <v>287</v>
      </c>
      <c r="B12" s="12">
        <v>10.68</v>
      </c>
      <c r="C12" s="12">
        <v>10.57</v>
      </c>
      <c r="D12" s="12">
        <v>10.34</v>
      </c>
      <c r="E12" s="12">
        <v>10.17</v>
      </c>
      <c r="F12" s="12">
        <v>10</v>
      </c>
    </row>
    <row r="13" spans="1:6" ht="13.5">
      <c r="A13" s="13" t="s">
        <v>288</v>
      </c>
      <c r="B13" s="14">
        <v>10.75</v>
      </c>
      <c r="C13" s="14">
        <v>10.62</v>
      </c>
      <c r="D13" s="14">
        <v>10.37</v>
      </c>
      <c r="E13" s="14">
        <v>10.19</v>
      </c>
      <c r="F13" s="14">
        <v>10</v>
      </c>
    </row>
    <row r="14" spans="1:6" ht="13.5">
      <c r="A14" s="15" t="s">
        <v>289</v>
      </c>
      <c r="B14" s="16">
        <v>10.8</v>
      </c>
      <c r="C14" s="16">
        <v>10.67</v>
      </c>
      <c r="D14" s="16">
        <v>10.4</v>
      </c>
      <c r="E14" s="16">
        <v>10.2</v>
      </c>
      <c r="F14" s="16">
        <v>10</v>
      </c>
    </row>
    <row r="15" spans="1:6" ht="13.5">
      <c r="A15" s="17" t="s">
        <v>290</v>
      </c>
      <c r="B15" s="18">
        <v>10.86</v>
      </c>
      <c r="C15" s="18">
        <v>10.72</v>
      </c>
      <c r="D15" s="18">
        <v>10.43</v>
      </c>
      <c r="E15" s="18">
        <v>10.22</v>
      </c>
      <c r="F15" s="18">
        <v>10</v>
      </c>
    </row>
    <row r="16" spans="1:6" ht="13.5">
      <c r="A16" s="19" t="s">
        <v>291</v>
      </c>
      <c r="B16" s="16">
        <v>10.48</v>
      </c>
      <c r="C16" s="16">
        <v>10.4</v>
      </c>
      <c r="D16" s="16">
        <v>10.24</v>
      </c>
      <c r="E16" s="16">
        <v>10.12</v>
      </c>
      <c r="F16" s="16">
        <v>10</v>
      </c>
    </row>
    <row r="17" spans="1:6" s="88" customFormat="1" ht="13.5">
      <c r="A17" s="87" t="s">
        <v>362</v>
      </c>
      <c r="B17" s="124">
        <v>10.72</v>
      </c>
      <c r="C17" s="124">
        <v>10.6</v>
      </c>
      <c r="D17" s="124">
        <v>10.36</v>
      </c>
      <c r="E17" s="124">
        <v>10.18</v>
      </c>
      <c r="F17" s="124">
        <v>10</v>
      </c>
    </row>
    <row r="18" spans="1:6" ht="13.5">
      <c r="A18" s="2"/>
      <c r="B18" s="2"/>
      <c r="C18" s="20"/>
      <c r="D18" s="2"/>
      <c r="E18" s="2"/>
      <c r="F18" s="20"/>
    </row>
    <row r="19" spans="1:6" ht="13.5">
      <c r="A19" s="2"/>
      <c r="B19" s="2"/>
      <c r="C19" s="20"/>
      <c r="D19" s="2"/>
      <c r="E19" s="2"/>
      <c r="F19" s="20"/>
    </row>
    <row r="20" spans="1:6" ht="13.5">
      <c r="A20" s="2"/>
      <c r="B20" s="2"/>
      <c r="C20" s="20"/>
      <c r="D20" s="2"/>
      <c r="E20" s="2"/>
      <c r="F20" s="20"/>
    </row>
    <row r="21" spans="1:6" ht="13.5">
      <c r="A21" s="2"/>
      <c r="B21" s="2"/>
      <c r="C21" s="20"/>
      <c r="D21" s="2"/>
      <c r="E21" s="2"/>
      <c r="F21" s="20"/>
    </row>
    <row r="22" spans="1:6" ht="13.5">
      <c r="A22" s="2"/>
      <c r="B22" s="2"/>
      <c r="C22" s="20"/>
      <c r="D22" s="2"/>
      <c r="E22" s="2"/>
      <c r="F22" s="20"/>
    </row>
    <row r="23" spans="1:6" ht="13.5">
      <c r="A23" s="2"/>
      <c r="B23" s="2"/>
      <c r="C23" s="20"/>
      <c r="D23" s="2"/>
      <c r="E23" s="2"/>
      <c r="F23" s="20"/>
    </row>
    <row r="24" spans="1:6" ht="13.5">
      <c r="A24" s="2"/>
      <c r="B24" s="2"/>
      <c r="C24" s="20"/>
      <c r="D24" s="2"/>
      <c r="E24" s="2"/>
      <c r="F24" s="20"/>
    </row>
    <row r="25" spans="1:6" ht="13.5">
      <c r="A25" s="2"/>
      <c r="B25" s="2"/>
      <c r="C25" s="20"/>
      <c r="D25" s="2"/>
      <c r="E25" s="2"/>
      <c r="F25" s="20"/>
    </row>
    <row r="26" spans="1:6" ht="13.5">
      <c r="A26" s="2"/>
      <c r="B26" s="2"/>
      <c r="C26" s="20"/>
      <c r="D26" s="2"/>
      <c r="E26" s="2"/>
      <c r="F26" s="20"/>
    </row>
    <row r="27" spans="1:6" ht="13.5">
      <c r="A27" s="2"/>
      <c r="B27" s="2"/>
      <c r="C27" s="20"/>
      <c r="D27" s="2"/>
      <c r="E27" s="2"/>
      <c r="F27" s="20"/>
    </row>
    <row r="28" spans="1:6" ht="13.5">
      <c r="A28" s="2"/>
      <c r="B28" s="2"/>
      <c r="C28" s="20"/>
      <c r="D28" s="2"/>
      <c r="E28" s="2"/>
      <c r="F28" s="20"/>
    </row>
    <row r="29" spans="1:6" ht="13.5">
      <c r="A29" s="2"/>
      <c r="B29" s="2"/>
      <c r="C29" s="20"/>
      <c r="D29" s="2"/>
      <c r="E29" s="2"/>
      <c r="F29" s="20"/>
    </row>
    <row r="30" spans="1:6" ht="13.5">
      <c r="A30" s="2"/>
      <c r="B30" s="2"/>
      <c r="C30" s="20"/>
      <c r="D30" s="2"/>
      <c r="E30" s="2"/>
      <c r="F30" s="20"/>
    </row>
    <row r="31" spans="1:6" ht="13.5">
      <c r="A31" s="2"/>
      <c r="B31" s="2"/>
      <c r="C31" s="20"/>
      <c r="D31" s="2"/>
      <c r="E31" s="2"/>
      <c r="F31" s="20"/>
    </row>
    <row r="32" spans="1:6" ht="13.5">
      <c r="A32" s="2"/>
      <c r="B32" s="2"/>
      <c r="C32" s="20"/>
      <c r="D32" s="2"/>
      <c r="E32" s="2"/>
      <c r="F32" s="20"/>
    </row>
    <row r="33" spans="1:6" ht="13.5">
      <c r="A33" s="2"/>
      <c r="B33" s="2"/>
      <c r="C33" s="20"/>
      <c r="D33" s="2"/>
      <c r="E33" s="2"/>
      <c r="F33" s="20"/>
    </row>
    <row r="34" spans="1:6" ht="13.5">
      <c r="A34" s="2"/>
      <c r="B34" s="2"/>
      <c r="C34" s="20"/>
      <c r="D34" s="2"/>
      <c r="E34" s="2"/>
      <c r="F34" s="20"/>
    </row>
    <row r="35" spans="1:6" ht="13.5">
      <c r="A35" s="2"/>
      <c r="B35" s="2"/>
      <c r="C35" s="20"/>
      <c r="D35" s="2"/>
      <c r="E35" s="2"/>
      <c r="F35" s="20"/>
    </row>
    <row r="36" spans="1:6" ht="13.5">
      <c r="A36" s="2"/>
      <c r="B36" s="2"/>
      <c r="C36" s="20"/>
      <c r="D36" s="2"/>
      <c r="E36" s="2"/>
      <c r="F36" s="20"/>
    </row>
    <row r="37" spans="1:6" ht="13.5">
      <c r="A37" s="2"/>
      <c r="B37" s="2"/>
      <c r="C37" s="20"/>
      <c r="D37" s="2"/>
      <c r="E37" s="2"/>
      <c r="F37" s="20"/>
    </row>
    <row r="38" spans="1:6" ht="13.5">
      <c r="A38" s="2"/>
      <c r="B38" s="2"/>
      <c r="C38" s="20"/>
      <c r="D38" s="2"/>
      <c r="E38" s="2"/>
      <c r="F38" s="20"/>
    </row>
    <row r="39" spans="1:6" ht="13.5">
      <c r="A39" s="2"/>
      <c r="B39" s="2"/>
      <c r="C39" s="20"/>
      <c r="D39" s="2"/>
      <c r="E39" s="2"/>
      <c r="F39" s="20"/>
    </row>
    <row r="40" spans="1:6" ht="13.5">
      <c r="A40" s="2"/>
      <c r="B40" s="2"/>
      <c r="C40" s="20"/>
      <c r="D40" s="2"/>
      <c r="E40" s="2"/>
      <c r="F40" s="20"/>
    </row>
  </sheetData>
  <sheetProtection sheet="1" objects="1" scenarios="1"/>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00390625" defaultRowHeight="13.5"/>
  <cols>
    <col min="1" max="16384" width="6.625" style="0" customWidth="1"/>
  </cols>
  <sheetData>
    <row r="2" ht="14.25">
      <c r="A2" s="340" t="s">
        <v>540</v>
      </c>
    </row>
    <row r="3" ht="7.5" customHeight="1">
      <c r="A3" s="340"/>
    </row>
    <row r="4" spans="1:12" s="341" customFormat="1" ht="27" customHeight="1">
      <c r="A4" s="388" t="s">
        <v>541</v>
      </c>
      <c r="B4" s="389"/>
      <c r="C4" s="389"/>
      <c r="D4" s="389"/>
      <c r="E4" s="389"/>
      <c r="F4" s="390"/>
      <c r="G4" s="391" t="s">
        <v>542</v>
      </c>
      <c r="H4" s="391"/>
      <c r="I4" s="391" t="s">
        <v>543</v>
      </c>
      <c r="J4" s="391"/>
      <c r="K4"/>
      <c r="L4"/>
    </row>
    <row r="5" spans="1:10" s="86" customFormat="1" ht="16.5" customHeight="1">
      <c r="A5" s="342" t="s">
        <v>545</v>
      </c>
      <c r="B5" s="343"/>
      <c r="C5" s="344"/>
      <c r="D5" s="344"/>
      <c r="E5" s="344"/>
      <c r="F5" s="345"/>
      <c r="G5" s="387" t="s">
        <v>546</v>
      </c>
      <c r="H5" s="387"/>
      <c r="I5" s="392" t="s">
        <v>544</v>
      </c>
      <c r="J5" s="393"/>
    </row>
    <row r="6" spans="1:10" s="86" customFormat="1" ht="16.5" customHeight="1">
      <c r="A6" s="342" t="s">
        <v>547</v>
      </c>
      <c r="B6" s="343"/>
      <c r="C6" s="344"/>
      <c r="D6" s="344"/>
      <c r="E6" s="344"/>
      <c r="F6" s="345"/>
      <c r="G6" s="387" t="s">
        <v>548</v>
      </c>
      <c r="H6" s="387"/>
      <c r="I6" s="394"/>
      <c r="J6" s="374"/>
    </row>
    <row r="7" spans="1:10" s="86" customFormat="1" ht="16.5" customHeight="1">
      <c r="A7" s="342" t="s">
        <v>549</v>
      </c>
      <c r="B7" s="343"/>
      <c r="C7" s="344"/>
      <c r="D7" s="344"/>
      <c r="E7" s="344"/>
      <c r="F7" s="345"/>
      <c r="G7" s="387" t="s">
        <v>550</v>
      </c>
      <c r="H7" s="387"/>
      <c r="I7" s="394"/>
      <c r="J7" s="374"/>
    </row>
    <row r="8" spans="1:10" s="86" customFormat="1" ht="16.5" customHeight="1">
      <c r="A8" s="342" t="s">
        <v>551</v>
      </c>
      <c r="B8" s="343"/>
      <c r="C8" s="344"/>
      <c r="D8" s="344"/>
      <c r="E8" s="344"/>
      <c r="F8" s="345"/>
      <c r="G8" s="387" t="s">
        <v>552</v>
      </c>
      <c r="H8" s="387"/>
      <c r="I8" s="394"/>
      <c r="J8" s="374"/>
    </row>
    <row r="9" spans="1:10" s="86" customFormat="1" ht="16.5" customHeight="1">
      <c r="A9" s="342" t="s">
        <v>557</v>
      </c>
      <c r="B9" s="343"/>
      <c r="C9" s="344"/>
      <c r="D9" s="344"/>
      <c r="E9" s="344"/>
      <c r="F9" s="345"/>
      <c r="G9" s="387" t="s">
        <v>553</v>
      </c>
      <c r="H9" s="387"/>
      <c r="I9" s="394"/>
      <c r="J9" s="374"/>
    </row>
    <row r="10" spans="1:10" s="86" customFormat="1" ht="16.5" customHeight="1">
      <c r="A10" s="342" t="s">
        <v>558</v>
      </c>
      <c r="B10" s="343"/>
      <c r="C10" s="344"/>
      <c r="D10" s="344"/>
      <c r="E10" s="344"/>
      <c r="F10" s="345"/>
      <c r="G10" s="387" t="s">
        <v>554</v>
      </c>
      <c r="H10" s="387"/>
      <c r="I10" s="394"/>
      <c r="J10" s="374"/>
    </row>
    <row r="11" spans="1:10" s="86" customFormat="1" ht="16.5" customHeight="1">
      <c r="A11" s="342" t="s">
        <v>559</v>
      </c>
      <c r="B11" s="343"/>
      <c r="C11" s="344"/>
      <c r="D11" s="344"/>
      <c r="E11" s="344"/>
      <c r="F11" s="345"/>
      <c r="G11" s="387" t="s">
        <v>555</v>
      </c>
      <c r="H11" s="387"/>
      <c r="I11" s="394"/>
      <c r="J11" s="374"/>
    </row>
    <row r="12" spans="1:10" s="86" customFormat="1" ht="16.5" customHeight="1">
      <c r="A12" s="342" t="s">
        <v>560</v>
      </c>
      <c r="B12" s="343"/>
      <c r="C12" s="344"/>
      <c r="D12" s="344"/>
      <c r="E12" s="344"/>
      <c r="F12" s="345"/>
      <c r="G12" s="387" t="s">
        <v>556</v>
      </c>
      <c r="H12" s="387"/>
      <c r="I12" s="394"/>
      <c r="J12" s="374"/>
    </row>
    <row r="13" spans="1:10" s="86" customFormat="1" ht="16.5" customHeight="1">
      <c r="A13" s="342" t="s">
        <v>561</v>
      </c>
      <c r="B13" s="343"/>
      <c r="C13" s="344"/>
      <c r="D13" s="344"/>
      <c r="E13" s="344"/>
      <c r="F13" s="345"/>
      <c r="G13" s="369"/>
      <c r="H13" s="370"/>
      <c r="I13" s="375"/>
      <c r="J13" s="376"/>
    </row>
    <row r="14" ht="13.5">
      <c r="E14" s="346"/>
    </row>
  </sheetData>
  <sheetProtection sheet="1" objects="1" scenarios="1"/>
  <mergeCells count="13">
    <mergeCell ref="G7:H7"/>
    <mergeCell ref="G8:H8"/>
    <mergeCell ref="G9:H9"/>
    <mergeCell ref="G10:H10"/>
    <mergeCell ref="A4:F4"/>
    <mergeCell ref="G4:H4"/>
    <mergeCell ref="I4:J4"/>
    <mergeCell ref="G5:H5"/>
    <mergeCell ref="I5:J13"/>
    <mergeCell ref="G13:H13"/>
    <mergeCell ref="G11:H11"/>
    <mergeCell ref="G12:H12"/>
    <mergeCell ref="G6:H6"/>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K10"/>
  <sheetViews>
    <sheetView workbookViewId="0" topLeftCell="A1">
      <selection activeCell="A1" sqref="A1"/>
    </sheetView>
  </sheetViews>
  <sheetFormatPr defaultColWidth="9.00390625" defaultRowHeight="13.5"/>
  <cols>
    <col min="3" max="3" width="29.00390625" style="0" bestFit="1" customWidth="1"/>
    <col min="4" max="19" width="2.125" style="0" customWidth="1"/>
    <col min="20" max="21" width="2.75390625" style="0" customWidth="1"/>
    <col min="22" max="23" width="2.125" style="0" customWidth="1"/>
    <col min="25" max="25" width="11.50390625" style="0" bestFit="1" customWidth="1"/>
    <col min="26" max="26" width="0" style="0" hidden="1" customWidth="1"/>
    <col min="27" max="27" width="9.00390625" style="103" customWidth="1"/>
  </cols>
  <sheetData>
    <row r="1" spans="1:22" ht="16.5" customHeight="1">
      <c r="A1" s="99" t="s">
        <v>410</v>
      </c>
      <c r="C1" s="100"/>
      <c r="K1" s="100"/>
      <c r="L1" s="100"/>
      <c r="M1" s="100"/>
      <c r="N1" s="100"/>
      <c r="O1" s="100"/>
      <c r="P1" s="100"/>
      <c r="U1" s="101"/>
      <c r="V1" s="101"/>
    </row>
    <row r="2" spans="1:22" ht="16.5" customHeight="1">
      <c r="A2" s="99"/>
      <c r="C2" s="100"/>
      <c r="K2" s="100"/>
      <c r="L2" s="100"/>
      <c r="M2" s="100"/>
      <c r="N2" s="100"/>
      <c r="O2" s="100"/>
      <c r="P2" s="100"/>
      <c r="U2" s="101"/>
      <c r="V2" s="101"/>
    </row>
    <row r="3" spans="1:22" ht="16.5" customHeight="1">
      <c r="A3" s="99"/>
      <c r="C3" s="100"/>
      <c r="K3" s="100"/>
      <c r="L3" s="100"/>
      <c r="M3" s="100"/>
      <c r="N3" s="100"/>
      <c r="O3" s="100"/>
      <c r="P3" s="100"/>
      <c r="U3" s="101"/>
      <c r="V3" s="101"/>
    </row>
    <row r="4" spans="1:27" s="112" customFormat="1" ht="16.5" customHeight="1">
      <c r="A4" s="277" t="s">
        <v>24</v>
      </c>
      <c r="B4" s="118"/>
      <c r="C4" s="278" t="s">
        <v>295</v>
      </c>
      <c r="D4" s="280"/>
      <c r="E4" s="102"/>
      <c r="F4" s="102"/>
      <c r="G4" s="102"/>
      <c r="H4" s="102"/>
      <c r="I4" s="102"/>
      <c r="J4" s="102"/>
      <c r="K4" s="102"/>
      <c r="L4" s="272" t="s">
        <v>409</v>
      </c>
      <c r="M4" s="102"/>
      <c r="N4" s="102"/>
      <c r="O4" s="102"/>
      <c r="P4" s="102"/>
      <c r="Q4" s="102"/>
      <c r="R4" s="102"/>
      <c r="S4" s="102"/>
      <c r="T4" s="102"/>
      <c r="U4" s="273"/>
      <c r="V4" s="273"/>
      <c r="W4" s="102"/>
      <c r="X4" s="32" t="s">
        <v>297</v>
      </c>
      <c r="Y4" s="32" t="s">
        <v>298</v>
      </c>
      <c r="Z4" s="102"/>
      <c r="AA4" s="281" t="s">
        <v>418</v>
      </c>
    </row>
    <row r="5" spans="1:37" s="112" customFormat="1" ht="16.5" customHeight="1">
      <c r="A5" s="33" t="s">
        <v>299</v>
      </c>
      <c r="B5" s="33" t="s">
        <v>300</v>
      </c>
      <c r="C5" s="279"/>
      <c r="D5" s="113"/>
      <c r="E5" s="114"/>
      <c r="F5" s="114"/>
      <c r="G5" s="114"/>
      <c r="H5" s="114"/>
      <c r="I5" s="114"/>
      <c r="J5" s="114"/>
      <c r="K5" s="114"/>
      <c r="L5" s="114"/>
      <c r="M5" s="114"/>
      <c r="N5" s="114"/>
      <c r="O5" s="114"/>
      <c r="P5" s="114"/>
      <c r="Q5" s="114"/>
      <c r="R5" s="114"/>
      <c r="S5" s="114"/>
      <c r="T5" s="114"/>
      <c r="U5" s="115"/>
      <c r="V5" s="115"/>
      <c r="W5" s="114"/>
      <c r="X5" s="40" t="s">
        <v>292</v>
      </c>
      <c r="Y5" s="40" t="s">
        <v>293</v>
      </c>
      <c r="Z5" s="111"/>
      <c r="AA5" s="282"/>
      <c r="AB5" s="116"/>
      <c r="AC5" s="116"/>
      <c r="AD5" s="116"/>
      <c r="AE5" s="116"/>
      <c r="AF5" s="117"/>
      <c r="AG5" s="116"/>
      <c r="AH5" s="116"/>
      <c r="AI5" s="116"/>
      <c r="AJ5" s="116"/>
      <c r="AK5" s="116"/>
    </row>
    <row r="6" spans="1:37" s="112" customFormat="1" ht="16.5" customHeight="1">
      <c r="A6" s="33">
        <v>71</v>
      </c>
      <c r="B6" s="33">
        <v>1111</v>
      </c>
      <c r="C6" s="109" t="s">
        <v>405</v>
      </c>
      <c r="D6" s="268" t="s">
        <v>397</v>
      </c>
      <c r="E6" s="269"/>
      <c r="F6" s="269"/>
      <c r="G6" s="269"/>
      <c r="H6" s="269"/>
      <c r="I6" s="269"/>
      <c r="J6" s="269"/>
      <c r="K6" s="269"/>
      <c r="L6" s="269"/>
      <c r="M6" s="270"/>
      <c r="N6" s="270"/>
      <c r="O6" s="270"/>
      <c r="P6" s="270"/>
      <c r="Q6" s="270"/>
      <c r="R6" s="270"/>
      <c r="S6" s="270"/>
      <c r="T6" s="372">
        <v>300</v>
      </c>
      <c r="U6" s="372"/>
      <c r="V6" s="111" t="s">
        <v>305</v>
      </c>
      <c r="W6" s="270"/>
      <c r="X6" s="119">
        <f>ROUND(T6,0)</f>
        <v>300</v>
      </c>
      <c r="Y6" s="278" t="s">
        <v>407</v>
      </c>
      <c r="Z6" s="111"/>
      <c r="AA6" s="286">
        <v>3000</v>
      </c>
      <c r="AB6" s="117"/>
      <c r="AC6" s="117"/>
      <c r="AD6" s="117"/>
      <c r="AE6" s="117"/>
      <c r="AF6" s="117"/>
      <c r="AG6" s="117"/>
      <c r="AH6" s="117"/>
      <c r="AI6" s="117"/>
      <c r="AJ6" s="117"/>
      <c r="AK6" s="117"/>
    </row>
    <row r="7" spans="1:27" s="112" customFormat="1" ht="16.5" customHeight="1">
      <c r="A7" s="33">
        <v>71</v>
      </c>
      <c r="B7" s="33">
        <v>1112</v>
      </c>
      <c r="C7" s="109" t="s">
        <v>406</v>
      </c>
      <c r="D7" s="23" t="s">
        <v>398</v>
      </c>
      <c r="E7" s="288"/>
      <c r="F7" s="288"/>
      <c r="G7" s="288"/>
      <c r="H7" s="288"/>
      <c r="I7" s="288"/>
      <c r="J7" s="288"/>
      <c r="K7" s="288"/>
      <c r="L7" s="288"/>
      <c r="M7" s="289"/>
      <c r="N7" s="289"/>
      <c r="O7" s="289"/>
      <c r="P7" s="289"/>
      <c r="Q7" s="289"/>
      <c r="R7" s="289"/>
      <c r="S7" s="289"/>
      <c r="T7" s="373">
        <v>600</v>
      </c>
      <c r="U7" s="364"/>
      <c r="V7" s="102" t="s">
        <v>305</v>
      </c>
      <c r="W7" s="290"/>
      <c r="X7" s="119">
        <f>ROUND(T7,0)</f>
        <v>600</v>
      </c>
      <c r="Y7" s="283"/>
      <c r="Z7" s="111"/>
      <c r="AA7" s="287">
        <v>6000</v>
      </c>
    </row>
    <row r="8" spans="1:27" s="117" customFormat="1" ht="16.5" customHeight="1">
      <c r="A8" s="33">
        <v>71</v>
      </c>
      <c r="B8" s="33">
        <v>1113</v>
      </c>
      <c r="C8" s="110" t="s">
        <v>403</v>
      </c>
      <c r="D8" s="293" t="s">
        <v>400</v>
      </c>
      <c r="E8" s="120"/>
      <c r="F8" s="120"/>
      <c r="G8" s="120"/>
      <c r="H8" s="120"/>
      <c r="I8" s="120"/>
      <c r="J8" s="120"/>
      <c r="K8" s="120"/>
      <c r="L8" s="120"/>
      <c r="M8" s="120"/>
      <c r="N8" s="120"/>
      <c r="O8" s="120"/>
      <c r="P8" s="120"/>
      <c r="Q8" s="120"/>
      <c r="R8" s="120"/>
      <c r="S8" s="120"/>
      <c r="T8" s="365">
        <v>300</v>
      </c>
      <c r="U8" s="365"/>
      <c r="V8" s="118" t="s">
        <v>305</v>
      </c>
      <c r="W8" s="121"/>
      <c r="X8" s="110">
        <v>300</v>
      </c>
      <c r="Y8" s="284"/>
      <c r="Z8" s="271"/>
      <c r="AA8" s="286">
        <v>3000</v>
      </c>
    </row>
    <row r="9" spans="1:27" s="117" customFormat="1" ht="16.5" customHeight="1">
      <c r="A9" s="33">
        <v>71</v>
      </c>
      <c r="B9" s="33">
        <v>1114</v>
      </c>
      <c r="C9" s="110" t="s">
        <v>404</v>
      </c>
      <c r="D9" s="291" t="s">
        <v>399</v>
      </c>
      <c r="E9" s="275"/>
      <c r="F9" s="275"/>
      <c r="G9" s="275"/>
      <c r="H9" s="275"/>
      <c r="I9" s="275"/>
      <c r="J9" s="275"/>
      <c r="K9" s="275"/>
      <c r="L9" s="275"/>
      <c r="M9" s="275"/>
      <c r="N9" s="275"/>
      <c r="O9" s="275"/>
      <c r="P9" s="275"/>
      <c r="Q9" s="275"/>
      <c r="R9" s="275"/>
      <c r="S9" s="275"/>
      <c r="T9" s="366">
        <v>600</v>
      </c>
      <c r="U9" s="367"/>
      <c r="V9" s="114" t="s">
        <v>305</v>
      </c>
      <c r="W9" s="292"/>
      <c r="X9" s="110">
        <v>600</v>
      </c>
      <c r="Y9" s="285"/>
      <c r="Z9" s="271"/>
      <c r="AA9" s="286">
        <v>6000</v>
      </c>
    </row>
    <row r="10" spans="1:27" s="117" customFormat="1" ht="16.5" customHeight="1">
      <c r="A10" s="33">
        <v>71</v>
      </c>
      <c r="B10" s="33">
        <v>1115</v>
      </c>
      <c r="C10" s="110" t="s">
        <v>402</v>
      </c>
      <c r="D10" s="275" t="s">
        <v>401</v>
      </c>
      <c r="E10" s="275"/>
      <c r="F10" s="275"/>
      <c r="G10" s="275"/>
      <c r="H10" s="275"/>
      <c r="I10" s="275"/>
      <c r="J10" s="275"/>
      <c r="K10" s="275"/>
      <c r="L10" s="275"/>
      <c r="M10" s="275"/>
      <c r="N10" s="275"/>
      <c r="O10" s="275"/>
      <c r="P10" s="275"/>
      <c r="Q10" s="275"/>
      <c r="R10" s="275"/>
      <c r="S10" s="275"/>
      <c r="T10" s="371">
        <v>100</v>
      </c>
      <c r="U10" s="371"/>
      <c r="V10" s="114" t="s">
        <v>305</v>
      </c>
      <c r="W10" s="275"/>
      <c r="X10" s="110">
        <v>100</v>
      </c>
      <c r="Y10" s="276" t="s">
        <v>408</v>
      </c>
      <c r="Z10" s="275"/>
      <c r="AA10" s="286">
        <v>1000</v>
      </c>
    </row>
  </sheetData>
  <sheetProtection sheet="1" objects="1" scenarios="1"/>
  <mergeCells count="5">
    <mergeCell ref="T10:U10"/>
    <mergeCell ref="T6:U6"/>
    <mergeCell ref="T7:U7"/>
    <mergeCell ref="T8:U8"/>
    <mergeCell ref="T9:U9"/>
  </mergeCells>
  <printOptions/>
  <pageMargins left="0.3937007874015748" right="0.3937007874015748" top="0.5905511811023623" bottom="0.5905511811023623" header="0.5118110236220472" footer="0.5118110236220472"/>
  <pageSetup firstPageNumber="177" useFirstPageNumber="1" horizontalDpi="300" verticalDpi="300" orientation="landscape" paperSize="9" scale="6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BF124"/>
  <sheetViews>
    <sheetView zoomScaleSheetLayoutView="100" workbookViewId="0" topLeftCell="A1">
      <selection activeCell="A1" sqref="A1"/>
    </sheetView>
  </sheetViews>
  <sheetFormatPr defaultColWidth="9.00390625" defaultRowHeight="13.5"/>
  <cols>
    <col min="1" max="1" width="4.125" style="0" customWidth="1"/>
    <col min="2" max="2" width="6.625" style="0" customWidth="1"/>
    <col min="3" max="3" width="18.875" style="0" bestFit="1" customWidth="1"/>
    <col min="4" max="15" width="2.25390625" style="0" customWidth="1"/>
    <col min="16" max="17" width="2.75390625" style="0" customWidth="1"/>
    <col min="18" max="42" width="2.25390625" style="0" customWidth="1"/>
    <col min="43" max="44" width="2.625" style="0" customWidth="1"/>
    <col min="45" max="46" width="9.00390625" style="103" customWidth="1"/>
    <col min="47" max="47" width="2.875" style="103" hidden="1" customWidth="1"/>
    <col min="48" max="52" width="9.00390625" style="103" customWidth="1"/>
    <col min="53" max="53" width="0" style="103" hidden="1" customWidth="1"/>
    <col min="54" max="58" width="9.00390625" style="103" customWidth="1"/>
  </cols>
  <sheetData>
    <row r="2" ht="17.25">
      <c r="A2" s="22" t="s">
        <v>46</v>
      </c>
    </row>
    <row r="4" spans="1:2" ht="17.25">
      <c r="A4" s="22" t="s">
        <v>91</v>
      </c>
      <c r="B4" s="22"/>
    </row>
    <row r="5" spans="1:58" ht="18" customHeight="1">
      <c r="A5" s="23" t="s">
        <v>294</v>
      </c>
      <c r="B5" s="24"/>
      <c r="C5" s="25" t="s">
        <v>295</v>
      </c>
      <c r="D5" s="26"/>
      <c r="E5" s="27"/>
      <c r="F5" s="27"/>
      <c r="G5" s="27"/>
      <c r="H5" s="27"/>
      <c r="I5" s="27"/>
      <c r="J5" s="27"/>
      <c r="K5" s="28"/>
      <c r="L5" s="28"/>
      <c r="M5" s="28"/>
      <c r="N5" s="28"/>
      <c r="O5" s="28"/>
      <c r="P5" s="28"/>
      <c r="Q5" s="27"/>
      <c r="R5" s="27"/>
      <c r="S5" s="27"/>
      <c r="T5" s="29"/>
      <c r="U5" s="30"/>
      <c r="V5" s="30"/>
      <c r="W5" s="27"/>
      <c r="X5" s="31" t="s">
        <v>296</v>
      </c>
      <c r="Y5" s="30"/>
      <c r="Z5" s="27"/>
      <c r="AA5" s="27"/>
      <c r="AB5" s="27"/>
      <c r="AC5" s="27"/>
      <c r="AD5" s="27"/>
      <c r="AE5" s="27"/>
      <c r="AF5" s="27"/>
      <c r="AG5" s="27"/>
      <c r="AH5" s="27"/>
      <c r="AI5" s="27"/>
      <c r="AJ5" s="27"/>
      <c r="AK5" s="27"/>
      <c r="AL5" s="27"/>
      <c r="AM5" s="27"/>
      <c r="AN5" s="27"/>
      <c r="AO5" s="27"/>
      <c r="AP5" s="27"/>
      <c r="AQ5" s="27"/>
      <c r="AR5" s="27"/>
      <c r="AS5" s="294" t="s">
        <v>297</v>
      </c>
      <c r="AT5" s="294" t="s">
        <v>298</v>
      </c>
      <c r="AU5" s="224"/>
      <c r="AV5" s="368" t="s">
        <v>418</v>
      </c>
      <c r="AW5" s="361"/>
      <c r="AX5" s="361"/>
      <c r="AY5" s="361"/>
      <c r="AZ5" s="408"/>
      <c r="BA5" s="224"/>
      <c r="BB5" s="368" t="s">
        <v>419</v>
      </c>
      <c r="BC5" s="361"/>
      <c r="BD5" s="361"/>
      <c r="BE5" s="361"/>
      <c r="BF5" s="362"/>
    </row>
    <row r="6" spans="1:58" ht="18" customHeight="1">
      <c r="A6" s="33" t="s">
        <v>299</v>
      </c>
      <c r="B6" s="34" t="s">
        <v>300</v>
      </c>
      <c r="C6" s="35"/>
      <c r="D6" s="36"/>
      <c r="E6" s="37"/>
      <c r="F6" s="37"/>
      <c r="G6" s="37"/>
      <c r="H6" s="37"/>
      <c r="I6" s="37"/>
      <c r="J6" s="37"/>
      <c r="K6" s="38"/>
      <c r="L6" s="38"/>
      <c r="M6" s="38"/>
      <c r="N6" s="38"/>
      <c r="O6" s="38"/>
      <c r="P6" s="38"/>
      <c r="Q6" s="37"/>
      <c r="R6" s="37"/>
      <c r="S6" s="37"/>
      <c r="T6" s="37"/>
      <c r="U6" s="39"/>
      <c r="V6" s="39"/>
      <c r="W6" s="37"/>
      <c r="X6" s="39"/>
      <c r="Y6" s="39"/>
      <c r="Z6" s="37"/>
      <c r="AA6" s="37"/>
      <c r="AB6" s="37"/>
      <c r="AC6" s="37"/>
      <c r="AD6" s="37"/>
      <c r="AE6" s="37"/>
      <c r="AF6" s="37"/>
      <c r="AG6" s="37"/>
      <c r="AH6" s="37"/>
      <c r="AI6" s="37"/>
      <c r="AJ6" s="37"/>
      <c r="AK6" s="37"/>
      <c r="AL6" s="37"/>
      <c r="AM6" s="37"/>
      <c r="AN6" s="37"/>
      <c r="AO6" s="37"/>
      <c r="AP6" s="37"/>
      <c r="AQ6" s="37"/>
      <c r="AR6" s="37"/>
      <c r="AS6" s="147" t="s">
        <v>292</v>
      </c>
      <c r="AT6" s="147" t="s">
        <v>293</v>
      </c>
      <c r="AU6" s="150"/>
      <c r="AV6" s="149" t="s">
        <v>274</v>
      </c>
      <c r="AW6" s="149" t="s">
        <v>275</v>
      </c>
      <c r="AX6" s="149" t="s">
        <v>276</v>
      </c>
      <c r="AY6" s="149" t="s">
        <v>277</v>
      </c>
      <c r="AZ6" s="299" t="s">
        <v>278</v>
      </c>
      <c r="BA6" s="150"/>
      <c r="BB6" s="149" t="s">
        <v>274</v>
      </c>
      <c r="BC6" s="149" t="s">
        <v>275</v>
      </c>
      <c r="BD6" s="149" t="s">
        <v>276</v>
      </c>
      <c r="BE6" s="149" t="s">
        <v>277</v>
      </c>
      <c r="BF6" s="149" t="s">
        <v>278</v>
      </c>
    </row>
    <row r="7" spans="1:58" ht="18" customHeight="1">
      <c r="A7" s="41">
        <v>72</v>
      </c>
      <c r="B7" s="42">
        <v>1111</v>
      </c>
      <c r="C7" s="43" t="s">
        <v>47</v>
      </c>
      <c r="D7" s="347" t="s">
        <v>301</v>
      </c>
      <c r="E7" s="395"/>
      <c r="F7" s="395"/>
      <c r="G7" s="395"/>
      <c r="H7" s="395"/>
      <c r="I7" s="395"/>
      <c r="J7" s="395"/>
      <c r="K7" s="395"/>
      <c r="L7" s="395"/>
      <c r="M7" s="395"/>
      <c r="N7" s="395"/>
      <c r="O7" s="44"/>
      <c r="P7" s="400">
        <v>115</v>
      </c>
      <c r="Q7" s="400"/>
      <c r="R7" s="61" t="s">
        <v>305</v>
      </c>
      <c r="S7" s="28"/>
      <c r="T7" s="45"/>
      <c r="U7" s="45"/>
      <c r="V7" s="27"/>
      <c r="W7" s="28"/>
      <c r="X7" s="46"/>
      <c r="Y7" s="47"/>
      <c r="Z7" s="48"/>
      <c r="AA7" s="48"/>
      <c r="AB7" s="48"/>
      <c r="AC7" s="48"/>
      <c r="AD7" s="48"/>
      <c r="AE7" s="48"/>
      <c r="AF7" s="48"/>
      <c r="AG7" s="48"/>
      <c r="AH7" s="48"/>
      <c r="AI7" s="48"/>
      <c r="AJ7" s="48"/>
      <c r="AK7" s="48"/>
      <c r="AL7" s="48"/>
      <c r="AM7" s="48"/>
      <c r="AN7" s="48"/>
      <c r="AO7" s="48"/>
      <c r="AP7" s="49"/>
      <c r="AQ7" s="50"/>
      <c r="AR7" s="51"/>
      <c r="AS7" s="155">
        <f>ROUND(P7,0)</f>
        <v>115</v>
      </c>
      <c r="AT7" s="223" t="s">
        <v>302</v>
      </c>
      <c r="AU7" s="150"/>
      <c r="AV7" s="157">
        <f>ROUNDDOWN(AS7*'地域区分'!$B$17,0)</f>
        <v>1232</v>
      </c>
      <c r="AW7" s="157">
        <f>ROUNDDOWN(AS7*'地域区分'!$C$17,0)</f>
        <v>1219</v>
      </c>
      <c r="AX7" s="157">
        <f>ROUNDDOWN(AS7*'地域区分'!$D$17,0)</f>
        <v>1191</v>
      </c>
      <c r="AY7" s="157">
        <f>ROUNDDOWN(AS7*'地域区分'!$E$17,0)</f>
        <v>1170</v>
      </c>
      <c r="AZ7" s="300">
        <f>ROUNDDOWN(AS7*'地域区分'!$F$17,0)</f>
        <v>1150</v>
      </c>
      <c r="BA7" s="150"/>
      <c r="BB7" s="157">
        <f aca="true" t="shared" si="0" ref="BB7:BB22">AV7-ROUNDDOWN(AV7*0.9,0)</f>
        <v>124</v>
      </c>
      <c r="BC7" s="157">
        <f aca="true" t="shared" si="1" ref="BC7:BC22">AW7-ROUNDDOWN(AW7*0.9,0)</f>
        <v>122</v>
      </c>
      <c r="BD7" s="157">
        <f aca="true" t="shared" si="2" ref="BD7:BD22">AX7-ROUNDDOWN(AX7*0.9,0)</f>
        <v>120</v>
      </c>
      <c r="BE7" s="157">
        <f aca="true" t="shared" si="3" ref="BE7:BE22">AY7-ROUNDDOWN(AY7*0.9,0)</f>
        <v>117</v>
      </c>
      <c r="BF7" s="157">
        <f aca="true" t="shared" si="4" ref="BF7:BF22">AZ7-ROUNDDOWN(AZ7*0.9,0)</f>
        <v>115</v>
      </c>
    </row>
    <row r="8" spans="1:58" ht="18" customHeight="1">
      <c r="A8" s="41">
        <v>72</v>
      </c>
      <c r="B8" s="42">
        <v>1112</v>
      </c>
      <c r="C8" s="43" t="s">
        <v>48</v>
      </c>
      <c r="D8" s="396"/>
      <c r="E8" s="397"/>
      <c r="F8" s="397"/>
      <c r="G8" s="397"/>
      <c r="H8" s="397"/>
      <c r="I8" s="397"/>
      <c r="J8" s="397"/>
      <c r="K8" s="397"/>
      <c r="L8" s="397"/>
      <c r="M8" s="397"/>
      <c r="N8" s="397"/>
      <c r="O8" s="52"/>
      <c r="P8" s="53"/>
      <c r="Q8" s="38"/>
      <c r="R8" s="38"/>
      <c r="S8" s="38"/>
      <c r="T8" s="54"/>
      <c r="U8" s="54"/>
      <c r="V8" s="37"/>
      <c r="W8" s="37"/>
      <c r="X8" s="37"/>
      <c r="Y8" s="55"/>
      <c r="Z8" s="56" t="s">
        <v>303</v>
      </c>
      <c r="AA8" s="38"/>
      <c r="AB8" s="38"/>
      <c r="AC8" s="38"/>
      <c r="AD8" s="38"/>
      <c r="AE8" s="38"/>
      <c r="AF8" s="38"/>
      <c r="AG8" s="38"/>
      <c r="AH8" s="38"/>
      <c r="AI8" s="38"/>
      <c r="AJ8" s="38"/>
      <c r="AK8" s="38"/>
      <c r="AL8" s="38"/>
      <c r="AM8" s="38"/>
      <c r="AN8" s="38"/>
      <c r="AO8" s="38"/>
      <c r="AP8" s="57" t="s">
        <v>304</v>
      </c>
      <c r="AQ8" s="398">
        <v>1</v>
      </c>
      <c r="AR8" s="399"/>
      <c r="AS8" s="155">
        <f>ROUND(P7*AQ8,0)</f>
        <v>115</v>
      </c>
      <c r="AT8" s="156"/>
      <c r="AU8" s="150"/>
      <c r="AV8" s="157">
        <f>ROUNDDOWN(AS8*'地域区分'!$B$17,0)</f>
        <v>1232</v>
      </c>
      <c r="AW8" s="157">
        <f>ROUNDDOWN(AS8*'地域区分'!$C$17,0)</f>
        <v>1219</v>
      </c>
      <c r="AX8" s="157">
        <f>ROUNDDOWN(AS8*'地域区分'!$D$17,0)</f>
        <v>1191</v>
      </c>
      <c r="AY8" s="157">
        <f>ROUNDDOWN(AS8*'地域区分'!$E$17,0)</f>
        <v>1170</v>
      </c>
      <c r="AZ8" s="300">
        <f>ROUNDDOWN(AS8*'地域区分'!$F$17,0)</f>
        <v>1150</v>
      </c>
      <c r="BA8" s="150"/>
      <c r="BB8" s="157">
        <f t="shared" si="0"/>
        <v>124</v>
      </c>
      <c r="BC8" s="157">
        <f t="shared" si="1"/>
        <v>122</v>
      </c>
      <c r="BD8" s="157">
        <f t="shared" si="2"/>
        <v>120</v>
      </c>
      <c r="BE8" s="157">
        <f t="shared" si="3"/>
        <v>117</v>
      </c>
      <c r="BF8" s="157">
        <f t="shared" si="4"/>
        <v>115</v>
      </c>
    </row>
    <row r="9" spans="1:58" ht="18" customHeight="1">
      <c r="A9" s="41">
        <v>72</v>
      </c>
      <c r="B9" s="42">
        <v>1113</v>
      </c>
      <c r="C9" s="43" t="s">
        <v>49</v>
      </c>
      <c r="D9" s="347" t="s">
        <v>306</v>
      </c>
      <c r="E9" s="395"/>
      <c r="F9" s="395"/>
      <c r="G9" s="395"/>
      <c r="H9" s="395"/>
      <c r="I9" s="395"/>
      <c r="J9" s="395"/>
      <c r="K9" s="395"/>
      <c r="L9" s="395"/>
      <c r="M9" s="395"/>
      <c r="N9" s="395"/>
      <c r="O9" s="44"/>
      <c r="P9" s="400">
        <v>190</v>
      </c>
      <c r="Q9" s="400"/>
      <c r="R9" s="61" t="s">
        <v>305</v>
      </c>
      <c r="S9" s="28"/>
      <c r="T9" s="45"/>
      <c r="U9" s="45"/>
      <c r="V9" s="27"/>
      <c r="W9" s="28"/>
      <c r="X9" s="46"/>
      <c r="Y9" s="47"/>
      <c r="Z9" s="48"/>
      <c r="AA9" s="48"/>
      <c r="AB9" s="48"/>
      <c r="AC9" s="48"/>
      <c r="AD9" s="48"/>
      <c r="AE9" s="48"/>
      <c r="AF9" s="48"/>
      <c r="AG9" s="48"/>
      <c r="AH9" s="48"/>
      <c r="AI9" s="48"/>
      <c r="AJ9" s="48"/>
      <c r="AK9" s="48"/>
      <c r="AL9" s="48"/>
      <c r="AM9" s="48"/>
      <c r="AN9" s="48"/>
      <c r="AO9" s="48"/>
      <c r="AP9" s="49"/>
      <c r="AQ9" s="50"/>
      <c r="AR9" s="51"/>
      <c r="AS9" s="155">
        <f>ROUND(P9,0)</f>
        <v>190</v>
      </c>
      <c r="AT9" s="156"/>
      <c r="AU9" s="150"/>
      <c r="AV9" s="157">
        <f>ROUNDDOWN(AS9*'地域区分'!$B$17,0)</f>
        <v>2036</v>
      </c>
      <c r="AW9" s="157">
        <f>ROUNDDOWN(AS9*'地域区分'!$C$17,0)</f>
        <v>2014</v>
      </c>
      <c r="AX9" s="157">
        <f>ROUNDDOWN(AS9*'地域区分'!$D$17,0)</f>
        <v>1968</v>
      </c>
      <c r="AY9" s="157">
        <f>ROUNDDOWN(AS9*'地域区分'!$E$17,0)</f>
        <v>1934</v>
      </c>
      <c r="AZ9" s="300">
        <f>ROUNDDOWN(AS9*'地域区分'!$F$17,0)</f>
        <v>1900</v>
      </c>
      <c r="BA9" s="150"/>
      <c r="BB9" s="157">
        <f t="shared" si="0"/>
        <v>204</v>
      </c>
      <c r="BC9" s="157">
        <f t="shared" si="1"/>
        <v>202</v>
      </c>
      <c r="BD9" s="157">
        <f t="shared" si="2"/>
        <v>197</v>
      </c>
      <c r="BE9" s="157">
        <f t="shared" si="3"/>
        <v>194</v>
      </c>
      <c r="BF9" s="157">
        <f t="shared" si="4"/>
        <v>190</v>
      </c>
    </row>
    <row r="10" spans="1:58" ht="18" customHeight="1">
      <c r="A10" s="41">
        <v>72</v>
      </c>
      <c r="B10" s="42">
        <v>1114</v>
      </c>
      <c r="C10" s="43" t="s">
        <v>50</v>
      </c>
      <c r="D10" s="396"/>
      <c r="E10" s="397"/>
      <c r="F10" s="397"/>
      <c r="G10" s="397"/>
      <c r="H10" s="397"/>
      <c r="I10" s="397"/>
      <c r="J10" s="397"/>
      <c r="K10" s="397"/>
      <c r="L10" s="397"/>
      <c r="M10" s="397"/>
      <c r="N10" s="397"/>
      <c r="O10" s="52"/>
      <c r="P10" s="53"/>
      <c r="Q10" s="38"/>
      <c r="R10" s="38"/>
      <c r="S10" s="38"/>
      <c r="T10" s="54"/>
      <c r="U10" s="54"/>
      <c r="V10" s="37"/>
      <c r="W10" s="37"/>
      <c r="X10" s="37"/>
      <c r="Y10" s="55"/>
      <c r="Z10" s="56" t="s">
        <v>303</v>
      </c>
      <c r="AA10" s="38"/>
      <c r="AB10" s="38"/>
      <c r="AC10" s="38"/>
      <c r="AD10" s="38"/>
      <c r="AE10" s="38"/>
      <c r="AF10" s="38"/>
      <c r="AG10" s="38"/>
      <c r="AH10" s="38"/>
      <c r="AI10" s="38"/>
      <c r="AJ10" s="38"/>
      <c r="AK10" s="38"/>
      <c r="AL10" s="38"/>
      <c r="AM10" s="38"/>
      <c r="AN10" s="38"/>
      <c r="AO10" s="38"/>
      <c r="AP10" s="57" t="s">
        <v>304</v>
      </c>
      <c r="AQ10" s="398">
        <v>1</v>
      </c>
      <c r="AR10" s="399"/>
      <c r="AS10" s="155">
        <f>ROUND(P9*AQ10,0)</f>
        <v>190</v>
      </c>
      <c r="AT10" s="156"/>
      <c r="AU10" s="150"/>
      <c r="AV10" s="157">
        <f>ROUNDDOWN(AS10*'地域区分'!$B$17,0)</f>
        <v>2036</v>
      </c>
      <c r="AW10" s="157">
        <f>ROUNDDOWN(AS10*'地域区分'!$C$17,0)</f>
        <v>2014</v>
      </c>
      <c r="AX10" s="157">
        <f>ROUNDDOWN(AS10*'地域区分'!$D$17,0)</f>
        <v>1968</v>
      </c>
      <c r="AY10" s="157">
        <f>ROUNDDOWN(AS10*'地域区分'!$E$17,0)</f>
        <v>1934</v>
      </c>
      <c r="AZ10" s="300">
        <f>ROUNDDOWN(AS10*'地域区分'!$F$17,0)</f>
        <v>1900</v>
      </c>
      <c r="BA10" s="150"/>
      <c r="BB10" s="157">
        <f t="shared" si="0"/>
        <v>204</v>
      </c>
      <c r="BC10" s="157">
        <f t="shared" si="1"/>
        <v>202</v>
      </c>
      <c r="BD10" s="157">
        <f t="shared" si="2"/>
        <v>197</v>
      </c>
      <c r="BE10" s="157">
        <f t="shared" si="3"/>
        <v>194</v>
      </c>
      <c r="BF10" s="157">
        <f t="shared" si="4"/>
        <v>190</v>
      </c>
    </row>
    <row r="11" spans="1:58" ht="18" customHeight="1">
      <c r="A11" s="41">
        <v>72</v>
      </c>
      <c r="B11" s="42">
        <v>1115</v>
      </c>
      <c r="C11" s="43" t="s">
        <v>51</v>
      </c>
      <c r="D11" s="347" t="s">
        <v>307</v>
      </c>
      <c r="E11" s="395"/>
      <c r="F11" s="395"/>
      <c r="G11" s="395"/>
      <c r="H11" s="395"/>
      <c r="I11" s="395"/>
      <c r="J11" s="395"/>
      <c r="K11" s="395"/>
      <c r="L11" s="395"/>
      <c r="M11" s="395"/>
      <c r="N11" s="395"/>
      <c r="O11" s="44"/>
      <c r="P11" s="400">
        <v>265</v>
      </c>
      <c r="Q11" s="400"/>
      <c r="R11" s="61" t="s">
        <v>305</v>
      </c>
      <c r="S11" s="28"/>
      <c r="T11" s="45"/>
      <c r="U11" s="45"/>
      <c r="V11" s="27"/>
      <c r="W11" s="28"/>
      <c r="X11" s="46"/>
      <c r="Y11" s="47"/>
      <c r="Z11" s="48"/>
      <c r="AA11" s="48"/>
      <c r="AB11" s="48"/>
      <c r="AC11" s="48"/>
      <c r="AD11" s="48"/>
      <c r="AE11" s="48"/>
      <c r="AF11" s="48"/>
      <c r="AG11" s="48"/>
      <c r="AH11" s="48"/>
      <c r="AI11" s="48"/>
      <c r="AJ11" s="48"/>
      <c r="AK11" s="48"/>
      <c r="AL11" s="48"/>
      <c r="AM11" s="48"/>
      <c r="AN11" s="48"/>
      <c r="AO11" s="48"/>
      <c r="AP11" s="49"/>
      <c r="AQ11" s="50"/>
      <c r="AR11" s="51"/>
      <c r="AS11" s="155">
        <f>ROUND(P11,0)</f>
        <v>265</v>
      </c>
      <c r="AT11" s="156"/>
      <c r="AU11" s="150"/>
      <c r="AV11" s="157">
        <f>ROUNDDOWN(AS11*'地域区分'!$B$17,0)</f>
        <v>2840</v>
      </c>
      <c r="AW11" s="157">
        <f>ROUNDDOWN(AS11*'地域区分'!$C$17,0)</f>
        <v>2809</v>
      </c>
      <c r="AX11" s="157">
        <f>ROUNDDOWN(AS11*'地域区分'!$D$17,0)</f>
        <v>2745</v>
      </c>
      <c r="AY11" s="157">
        <f>ROUNDDOWN(AS11*'地域区分'!$E$17,0)</f>
        <v>2697</v>
      </c>
      <c r="AZ11" s="300">
        <f>ROUNDDOWN(AS11*'地域区分'!$F$17,0)</f>
        <v>2650</v>
      </c>
      <c r="BA11" s="150"/>
      <c r="BB11" s="157">
        <f t="shared" si="0"/>
        <v>284</v>
      </c>
      <c r="BC11" s="157">
        <f t="shared" si="1"/>
        <v>281</v>
      </c>
      <c r="BD11" s="157">
        <f t="shared" si="2"/>
        <v>275</v>
      </c>
      <c r="BE11" s="157">
        <f t="shared" si="3"/>
        <v>270</v>
      </c>
      <c r="BF11" s="157">
        <f t="shared" si="4"/>
        <v>265</v>
      </c>
    </row>
    <row r="12" spans="1:58" ht="18" customHeight="1">
      <c r="A12" s="41">
        <v>72</v>
      </c>
      <c r="B12" s="42">
        <v>1116</v>
      </c>
      <c r="C12" s="43" t="s">
        <v>52</v>
      </c>
      <c r="D12" s="396"/>
      <c r="E12" s="397"/>
      <c r="F12" s="397"/>
      <c r="G12" s="397"/>
      <c r="H12" s="397"/>
      <c r="I12" s="397"/>
      <c r="J12" s="397"/>
      <c r="K12" s="397"/>
      <c r="L12" s="397"/>
      <c r="M12" s="397"/>
      <c r="N12" s="397"/>
      <c r="O12" s="52"/>
      <c r="P12" s="53"/>
      <c r="Q12" s="38"/>
      <c r="R12" s="38"/>
      <c r="S12" s="38"/>
      <c r="T12" s="54"/>
      <c r="U12" s="54"/>
      <c r="V12" s="37"/>
      <c r="W12" s="37"/>
      <c r="X12" s="37"/>
      <c r="Y12" s="55"/>
      <c r="Z12" s="56" t="s">
        <v>303</v>
      </c>
      <c r="AA12" s="38"/>
      <c r="AB12" s="38"/>
      <c r="AC12" s="38"/>
      <c r="AD12" s="38"/>
      <c r="AE12" s="38"/>
      <c r="AF12" s="38"/>
      <c r="AG12" s="38"/>
      <c r="AH12" s="38"/>
      <c r="AI12" s="38"/>
      <c r="AJ12" s="38"/>
      <c r="AK12" s="38"/>
      <c r="AL12" s="38"/>
      <c r="AM12" s="38"/>
      <c r="AN12" s="38"/>
      <c r="AO12" s="38"/>
      <c r="AP12" s="57" t="s">
        <v>304</v>
      </c>
      <c r="AQ12" s="398">
        <v>1</v>
      </c>
      <c r="AR12" s="399"/>
      <c r="AS12" s="155">
        <f>ROUND(P11*AQ12,0)</f>
        <v>265</v>
      </c>
      <c r="AT12" s="156"/>
      <c r="AU12" s="150"/>
      <c r="AV12" s="157">
        <f>ROUNDDOWN(AS12*'地域区分'!$B$17,0)</f>
        <v>2840</v>
      </c>
      <c r="AW12" s="157">
        <f>ROUNDDOWN(AS12*'地域区分'!$C$17,0)</f>
        <v>2809</v>
      </c>
      <c r="AX12" s="157">
        <f>ROUNDDOWN(AS12*'地域区分'!$D$17,0)</f>
        <v>2745</v>
      </c>
      <c r="AY12" s="157">
        <f>ROUNDDOWN(AS12*'地域区分'!$E$17,0)</f>
        <v>2697</v>
      </c>
      <c r="AZ12" s="300">
        <f>ROUNDDOWN(AS12*'地域区分'!$F$17,0)</f>
        <v>2650</v>
      </c>
      <c r="BA12" s="150"/>
      <c r="BB12" s="157">
        <f t="shared" si="0"/>
        <v>284</v>
      </c>
      <c r="BC12" s="157">
        <f t="shared" si="1"/>
        <v>281</v>
      </c>
      <c r="BD12" s="157">
        <f t="shared" si="2"/>
        <v>275</v>
      </c>
      <c r="BE12" s="157">
        <f t="shared" si="3"/>
        <v>270</v>
      </c>
      <c r="BF12" s="157">
        <f t="shared" si="4"/>
        <v>265</v>
      </c>
    </row>
    <row r="13" spans="1:58" ht="18" customHeight="1">
      <c r="A13" s="41">
        <v>72</v>
      </c>
      <c r="B13" s="42">
        <v>1117</v>
      </c>
      <c r="C13" s="43" t="s">
        <v>53</v>
      </c>
      <c r="D13" s="401" t="s">
        <v>308</v>
      </c>
      <c r="E13" s="402"/>
      <c r="F13" s="402"/>
      <c r="G13" s="402"/>
      <c r="H13" s="402"/>
      <c r="I13" s="402"/>
      <c r="J13" s="402"/>
      <c r="K13" s="402"/>
      <c r="L13" s="402"/>
      <c r="M13" s="402"/>
      <c r="N13" s="402"/>
      <c r="O13" s="44"/>
      <c r="P13" s="400">
        <v>340</v>
      </c>
      <c r="Q13" s="400"/>
      <c r="R13" s="61" t="s">
        <v>305</v>
      </c>
      <c r="S13" s="28"/>
      <c r="T13" s="45"/>
      <c r="U13" s="45"/>
      <c r="V13" s="27"/>
      <c r="W13" s="28"/>
      <c r="X13" s="46"/>
      <c r="Y13" s="47"/>
      <c r="Z13" s="48"/>
      <c r="AA13" s="48"/>
      <c r="AB13" s="48"/>
      <c r="AC13" s="48"/>
      <c r="AD13" s="48"/>
      <c r="AE13" s="48"/>
      <c r="AF13" s="48"/>
      <c r="AG13" s="48"/>
      <c r="AH13" s="48"/>
      <c r="AI13" s="48"/>
      <c r="AJ13" s="48"/>
      <c r="AK13" s="48"/>
      <c r="AL13" s="48"/>
      <c r="AM13" s="48"/>
      <c r="AN13" s="48"/>
      <c r="AO13" s="48"/>
      <c r="AP13" s="49"/>
      <c r="AQ13" s="50"/>
      <c r="AR13" s="51"/>
      <c r="AS13" s="155">
        <f>ROUND(P13,0)</f>
        <v>340</v>
      </c>
      <c r="AT13" s="156"/>
      <c r="AU13" s="150"/>
      <c r="AV13" s="157">
        <f>ROUNDDOWN(AS13*'地域区分'!$B$17,0)</f>
        <v>3644</v>
      </c>
      <c r="AW13" s="157">
        <f>ROUNDDOWN(AS13*'地域区分'!$C$17,0)</f>
        <v>3604</v>
      </c>
      <c r="AX13" s="157">
        <f>ROUNDDOWN(AS13*'地域区分'!$D$17,0)</f>
        <v>3522</v>
      </c>
      <c r="AY13" s="157">
        <f>ROUNDDOWN(AS13*'地域区分'!$E$17,0)</f>
        <v>3461</v>
      </c>
      <c r="AZ13" s="300">
        <f>ROUNDDOWN(AS13*'地域区分'!$F$17,0)</f>
        <v>3400</v>
      </c>
      <c r="BA13" s="150"/>
      <c r="BB13" s="157">
        <f t="shared" si="0"/>
        <v>365</v>
      </c>
      <c r="BC13" s="157">
        <f t="shared" si="1"/>
        <v>361</v>
      </c>
      <c r="BD13" s="157">
        <f t="shared" si="2"/>
        <v>353</v>
      </c>
      <c r="BE13" s="157">
        <f t="shared" si="3"/>
        <v>347</v>
      </c>
      <c r="BF13" s="157">
        <f t="shared" si="4"/>
        <v>340</v>
      </c>
    </row>
    <row r="14" spans="1:58" ht="18" customHeight="1">
      <c r="A14" s="41">
        <v>72</v>
      </c>
      <c r="B14" s="42">
        <v>1118</v>
      </c>
      <c r="C14" s="43" t="s">
        <v>54</v>
      </c>
      <c r="D14" s="403"/>
      <c r="E14" s="404"/>
      <c r="F14" s="404"/>
      <c r="G14" s="404"/>
      <c r="H14" s="404"/>
      <c r="I14" s="404"/>
      <c r="J14" s="404"/>
      <c r="K14" s="404"/>
      <c r="L14" s="404"/>
      <c r="M14" s="404"/>
      <c r="N14" s="404"/>
      <c r="O14" s="52"/>
      <c r="P14" s="53"/>
      <c r="Q14" s="38"/>
      <c r="R14" s="38"/>
      <c r="S14" s="38"/>
      <c r="T14" s="54"/>
      <c r="U14" s="54"/>
      <c r="V14" s="37"/>
      <c r="W14" s="37"/>
      <c r="X14" s="37"/>
      <c r="Y14" s="55"/>
      <c r="Z14" s="56" t="s">
        <v>303</v>
      </c>
      <c r="AA14" s="38"/>
      <c r="AB14" s="38"/>
      <c r="AC14" s="38"/>
      <c r="AD14" s="38"/>
      <c r="AE14" s="38"/>
      <c r="AF14" s="38"/>
      <c r="AG14" s="38"/>
      <c r="AH14" s="38"/>
      <c r="AI14" s="38"/>
      <c r="AJ14" s="38"/>
      <c r="AK14" s="38"/>
      <c r="AL14" s="38"/>
      <c r="AM14" s="38"/>
      <c r="AN14" s="38"/>
      <c r="AO14" s="38"/>
      <c r="AP14" s="57" t="s">
        <v>304</v>
      </c>
      <c r="AQ14" s="398">
        <v>1</v>
      </c>
      <c r="AR14" s="399"/>
      <c r="AS14" s="155">
        <f>ROUND(P13*AQ14,0)</f>
        <v>340</v>
      </c>
      <c r="AT14" s="156"/>
      <c r="AU14" s="150"/>
      <c r="AV14" s="157">
        <f>ROUNDDOWN(AS14*'地域区分'!$B$17,0)</f>
        <v>3644</v>
      </c>
      <c r="AW14" s="157">
        <f>ROUNDDOWN(AS14*'地域区分'!$C$17,0)</f>
        <v>3604</v>
      </c>
      <c r="AX14" s="157">
        <f>ROUNDDOWN(AS14*'地域区分'!$D$17,0)</f>
        <v>3522</v>
      </c>
      <c r="AY14" s="157">
        <f>ROUNDDOWN(AS14*'地域区分'!$E$17,0)</f>
        <v>3461</v>
      </c>
      <c r="AZ14" s="300">
        <f>ROUNDDOWN(AS14*'地域区分'!$F$17,0)</f>
        <v>3400</v>
      </c>
      <c r="BA14" s="150"/>
      <c r="BB14" s="157">
        <f t="shared" si="0"/>
        <v>365</v>
      </c>
      <c r="BC14" s="157">
        <f t="shared" si="1"/>
        <v>361</v>
      </c>
      <c r="BD14" s="157">
        <f t="shared" si="2"/>
        <v>353</v>
      </c>
      <c r="BE14" s="157">
        <f t="shared" si="3"/>
        <v>347</v>
      </c>
      <c r="BF14" s="157">
        <f t="shared" si="4"/>
        <v>340</v>
      </c>
    </row>
    <row r="15" spans="1:58" ht="18" customHeight="1">
      <c r="A15" s="41">
        <v>72</v>
      </c>
      <c r="B15" s="42">
        <v>1119</v>
      </c>
      <c r="C15" s="43" t="s">
        <v>55</v>
      </c>
      <c r="D15" s="401" t="s">
        <v>309</v>
      </c>
      <c r="E15" s="405"/>
      <c r="F15" s="405"/>
      <c r="G15" s="405"/>
      <c r="H15" s="405"/>
      <c r="I15" s="405"/>
      <c r="J15" s="405"/>
      <c r="K15" s="405"/>
      <c r="L15" s="405"/>
      <c r="M15" s="405"/>
      <c r="N15" s="405"/>
      <c r="O15" s="44"/>
      <c r="P15" s="400">
        <v>415</v>
      </c>
      <c r="Q15" s="400"/>
      <c r="R15" s="61" t="s">
        <v>305</v>
      </c>
      <c r="S15" s="28"/>
      <c r="T15" s="45"/>
      <c r="U15" s="45"/>
      <c r="V15" s="27"/>
      <c r="W15" s="28"/>
      <c r="X15" s="46"/>
      <c r="Y15" s="47"/>
      <c r="Z15" s="48"/>
      <c r="AA15" s="48"/>
      <c r="AB15" s="48"/>
      <c r="AC15" s="48"/>
      <c r="AD15" s="48"/>
      <c r="AE15" s="48"/>
      <c r="AF15" s="48"/>
      <c r="AG15" s="48"/>
      <c r="AH15" s="48"/>
      <c r="AI15" s="48"/>
      <c r="AJ15" s="48"/>
      <c r="AK15" s="48"/>
      <c r="AL15" s="48"/>
      <c r="AM15" s="48"/>
      <c r="AN15" s="48"/>
      <c r="AO15" s="48"/>
      <c r="AP15" s="49"/>
      <c r="AQ15" s="50"/>
      <c r="AR15" s="51"/>
      <c r="AS15" s="155">
        <f>ROUND(P15,0)</f>
        <v>415</v>
      </c>
      <c r="AT15" s="156"/>
      <c r="AU15" s="150"/>
      <c r="AV15" s="157">
        <f>ROUNDDOWN(AS15*'地域区分'!$B$17,0)</f>
        <v>4448</v>
      </c>
      <c r="AW15" s="157">
        <f>ROUNDDOWN(AS15*'地域区分'!$C$17,0)</f>
        <v>4399</v>
      </c>
      <c r="AX15" s="157">
        <f>ROUNDDOWN(AS15*'地域区分'!$D$17,0)</f>
        <v>4299</v>
      </c>
      <c r="AY15" s="157">
        <f>ROUNDDOWN(AS15*'地域区分'!$E$17,0)</f>
        <v>4224</v>
      </c>
      <c r="AZ15" s="300">
        <f>ROUNDDOWN(AS15*'地域区分'!$F$17,0)</f>
        <v>4150</v>
      </c>
      <c r="BA15" s="150"/>
      <c r="BB15" s="157">
        <f t="shared" si="0"/>
        <v>445</v>
      </c>
      <c r="BC15" s="157">
        <f t="shared" si="1"/>
        <v>440</v>
      </c>
      <c r="BD15" s="157">
        <f t="shared" si="2"/>
        <v>430</v>
      </c>
      <c r="BE15" s="157">
        <f t="shared" si="3"/>
        <v>423</v>
      </c>
      <c r="BF15" s="157">
        <f t="shared" si="4"/>
        <v>415</v>
      </c>
    </row>
    <row r="16" spans="1:58" ht="18" customHeight="1">
      <c r="A16" s="41">
        <v>72</v>
      </c>
      <c r="B16" s="42">
        <v>1120</v>
      </c>
      <c r="C16" s="43" t="s">
        <v>56</v>
      </c>
      <c r="D16" s="406"/>
      <c r="E16" s="407"/>
      <c r="F16" s="407"/>
      <c r="G16" s="407"/>
      <c r="H16" s="407"/>
      <c r="I16" s="407"/>
      <c r="J16" s="407"/>
      <c r="K16" s="407"/>
      <c r="L16" s="407"/>
      <c r="M16" s="407"/>
      <c r="N16" s="407"/>
      <c r="O16" s="52"/>
      <c r="P16" s="53"/>
      <c r="Q16" s="38"/>
      <c r="R16" s="38"/>
      <c r="S16" s="38"/>
      <c r="T16" s="54"/>
      <c r="U16" s="54"/>
      <c r="V16" s="37"/>
      <c r="W16" s="37"/>
      <c r="X16" s="37"/>
      <c r="Y16" s="55"/>
      <c r="Z16" s="56" t="s">
        <v>303</v>
      </c>
      <c r="AA16" s="38"/>
      <c r="AB16" s="38"/>
      <c r="AC16" s="38"/>
      <c r="AD16" s="38"/>
      <c r="AE16" s="38"/>
      <c r="AF16" s="38"/>
      <c r="AG16" s="38"/>
      <c r="AH16" s="38"/>
      <c r="AI16" s="38"/>
      <c r="AJ16" s="38"/>
      <c r="AK16" s="38"/>
      <c r="AL16" s="38"/>
      <c r="AM16" s="38"/>
      <c r="AN16" s="38"/>
      <c r="AO16" s="38"/>
      <c r="AP16" s="57" t="s">
        <v>304</v>
      </c>
      <c r="AQ16" s="398">
        <v>1</v>
      </c>
      <c r="AR16" s="399"/>
      <c r="AS16" s="155">
        <f>ROUND(P15*AQ16,0)</f>
        <v>415</v>
      </c>
      <c r="AT16" s="156"/>
      <c r="AU16" s="150"/>
      <c r="AV16" s="157">
        <f>ROUNDDOWN(AS16*'地域区分'!$B$17,0)</f>
        <v>4448</v>
      </c>
      <c r="AW16" s="157">
        <f>ROUNDDOWN(AS16*'地域区分'!$C$17,0)</f>
        <v>4399</v>
      </c>
      <c r="AX16" s="157">
        <f>ROUNDDOWN(AS16*'地域区分'!$D$17,0)</f>
        <v>4299</v>
      </c>
      <c r="AY16" s="157">
        <f>ROUNDDOWN(AS16*'地域区分'!$E$17,0)</f>
        <v>4224</v>
      </c>
      <c r="AZ16" s="300">
        <f>ROUNDDOWN(AS16*'地域区分'!$F$17,0)</f>
        <v>4150</v>
      </c>
      <c r="BA16" s="150"/>
      <c r="BB16" s="157">
        <f t="shared" si="0"/>
        <v>445</v>
      </c>
      <c r="BC16" s="157">
        <f t="shared" si="1"/>
        <v>440</v>
      </c>
      <c r="BD16" s="157">
        <f t="shared" si="2"/>
        <v>430</v>
      </c>
      <c r="BE16" s="157">
        <f t="shared" si="3"/>
        <v>423</v>
      </c>
      <c r="BF16" s="157">
        <f t="shared" si="4"/>
        <v>415</v>
      </c>
    </row>
    <row r="17" spans="1:58" ht="18" customHeight="1">
      <c r="A17" s="41">
        <v>72</v>
      </c>
      <c r="B17" s="42">
        <v>1121</v>
      </c>
      <c r="C17" s="43" t="s">
        <v>57</v>
      </c>
      <c r="D17" s="401" t="s">
        <v>310</v>
      </c>
      <c r="E17" s="405"/>
      <c r="F17" s="405"/>
      <c r="G17" s="405"/>
      <c r="H17" s="405"/>
      <c r="I17" s="405"/>
      <c r="J17" s="405"/>
      <c r="K17" s="405"/>
      <c r="L17" s="405"/>
      <c r="M17" s="405"/>
      <c r="N17" s="405"/>
      <c r="O17" s="44"/>
      <c r="P17" s="400">
        <v>490</v>
      </c>
      <c r="Q17" s="400"/>
      <c r="R17" s="61" t="s">
        <v>305</v>
      </c>
      <c r="S17" s="28"/>
      <c r="T17" s="45"/>
      <c r="U17" s="45"/>
      <c r="V17" s="27"/>
      <c r="W17" s="28"/>
      <c r="X17" s="46"/>
      <c r="Y17" s="47"/>
      <c r="Z17" s="48"/>
      <c r="AA17" s="48"/>
      <c r="AB17" s="48"/>
      <c r="AC17" s="48"/>
      <c r="AD17" s="48"/>
      <c r="AE17" s="48"/>
      <c r="AF17" s="48"/>
      <c r="AG17" s="48"/>
      <c r="AH17" s="48"/>
      <c r="AI17" s="48"/>
      <c r="AJ17" s="48"/>
      <c r="AK17" s="48"/>
      <c r="AL17" s="48"/>
      <c r="AM17" s="48"/>
      <c r="AN17" s="48"/>
      <c r="AO17" s="48"/>
      <c r="AP17" s="49"/>
      <c r="AQ17" s="50"/>
      <c r="AR17" s="51"/>
      <c r="AS17" s="155">
        <f>ROUND(P17,0)</f>
        <v>490</v>
      </c>
      <c r="AT17" s="156"/>
      <c r="AU17" s="150"/>
      <c r="AV17" s="157">
        <f>ROUNDDOWN(AS17*'地域区分'!$B$17,0)</f>
        <v>5252</v>
      </c>
      <c r="AW17" s="157">
        <f>ROUNDDOWN(AS17*'地域区分'!$C$17,0)</f>
        <v>5194</v>
      </c>
      <c r="AX17" s="157">
        <f>ROUNDDOWN(AS17*'地域区分'!$D$17,0)</f>
        <v>5076</v>
      </c>
      <c r="AY17" s="157">
        <f>ROUNDDOWN(AS17*'地域区分'!$E$17,0)</f>
        <v>4988</v>
      </c>
      <c r="AZ17" s="300">
        <f>ROUNDDOWN(AS17*'地域区分'!$F$17,0)</f>
        <v>4900</v>
      </c>
      <c r="BA17" s="150"/>
      <c r="BB17" s="157">
        <f t="shared" si="0"/>
        <v>526</v>
      </c>
      <c r="BC17" s="157">
        <f t="shared" si="1"/>
        <v>520</v>
      </c>
      <c r="BD17" s="157">
        <f t="shared" si="2"/>
        <v>508</v>
      </c>
      <c r="BE17" s="157">
        <f t="shared" si="3"/>
        <v>499</v>
      </c>
      <c r="BF17" s="157">
        <f t="shared" si="4"/>
        <v>490</v>
      </c>
    </row>
    <row r="18" spans="1:58" ht="18" customHeight="1">
      <c r="A18" s="41">
        <v>72</v>
      </c>
      <c r="B18" s="42">
        <v>1122</v>
      </c>
      <c r="C18" s="43" t="s">
        <v>58</v>
      </c>
      <c r="D18" s="406"/>
      <c r="E18" s="407"/>
      <c r="F18" s="407"/>
      <c r="G18" s="407"/>
      <c r="H18" s="407"/>
      <c r="I18" s="407"/>
      <c r="J18" s="407"/>
      <c r="K18" s="407"/>
      <c r="L18" s="407"/>
      <c r="M18" s="407"/>
      <c r="N18" s="407"/>
      <c r="O18" s="52"/>
      <c r="P18" s="53"/>
      <c r="Q18" s="38"/>
      <c r="R18" s="38"/>
      <c r="S18" s="38"/>
      <c r="T18" s="54"/>
      <c r="U18" s="54"/>
      <c r="V18" s="37"/>
      <c r="W18" s="37"/>
      <c r="X18" s="37"/>
      <c r="Y18" s="55"/>
      <c r="Z18" s="56" t="s">
        <v>303</v>
      </c>
      <c r="AA18" s="38"/>
      <c r="AB18" s="38"/>
      <c r="AC18" s="38"/>
      <c r="AD18" s="38"/>
      <c r="AE18" s="38"/>
      <c r="AF18" s="38"/>
      <c r="AG18" s="38"/>
      <c r="AH18" s="38"/>
      <c r="AI18" s="38"/>
      <c r="AJ18" s="38"/>
      <c r="AK18" s="38"/>
      <c r="AL18" s="38"/>
      <c r="AM18" s="38"/>
      <c r="AN18" s="38"/>
      <c r="AO18" s="38"/>
      <c r="AP18" s="57" t="s">
        <v>304</v>
      </c>
      <c r="AQ18" s="398">
        <v>1</v>
      </c>
      <c r="AR18" s="399"/>
      <c r="AS18" s="155">
        <f>ROUND(P17*AQ18,0)</f>
        <v>490</v>
      </c>
      <c r="AT18" s="156"/>
      <c r="AU18" s="150"/>
      <c r="AV18" s="157">
        <f>ROUNDDOWN(AS18*'地域区分'!$B$17,0)</f>
        <v>5252</v>
      </c>
      <c r="AW18" s="157">
        <f>ROUNDDOWN(AS18*'地域区分'!$C$17,0)</f>
        <v>5194</v>
      </c>
      <c r="AX18" s="157">
        <f>ROUNDDOWN(AS18*'地域区分'!$D$17,0)</f>
        <v>5076</v>
      </c>
      <c r="AY18" s="157">
        <f>ROUNDDOWN(AS18*'地域区分'!$E$17,0)</f>
        <v>4988</v>
      </c>
      <c r="AZ18" s="300">
        <f>ROUNDDOWN(AS18*'地域区分'!$F$17,0)</f>
        <v>4900</v>
      </c>
      <c r="BA18" s="150"/>
      <c r="BB18" s="157">
        <f t="shared" si="0"/>
        <v>526</v>
      </c>
      <c r="BC18" s="157">
        <f t="shared" si="1"/>
        <v>520</v>
      </c>
      <c r="BD18" s="157">
        <f t="shared" si="2"/>
        <v>508</v>
      </c>
      <c r="BE18" s="157">
        <f t="shared" si="3"/>
        <v>499</v>
      </c>
      <c r="BF18" s="157">
        <f t="shared" si="4"/>
        <v>490</v>
      </c>
    </row>
    <row r="19" spans="1:58" ht="18" customHeight="1">
      <c r="A19" s="41">
        <v>72</v>
      </c>
      <c r="B19" s="42">
        <v>1123</v>
      </c>
      <c r="C19" s="43" t="s">
        <v>59</v>
      </c>
      <c r="D19" s="401" t="s">
        <v>311</v>
      </c>
      <c r="E19" s="405"/>
      <c r="F19" s="405"/>
      <c r="G19" s="405"/>
      <c r="H19" s="405"/>
      <c r="I19" s="405"/>
      <c r="J19" s="405"/>
      <c r="K19" s="405"/>
      <c r="L19" s="405"/>
      <c r="M19" s="405"/>
      <c r="N19" s="405"/>
      <c r="O19" s="44"/>
      <c r="P19" s="400">
        <v>565</v>
      </c>
      <c r="Q19" s="400"/>
      <c r="R19" s="61" t="s">
        <v>305</v>
      </c>
      <c r="S19" s="28"/>
      <c r="T19" s="45"/>
      <c r="U19" s="45"/>
      <c r="V19" s="27"/>
      <c r="W19" s="28"/>
      <c r="X19" s="46"/>
      <c r="Y19" s="47"/>
      <c r="Z19" s="48"/>
      <c r="AA19" s="48"/>
      <c r="AB19" s="48"/>
      <c r="AC19" s="48"/>
      <c r="AD19" s="48"/>
      <c r="AE19" s="48"/>
      <c r="AF19" s="48"/>
      <c r="AG19" s="48"/>
      <c r="AH19" s="48"/>
      <c r="AI19" s="48"/>
      <c r="AJ19" s="48"/>
      <c r="AK19" s="48"/>
      <c r="AL19" s="48"/>
      <c r="AM19" s="48"/>
      <c r="AN19" s="48"/>
      <c r="AO19" s="48"/>
      <c r="AP19" s="49"/>
      <c r="AQ19" s="50"/>
      <c r="AR19" s="51"/>
      <c r="AS19" s="155">
        <f>ROUND(P19,0)</f>
        <v>565</v>
      </c>
      <c r="AT19" s="156"/>
      <c r="AU19" s="150"/>
      <c r="AV19" s="157">
        <f>ROUNDDOWN(AS19*'地域区分'!$B$17,0)</f>
        <v>6056</v>
      </c>
      <c r="AW19" s="157">
        <f>ROUNDDOWN(AS19*'地域区分'!$C$17,0)</f>
        <v>5989</v>
      </c>
      <c r="AX19" s="157">
        <f>ROUNDDOWN(AS19*'地域区分'!$D$17,0)</f>
        <v>5853</v>
      </c>
      <c r="AY19" s="157">
        <f>ROUNDDOWN(AS19*'地域区分'!$E$17,0)</f>
        <v>5751</v>
      </c>
      <c r="AZ19" s="300">
        <f>ROUNDDOWN(AS19*'地域区分'!$F$17,0)</f>
        <v>5650</v>
      </c>
      <c r="BA19" s="150"/>
      <c r="BB19" s="157">
        <f t="shared" si="0"/>
        <v>606</v>
      </c>
      <c r="BC19" s="157">
        <f t="shared" si="1"/>
        <v>599</v>
      </c>
      <c r="BD19" s="157">
        <f t="shared" si="2"/>
        <v>586</v>
      </c>
      <c r="BE19" s="157">
        <f t="shared" si="3"/>
        <v>576</v>
      </c>
      <c r="BF19" s="157">
        <f t="shared" si="4"/>
        <v>565</v>
      </c>
    </row>
    <row r="20" spans="1:58" ht="18" customHeight="1">
      <c r="A20" s="41">
        <v>72</v>
      </c>
      <c r="B20" s="42">
        <v>1124</v>
      </c>
      <c r="C20" s="43" t="s">
        <v>60</v>
      </c>
      <c r="D20" s="406"/>
      <c r="E20" s="407"/>
      <c r="F20" s="407"/>
      <c r="G20" s="407"/>
      <c r="H20" s="407"/>
      <c r="I20" s="407"/>
      <c r="J20" s="407"/>
      <c r="K20" s="407"/>
      <c r="L20" s="407"/>
      <c r="M20" s="407"/>
      <c r="N20" s="407"/>
      <c r="O20" s="52"/>
      <c r="P20" s="53"/>
      <c r="Q20" s="38"/>
      <c r="R20" s="38"/>
      <c r="S20" s="38"/>
      <c r="T20" s="54"/>
      <c r="U20" s="54"/>
      <c r="V20" s="37"/>
      <c r="W20" s="37"/>
      <c r="X20" s="37"/>
      <c r="Y20" s="55"/>
      <c r="Z20" s="56" t="s">
        <v>303</v>
      </c>
      <c r="AA20" s="38"/>
      <c r="AB20" s="38"/>
      <c r="AC20" s="38"/>
      <c r="AD20" s="38"/>
      <c r="AE20" s="38"/>
      <c r="AF20" s="38"/>
      <c r="AG20" s="38"/>
      <c r="AH20" s="38"/>
      <c r="AI20" s="38"/>
      <c r="AJ20" s="38"/>
      <c r="AK20" s="38"/>
      <c r="AL20" s="38"/>
      <c r="AM20" s="38"/>
      <c r="AN20" s="38"/>
      <c r="AO20" s="38"/>
      <c r="AP20" s="57" t="s">
        <v>304</v>
      </c>
      <c r="AQ20" s="398">
        <v>1</v>
      </c>
      <c r="AR20" s="399"/>
      <c r="AS20" s="155">
        <f>ROUND(P19*AQ20,0)</f>
        <v>565</v>
      </c>
      <c r="AT20" s="156"/>
      <c r="AU20" s="150"/>
      <c r="AV20" s="157">
        <f>ROUNDDOWN(AS20*'地域区分'!$B$17,0)</f>
        <v>6056</v>
      </c>
      <c r="AW20" s="157">
        <f>ROUNDDOWN(AS20*'地域区分'!$C$17,0)</f>
        <v>5989</v>
      </c>
      <c r="AX20" s="157">
        <f>ROUNDDOWN(AS20*'地域区分'!$D$17,0)</f>
        <v>5853</v>
      </c>
      <c r="AY20" s="157">
        <f>ROUNDDOWN(AS20*'地域区分'!$E$17,0)</f>
        <v>5751</v>
      </c>
      <c r="AZ20" s="300">
        <f>ROUNDDOWN(AS20*'地域区分'!$F$17,0)</f>
        <v>5650</v>
      </c>
      <c r="BA20" s="150"/>
      <c r="BB20" s="157">
        <f t="shared" si="0"/>
        <v>606</v>
      </c>
      <c r="BC20" s="157">
        <f t="shared" si="1"/>
        <v>599</v>
      </c>
      <c r="BD20" s="157">
        <f t="shared" si="2"/>
        <v>586</v>
      </c>
      <c r="BE20" s="157">
        <f t="shared" si="3"/>
        <v>576</v>
      </c>
      <c r="BF20" s="157">
        <f t="shared" si="4"/>
        <v>565</v>
      </c>
    </row>
    <row r="21" spans="1:58" ht="18" customHeight="1">
      <c r="A21" s="41">
        <v>72</v>
      </c>
      <c r="B21" s="42">
        <v>1125</v>
      </c>
      <c r="C21" s="43" t="s">
        <v>61</v>
      </c>
      <c r="D21" s="401" t="s">
        <v>312</v>
      </c>
      <c r="E21" s="405"/>
      <c r="F21" s="405"/>
      <c r="G21" s="405"/>
      <c r="H21" s="405"/>
      <c r="I21" s="405"/>
      <c r="J21" s="405"/>
      <c r="K21" s="405"/>
      <c r="L21" s="405"/>
      <c r="M21" s="405"/>
      <c r="N21" s="405"/>
      <c r="O21" s="44"/>
      <c r="P21" s="400">
        <v>640</v>
      </c>
      <c r="Q21" s="400"/>
      <c r="R21" s="61" t="s">
        <v>305</v>
      </c>
      <c r="S21" s="28"/>
      <c r="T21" s="45"/>
      <c r="U21" s="45"/>
      <c r="V21" s="27"/>
      <c r="W21" s="28"/>
      <c r="X21" s="46"/>
      <c r="Y21" s="47"/>
      <c r="Z21" s="48"/>
      <c r="AA21" s="48"/>
      <c r="AB21" s="48"/>
      <c r="AC21" s="48"/>
      <c r="AD21" s="48"/>
      <c r="AE21" s="48"/>
      <c r="AF21" s="48"/>
      <c r="AG21" s="48"/>
      <c r="AH21" s="48"/>
      <c r="AI21" s="48"/>
      <c r="AJ21" s="48"/>
      <c r="AK21" s="48"/>
      <c r="AL21" s="48"/>
      <c r="AM21" s="48"/>
      <c r="AN21" s="48"/>
      <c r="AO21" s="48"/>
      <c r="AP21" s="49"/>
      <c r="AQ21" s="50"/>
      <c r="AR21" s="51"/>
      <c r="AS21" s="155">
        <f>ROUND(P21,0)</f>
        <v>640</v>
      </c>
      <c r="AT21" s="156"/>
      <c r="AU21" s="150"/>
      <c r="AV21" s="157">
        <f>ROUNDDOWN(AS21*'地域区分'!$B$17,0)</f>
        <v>6860</v>
      </c>
      <c r="AW21" s="157">
        <f>ROUNDDOWN(AS21*'地域区分'!$C$17,0)</f>
        <v>6784</v>
      </c>
      <c r="AX21" s="157">
        <f>ROUNDDOWN(AS21*'地域区分'!$D$17,0)</f>
        <v>6630</v>
      </c>
      <c r="AY21" s="157">
        <f>ROUNDDOWN(AS21*'地域区分'!$E$17,0)</f>
        <v>6515</v>
      </c>
      <c r="AZ21" s="300">
        <f>ROUNDDOWN(AS21*'地域区分'!$F$17,0)</f>
        <v>6400</v>
      </c>
      <c r="BA21" s="150"/>
      <c r="BB21" s="157">
        <f t="shared" si="0"/>
        <v>686</v>
      </c>
      <c r="BC21" s="157">
        <f t="shared" si="1"/>
        <v>679</v>
      </c>
      <c r="BD21" s="157">
        <f t="shared" si="2"/>
        <v>663</v>
      </c>
      <c r="BE21" s="157">
        <f t="shared" si="3"/>
        <v>652</v>
      </c>
      <c r="BF21" s="157">
        <f t="shared" si="4"/>
        <v>640</v>
      </c>
    </row>
    <row r="22" spans="1:58" ht="18" customHeight="1">
      <c r="A22" s="41">
        <v>72</v>
      </c>
      <c r="B22" s="42">
        <v>1126</v>
      </c>
      <c r="C22" s="43" t="s">
        <v>62</v>
      </c>
      <c r="D22" s="406"/>
      <c r="E22" s="407"/>
      <c r="F22" s="407"/>
      <c r="G22" s="407"/>
      <c r="H22" s="407"/>
      <c r="I22" s="407"/>
      <c r="J22" s="407"/>
      <c r="K22" s="407"/>
      <c r="L22" s="407"/>
      <c r="M22" s="407"/>
      <c r="N22" s="407"/>
      <c r="O22" s="52"/>
      <c r="P22" s="53"/>
      <c r="Q22" s="38"/>
      <c r="R22" s="38"/>
      <c r="S22" s="38"/>
      <c r="T22" s="54"/>
      <c r="U22" s="54"/>
      <c r="V22" s="37"/>
      <c r="W22" s="37"/>
      <c r="X22" s="37"/>
      <c r="Y22" s="55"/>
      <c r="Z22" s="56" t="s">
        <v>303</v>
      </c>
      <c r="AA22" s="38"/>
      <c r="AB22" s="38"/>
      <c r="AC22" s="38"/>
      <c r="AD22" s="38"/>
      <c r="AE22" s="38"/>
      <c r="AF22" s="38"/>
      <c r="AG22" s="38"/>
      <c r="AH22" s="38"/>
      <c r="AI22" s="38"/>
      <c r="AJ22" s="38"/>
      <c r="AK22" s="38"/>
      <c r="AL22" s="38"/>
      <c r="AM22" s="38"/>
      <c r="AN22" s="38"/>
      <c r="AO22" s="38"/>
      <c r="AP22" s="57" t="s">
        <v>304</v>
      </c>
      <c r="AQ22" s="398">
        <v>1</v>
      </c>
      <c r="AR22" s="399"/>
      <c r="AS22" s="155">
        <f>ROUND(P21*AQ22,0)</f>
        <v>640</v>
      </c>
      <c r="AT22" s="156"/>
      <c r="AU22" s="150"/>
      <c r="AV22" s="157">
        <f>ROUNDDOWN(AS22*'地域区分'!$B$17,0)</f>
        <v>6860</v>
      </c>
      <c r="AW22" s="157">
        <f>ROUNDDOWN(AS22*'地域区分'!$C$17,0)</f>
        <v>6784</v>
      </c>
      <c r="AX22" s="157">
        <f>ROUNDDOWN(AS22*'地域区分'!$D$17,0)</f>
        <v>6630</v>
      </c>
      <c r="AY22" s="157">
        <f>ROUNDDOWN(AS22*'地域区分'!$E$17,0)</f>
        <v>6515</v>
      </c>
      <c r="AZ22" s="300">
        <f>ROUNDDOWN(AS22*'地域区分'!$F$17,0)</f>
        <v>6400</v>
      </c>
      <c r="BA22" s="150"/>
      <c r="BB22" s="157">
        <f t="shared" si="0"/>
        <v>686</v>
      </c>
      <c r="BC22" s="157">
        <f t="shared" si="1"/>
        <v>679</v>
      </c>
      <c r="BD22" s="157">
        <f t="shared" si="2"/>
        <v>663</v>
      </c>
      <c r="BE22" s="157">
        <f t="shared" si="3"/>
        <v>652</v>
      </c>
      <c r="BF22" s="157">
        <f t="shared" si="4"/>
        <v>640</v>
      </c>
    </row>
    <row r="23" spans="1:58" ht="18" customHeight="1">
      <c r="A23" s="41">
        <v>72</v>
      </c>
      <c r="B23" s="42">
        <v>1127</v>
      </c>
      <c r="C23" s="43" t="s">
        <v>63</v>
      </c>
      <c r="D23" s="401" t="s">
        <v>313</v>
      </c>
      <c r="E23" s="405"/>
      <c r="F23" s="405"/>
      <c r="G23" s="405"/>
      <c r="H23" s="405"/>
      <c r="I23" s="405"/>
      <c r="J23" s="405"/>
      <c r="K23" s="405"/>
      <c r="L23" s="405"/>
      <c r="M23" s="405"/>
      <c r="N23" s="405"/>
      <c r="O23" s="44"/>
      <c r="P23" s="400">
        <v>715</v>
      </c>
      <c r="Q23" s="400"/>
      <c r="R23" s="61" t="s">
        <v>305</v>
      </c>
      <c r="S23" s="28"/>
      <c r="T23" s="45"/>
      <c r="U23" s="45"/>
      <c r="V23" s="27"/>
      <c r="W23" s="28"/>
      <c r="X23" s="46"/>
      <c r="Y23" s="47"/>
      <c r="Z23" s="48"/>
      <c r="AA23" s="48"/>
      <c r="AB23" s="48"/>
      <c r="AC23" s="48"/>
      <c r="AD23" s="48"/>
      <c r="AE23" s="48"/>
      <c r="AF23" s="48"/>
      <c r="AG23" s="48"/>
      <c r="AH23" s="48"/>
      <c r="AI23" s="48"/>
      <c r="AJ23" s="48"/>
      <c r="AK23" s="48"/>
      <c r="AL23" s="48"/>
      <c r="AM23" s="48"/>
      <c r="AN23" s="48"/>
      <c r="AO23" s="48"/>
      <c r="AP23" s="49"/>
      <c r="AQ23" s="50"/>
      <c r="AR23" s="51"/>
      <c r="AS23" s="155">
        <f>ROUND(P23,0)</f>
        <v>715</v>
      </c>
      <c r="AT23" s="156"/>
      <c r="AU23" s="150"/>
      <c r="AV23" s="157">
        <f>ROUNDDOWN(AS23*'地域区分'!$B$17,0)</f>
        <v>7664</v>
      </c>
      <c r="AW23" s="157">
        <f>ROUNDDOWN(AS23*'地域区分'!$C$17,0)</f>
        <v>7579</v>
      </c>
      <c r="AX23" s="157">
        <f>ROUNDDOWN(AS23*'地域区分'!$D$17,0)</f>
        <v>7407</v>
      </c>
      <c r="AY23" s="157">
        <f>ROUNDDOWN(AS23*'地域区分'!$E$17,0)</f>
        <v>7278</v>
      </c>
      <c r="AZ23" s="300">
        <f>ROUNDDOWN(AS23*'地域区分'!$F$17,0)</f>
        <v>7150</v>
      </c>
      <c r="BA23" s="150"/>
      <c r="BB23" s="157">
        <f aca="true" t="shared" si="5" ref="BB23:BB38">AV23-ROUNDDOWN(AV23*0.9,0)</f>
        <v>767</v>
      </c>
      <c r="BC23" s="157">
        <f aca="true" t="shared" si="6" ref="BC23:BC38">AW23-ROUNDDOWN(AW23*0.9,0)</f>
        <v>758</v>
      </c>
      <c r="BD23" s="157">
        <f aca="true" t="shared" si="7" ref="BD23:BD38">AX23-ROUNDDOWN(AX23*0.9,0)</f>
        <v>741</v>
      </c>
      <c r="BE23" s="157">
        <f aca="true" t="shared" si="8" ref="BE23:BE38">AY23-ROUNDDOWN(AY23*0.9,0)</f>
        <v>728</v>
      </c>
      <c r="BF23" s="157">
        <f aca="true" t="shared" si="9" ref="BF23:BF38">AZ23-ROUNDDOWN(AZ23*0.9,0)</f>
        <v>715</v>
      </c>
    </row>
    <row r="24" spans="1:58" ht="18" customHeight="1">
      <c r="A24" s="41">
        <v>72</v>
      </c>
      <c r="B24" s="42">
        <v>1128</v>
      </c>
      <c r="C24" s="43" t="s">
        <v>64</v>
      </c>
      <c r="D24" s="406"/>
      <c r="E24" s="407"/>
      <c r="F24" s="407"/>
      <c r="G24" s="407"/>
      <c r="H24" s="407"/>
      <c r="I24" s="407"/>
      <c r="J24" s="407"/>
      <c r="K24" s="407"/>
      <c r="L24" s="407"/>
      <c r="M24" s="407"/>
      <c r="N24" s="407"/>
      <c r="O24" s="52"/>
      <c r="P24" s="53"/>
      <c r="Q24" s="38"/>
      <c r="R24" s="38"/>
      <c r="S24" s="38"/>
      <c r="T24" s="54"/>
      <c r="U24" s="54"/>
      <c r="V24" s="37"/>
      <c r="W24" s="37"/>
      <c r="X24" s="37"/>
      <c r="Y24" s="55"/>
      <c r="Z24" s="56" t="s">
        <v>303</v>
      </c>
      <c r="AA24" s="38"/>
      <c r="AB24" s="38"/>
      <c r="AC24" s="38"/>
      <c r="AD24" s="38"/>
      <c r="AE24" s="38"/>
      <c r="AF24" s="38"/>
      <c r="AG24" s="38"/>
      <c r="AH24" s="38"/>
      <c r="AI24" s="38"/>
      <c r="AJ24" s="38"/>
      <c r="AK24" s="38"/>
      <c r="AL24" s="38"/>
      <c r="AM24" s="38"/>
      <c r="AN24" s="38"/>
      <c r="AO24" s="38"/>
      <c r="AP24" s="57" t="s">
        <v>304</v>
      </c>
      <c r="AQ24" s="398">
        <v>1</v>
      </c>
      <c r="AR24" s="399"/>
      <c r="AS24" s="155">
        <f>ROUND(P23*AQ24,0)</f>
        <v>715</v>
      </c>
      <c r="AT24" s="156"/>
      <c r="AU24" s="150"/>
      <c r="AV24" s="157">
        <f>ROUNDDOWN(AS24*'地域区分'!$B$17,0)</f>
        <v>7664</v>
      </c>
      <c r="AW24" s="157">
        <f>ROUNDDOWN(AS24*'地域区分'!$C$17,0)</f>
        <v>7579</v>
      </c>
      <c r="AX24" s="157">
        <f>ROUNDDOWN(AS24*'地域区分'!$D$17,0)</f>
        <v>7407</v>
      </c>
      <c r="AY24" s="157">
        <f>ROUNDDOWN(AS24*'地域区分'!$E$17,0)</f>
        <v>7278</v>
      </c>
      <c r="AZ24" s="300">
        <f>ROUNDDOWN(AS24*'地域区分'!$F$17,0)</f>
        <v>7150</v>
      </c>
      <c r="BA24" s="150"/>
      <c r="BB24" s="157">
        <f t="shared" si="5"/>
        <v>767</v>
      </c>
      <c r="BC24" s="157">
        <f t="shared" si="6"/>
        <v>758</v>
      </c>
      <c r="BD24" s="157">
        <f t="shared" si="7"/>
        <v>741</v>
      </c>
      <c r="BE24" s="157">
        <f t="shared" si="8"/>
        <v>728</v>
      </c>
      <c r="BF24" s="157">
        <f t="shared" si="9"/>
        <v>715</v>
      </c>
    </row>
    <row r="25" spans="1:58" ht="18" customHeight="1">
      <c r="A25" s="41">
        <v>72</v>
      </c>
      <c r="B25" s="42">
        <v>1129</v>
      </c>
      <c r="C25" s="43" t="s">
        <v>65</v>
      </c>
      <c r="D25" s="401" t="s">
        <v>314</v>
      </c>
      <c r="E25" s="405"/>
      <c r="F25" s="405"/>
      <c r="G25" s="405"/>
      <c r="H25" s="405"/>
      <c r="I25" s="405"/>
      <c r="J25" s="405"/>
      <c r="K25" s="405"/>
      <c r="L25" s="405"/>
      <c r="M25" s="405"/>
      <c r="N25" s="405"/>
      <c r="O25" s="44"/>
      <c r="P25" s="400">
        <v>790</v>
      </c>
      <c r="Q25" s="400"/>
      <c r="R25" s="61" t="s">
        <v>305</v>
      </c>
      <c r="S25" s="28"/>
      <c r="T25" s="45"/>
      <c r="U25" s="45"/>
      <c r="V25" s="27"/>
      <c r="W25" s="28"/>
      <c r="X25" s="46"/>
      <c r="Y25" s="47"/>
      <c r="Z25" s="48"/>
      <c r="AA25" s="48"/>
      <c r="AB25" s="48"/>
      <c r="AC25" s="48"/>
      <c r="AD25" s="48"/>
      <c r="AE25" s="48"/>
      <c r="AF25" s="48"/>
      <c r="AG25" s="48"/>
      <c r="AH25" s="48"/>
      <c r="AI25" s="48"/>
      <c r="AJ25" s="48"/>
      <c r="AK25" s="48"/>
      <c r="AL25" s="48"/>
      <c r="AM25" s="48"/>
      <c r="AN25" s="48"/>
      <c r="AO25" s="48"/>
      <c r="AP25" s="49"/>
      <c r="AQ25" s="50"/>
      <c r="AR25" s="51"/>
      <c r="AS25" s="155">
        <f>ROUND(P25,0)</f>
        <v>790</v>
      </c>
      <c r="AT25" s="156"/>
      <c r="AU25" s="150"/>
      <c r="AV25" s="157">
        <f>ROUNDDOWN(AS25*'地域区分'!$B$17,0)</f>
        <v>8468</v>
      </c>
      <c r="AW25" s="157">
        <f>ROUNDDOWN(AS25*'地域区分'!$C$17,0)</f>
        <v>8374</v>
      </c>
      <c r="AX25" s="157">
        <f>ROUNDDOWN(AS25*'地域区分'!$D$17,0)</f>
        <v>8184</v>
      </c>
      <c r="AY25" s="157">
        <f>ROUNDDOWN(AS25*'地域区分'!$E$17,0)</f>
        <v>8042</v>
      </c>
      <c r="AZ25" s="300">
        <f>ROUNDDOWN(AS25*'地域区分'!$F$17,0)</f>
        <v>7900</v>
      </c>
      <c r="BA25" s="150"/>
      <c r="BB25" s="157">
        <f t="shared" si="5"/>
        <v>847</v>
      </c>
      <c r="BC25" s="157">
        <f t="shared" si="6"/>
        <v>838</v>
      </c>
      <c r="BD25" s="157">
        <f t="shared" si="7"/>
        <v>819</v>
      </c>
      <c r="BE25" s="157">
        <f t="shared" si="8"/>
        <v>805</v>
      </c>
      <c r="BF25" s="157">
        <f t="shared" si="9"/>
        <v>790</v>
      </c>
    </row>
    <row r="26" spans="1:58" ht="18" customHeight="1">
      <c r="A26" s="41">
        <v>72</v>
      </c>
      <c r="B26" s="42">
        <v>1130</v>
      </c>
      <c r="C26" s="43" t="s">
        <v>66</v>
      </c>
      <c r="D26" s="406"/>
      <c r="E26" s="407"/>
      <c r="F26" s="407"/>
      <c r="G26" s="407"/>
      <c r="H26" s="407"/>
      <c r="I26" s="407"/>
      <c r="J26" s="407"/>
      <c r="K26" s="407"/>
      <c r="L26" s="407"/>
      <c r="M26" s="407"/>
      <c r="N26" s="407"/>
      <c r="O26" s="52"/>
      <c r="P26" s="53"/>
      <c r="Q26" s="38"/>
      <c r="R26" s="38"/>
      <c r="S26" s="38"/>
      <c r="T26" s="54"/>
      <c r="U26" s="54"/>
      <c r="V26" s="37"/>
      <c r="W26" s="37"/>
      <c r="X26" s="37"/>
      <c r="Y26" s="55"/>
      <c r="Z26" s="56" t="s">
        <v>303</v>
      </c>
      <c r="AA26" s="38"/>
      <c r="AB26" s="38"/>
      <c r="AC26" s="38"/>
      <c r="AD26" s="38"/>
      <c r="AE26" s="38"/>
      <c r="AF26" s="38"/>
      <c r="AG26" s="38"/>
      <c r="AH26" s="38"/>
      <c r="AI26" s="38"/>
      <c r="AJ26" s="38"/>
      <c r="AK26" s="38"/>
      <c r="AL26" s="38"/>
      <c r="AM26" s="38"/>
      <c r="AN26" s="38"/>
      <c r="AO26" s="38"/>
      <c r="AP26" s="57" t="s">
        <v>304</v>
      </c>
      <c r="AQ26" s="398">
        <v>1</v>
      </c>
      <c r="AR26" s="399"/>
      <c r="AS26" s="155">
        <f>ROUND(P25*AQ26,0)</f>
        <v>790</v>
      </c>
      <c r="AT26" s="156"/>
      <c r="AU26" s="150"/>
      <c r="AV26" s="157">
        <f>ROUNDDOWN(AS26*'地域区分'!$B$17,0)</f>
        <v>8468</v>
      </c>
      <c r="AW26" s="157">
        <f>ROUNDDOWN(AS26*'地域区分'!$C$17,0)</f>
        <v>8374</v>
      </c>
      <c r="AX26" s="157">
        <f>ROUNDDOWN(AS26*'地域区分'!$D$17,0)</f>
        <v>8184</v>
      </c>
      <c r="AY26" s="157">
        <f>ROUNDDOWN(AS26*'地域区分'!$E$17,0)</f>
        <v>8042</v>
      </c>
      <c r="AZ26" s="300">
        <f>ROUNDDOWN(AS26*'地域区分'!$F$17,0)</f>
        <v>7900</v>
      </c>
      <c r="BA26" s="150"/>
      <c r="BB26" s="157">
        <f t="shared" si="5"/>
        <v>847</v>
      </c>
      <c r="BC26" s="157">
        <f t="shared" si="6"/>
        <v>838</v>
      </c>
      <c r="BD26" s="157">
        <f t="shared" si="7"/>
        <v>819</v>
      </c>
      <c r="BE26" s="157">
        <f t="shared" si="8"/>
        <v>805</v>
      </c>
      <c r="BF26" s="157">
        <f t="shared" si="9"/>
        <v>790</v>
      </c>
    </row>
    <row r="27" spans="1:58" ht="18" customHeight="1">
      <c r="A27" s="41">
        <v>72</v>
      </c>
      <c r="B27" s="42">
        <v>1131</v>
      </c>
      <c r="C27" s="43" t="s">
        <v>67</v>
      </c>
      <c r="D27" s="401" t="s">
        <v>315</v>
      </c>
      <c r="E27" s="405"/>
      <c r="F27" s="405"/>
      <c r="G27" s="405"/>
      <c r="H27" s="405"/>
      <c r="I27" s="405"/>
      <c r="J27" s="405"/>
      <c r="K27" s="405"/>
      <c r="L27" s="405"/>
      <c r="M27" s="405"/>
      <c r="N27" s="405"/>
      <c r="O27" s="44"/>
      <c r="P27" s="400">
        <v>865</v>
      </c>
      <c r="Q27" s="400"/>
      <c r="R27" s="61" t="s">
        <v>305</v>
      </c>
      <c r="S27" s="28"/>
      <c r="T27" s="45"/>
      <c r="U27" s="45"/>
      <c r="V27" s="27"/>
      <c r="W27" s="28"/>
      <c r="X27" s="46"/>
      <c r="Y27" s="47"/>
      <c r="Z27" s="48"/>
      <c r="AA27" s="48"/>
      <c r="AB27" s="48"/>
      <c r="AC27" s="48"/>
      <c r="AD27" s="48"/>
      <c r="AE27" s="48"/>
      <c r="AF27" s="48"/>
      <c r="AG27" s="48"/>
      <c r="AH27" s="48"/>
      <c r="AI27" s="48"/>
      <c r="AJ27" s="48"/>
      <c r="AK27" s="48"/>
      <c r="AL27" s="48"/>
      <c r="AM27" s="48"/>
      <c r="AN27" s="48"/>
      <c r="AO27" s="48"/>
      <c r="AP27" s="49"/>
      <c r="AQ27" s="50"/>
      <c r="AR27" s="51"/>
      <c r="AS27" s="155">
        <f>ROUND(P27,0)</f>
        <v>865</v>
      </c>
      <c r="AT27" s="156"/>
      <c r="AU27" s="150"/>
      <c r="AV27" s="157">
        <f>ROUNDDOWN(AS27*'地域区分'!$B$17,0)</f>
        <v>9272</v>
      </c>
      <c r="AW27" s="157">
        <f>ROUNDDOWN(AS27*'地域区分'!$C$17,0)</f>
        <v>9169</v>
      </c>
      <c r="AX27" s="157">
        <f>ROUNDDOWN(AS27*'地域区分'!$D$17,0)</f>
        <v>8961</v>
      </c>
      <c r="AY27" s="157">
        <f>ROUNDDOWN(AS27*'地域区分'!$E$17,0)</f>
        <v>8805</v>
      </c>
      <c r="AZ27" s="300">
        <f>ROUNDDOWN(AS27*'地域区分'!$F$17,0)</f>
        <v>8650</v>
      </c>
      <c r="BA27" s="150"/>
      <c r="BB27" s="157">
        <f t="shared" si="5"/>
        <v>928</v>
      </c>
      <c r="BC27" s="157">
        <f t="shared" si="6"/>
        <v>917</v>
      </c>
      <c r="BD27" s="157">
        <f t="shared" si="7"/>
        <v>897</v>
      </c>
      <c r="BE27" s="157">
        <f t="shared" si="8"/>
        <v>881</v>
      </c>
      <c r="BF27" s="157">
        <f t="shared" si="9"/>
        <v>865</v>
      </c>
    </row>
    <row r="28" spans="1:58" ht="18" customHeight="1">
      <c r="A28" s="41">
        <v>72</v>
      </c>
      <c r="B28" s="42">
        <v>1132</v>
      </c>
      <c r="C28" s="43" t="s">
        <v>68</v>
      </c>
      <c r="D28" s="406"/>
      <c r="E28" s="407"/>
      <c r="F28" s="407"/>
      <c r="G28" s="407"/>
      <c r="H28" s="407"/>
      <c r="I28" s="407"/>
      <c r="J28" s="407"/>
      <c r="K28" s="407"/>
      <c r="L28" s="407"/>
      <c r="M28" s="407"/>
      <c r="N28" s="407"/>
      <c r="O28" s="52"/>
      <c r="P28" s="53"/>
      <c r="Q28" s="38"/>
      <c r="R28" s="38"/>
      <c r="S28" s="38"/>
      <c r="T28" s="54"/>
      <c r="U28" s="54"/>
      <c r="V28" s="37"/>
      <c r="W28" s="37"/>
      <c r="X28" s="37"/>
      <c r="Y28" s="55"/>
      <c r="Z28" s="56" t="s">
        <v>303</v>
      </c>
      <c r="AA28" s="38"/>
      <c r="AB28" s="38"/>
      <c r="AC28" s="38"/>
      <c r="AD28" s="38"/>
      <c r="AE28" s="38"/>
      <c r="AF28" s="38"/>
      <c r="AG28" s="38"/>
      <c r="AH28" s="38"/>
      <c r="AI28" s="38"/>
      <c r="AJ28" s="38"/>
      <c r="AK28" s="38"/>
      <c r="AL28" s="38"/>
      <c r="AM28" s="38"/>
      <c r="AN28" s="38"/>
      <c r="AO28" s="38"/>
      <c r="AP28" s="57" t="s">
        <v>304</v>
      </c>
      <c r="AQ28" s="398">
        <v>1</v>
      </c>
      <c r="AR28" s="399"/>
      <c r="AS28" s="155">
        <f>ROUND(P27*AQ28,0)</f>
        <v>865</v>
      </c>
      <c r="AT28" s="156"/>
      <c r="AU28" s="150"/>
      <c r="AV28" s="157">
        <f>ROUNDDOWN(AS28*'地域区分'!$B$17,0)</f>
        <v>9272</v>
      </c>
      <c r="AW28" s="157">
        <f>ROUNDDOWN(AS28*'地域区分'!$C$17,0)</f>
        <v>9169</v>
      </c>
      <c r="AX28" s="157">
        <f>ROUNDDOWN(AS28*'地域区分'!$D$17,0)</f>
        <v>8961</v>
      </c>
      <c r="AY28" s="157">
        <f>ROUNDDOWN(AS28*'地域区分'!$E$17,0)</f>
        <v>8805</v>
      </c>
      <c r="AZ28" s="300">
        <f>ROUNDDOWN(AS28*'地域区分'!$F$17,0)</f>
        <v>8650</v>
      </c>
      <c r="BA28" s="150"/>
      <c r="BB28" s="157">
        <f t="shared" si="5"/>
        <v>928</v>
      </c>
      <c r="BC28" s="157">
        <f t="shared" si="6"/>
        <v>917</v>
      </c>
      <c r="BD28" s="157">
        <f t="shared" si="7"/>
        <v>897</v>
      </c>
      <c r="BE28" s="157">
        <f t="shared" si="8"/>
        <v>881</v>
      </c>
      <c r="BF28" s="157">
        <f t="shared" si="9"/>
        <v>865</v>
      </c>
    </row>
    <row r="29" spans="1:58" ht="18" customHeight="1">
      <c r="A29" s="41">
        <v>72</v>
      </c>
      <c r="B29" s="42">
        <v>1133</v>
      </c>
      <c r="C29" s="43" t="s">
        <v>69</v>
      </c>
      <c r="D29" s="401" t="s">
        <v>316</v>
      </c>
      <c r="E29" s="405"/>
      <c r="F29" s="405"/>
      <c r="G29" s="405"/>
      <c r="H29" s="405"/>
      <c r="I29" s="405"/>
      <c r="J29" s="405"/>
      <c r="K29" s="405"/>
      <c r="L29" s="405"/>
      <c r="M29" s="405"/>
      <c r="N29" s="405"/>
      <c r="O29" s="44"/>
      <c r="P29" s="400">
        <v>940</v>
      </c>
      <c r="Q29" s="400"/>
      <c r="R29" s="61" t="s">
        <v>305</v>
      </c>
      <c r="S29" s="28"/>
      <c r="T29" s="45"/>
      <c r="U29" s="45"/>
      <c r="V29" s="27"/>
      <c r="W29" s="28"/>
      <c r="X29" s="46"/>
      <c r="Y29" s="47"/>
      <c r="Z29" s="48"/>
      <c r="AA29" s="48"/>
      <c r="AB29" s="48"/>
      <c r="AC29" s="48"/>
      <c r="AD29" s="48"/>
      <c r="AE29" s="48"/>
      <c r="AF29" s="48"/>
      <c r="AG29" s="48"/>
      <c r="AH29" s="48"/>
      <c r="AI29" s="48"/>
      <c r="AJ29" s="48"/>
      <c r="AK29" s="48"/>
      <c r="AL29" s="48"/>
      <c r="AM29" s="48"/>
      <c r="AN29" s="48"/>
      <c r="AO29" s="48"/>
      <c r="AP29" s="49"/>
      <c r="AQ29" s="50"/>
      <c r="AR29" s="51"/>
      <c r="AS29" s="155">
        <f>ROUND(P29,0)</f>
        <v>940</v>
      </c>
      <c r="AT29" s="156"/>
      <c r="AU29" s="150"/>
      <c r="AV29" s="157">
        <f>ROUNDDOWN(AS29*'地域区分'!$B$17,0)</f>
        <v>10076</v>
      </c>
      <c r="AW29" s="157">
        <f>ROUNDDOWN(AS29*'地域区分'!$C$17,0)</f>
        <v>9964</v>
      </c>
      <c r="AX29" s="157">
        <f>ROUNDDOWN(AS29*'地域区分'!$D$17,0)</f>
        <v>9738</v>
      </c>
      <c r="AY29" s="157">
        <f>ROUNDDOWN(AS29*'地域区分'!$E$17,0)</f>
        <v>9569</v>
      </c>
      <c r="AZ29" s="300">
        <f>ROUNDDOWN(AS29*'地域区分'!$F$17,0)</f>
        <v>9400</v>
      </c>
      <c r="BA29" s="150"/>
      <c r="BB29" s="157">
        <f t="shared" si="5"/>
        <v>1008</v>
      </c>
      <c r="BC29" s="157">
        <f t="shared" si="6"/>
        <v>997</v>
      </c>
      <c r="BD29" s="157">
        <f t="shared" si="7"/>
        <v>974</v>
      </c>
      <c r="BE29" s="157">
        <f t="shared" si="8"/>
        <v>957</v>
      </c>
      <c r="BF29" s="157">
        <f t="shared" si="9"/>
        <v>940</v>
      </c>
    </row>
    <row r="30" spans="1:58" ht="18" customHeight="1">
      <c r="A30" s="41">
        <v>72</v>
      </c>
      <c r="B30" s="42">
        <v>1134</v>
      </c>
      <c r="C30" s="43" t="s">
        <v>70</v>
      </c>
      <c r="D30" s="406"/>
      <c r="E30" s="407"/>
      <c r="F30" s="407"/>
      <c r="G30" s="407"/>
      <c r="H30" s="407"/>
      <c r="I30" s="407"/>
      <c r="J30" s="407"/>
      <c r="K30" s="407"/>
      <c r="L30" s="407"/>
      <c r="M30" s="407"/>
      <c r="N30" s="407"/>
      <c r="O30" s="52"/>
      <c r="P30" s="53"/>
      <c r="Q30" s="38"/>
      <c r="R30" s="38"/>
      <c r="S30" s="38"/>
      <c r="T30" s="54"/>
      <c r="U30" s="54"/>
      <c r="V30" s="37"/>
      <c r="W30" s="37"/>
      <c r="X30" s="37"/>
      <c r="Y30" s="55"/>
      <c r="Z30" s="56" t="s">
        <v>303</v>
      </c>
      <c r="AA30" s="38"/>
      <c r="AB30" s="38"/>
      <c r="AC30" s="38"/>
      <c r="AD30" s="38"/>
      <c r="AE30" s="38"/>
      <c r="AF30" s="38"/>
      <c r="AG30" s="38"/>
      <c r="AH30" s="38"/>
      <c r="AI30" s="38"/>
      <c r="AJ30" s="38"/>
      <c r="AK30" s="38"/>
      <c r="AL30" s="38"/>
      <c r="AM30" s="38"/>
      <c r="AN30" s="38"/>
      <c r="AO30" s="38"/>
      <c r="AP30" s="57" t="s">
        <v>304</v>
      </c>
      <c r="AQ30" s="398">
        <v>1</v>
      </c>
      <c r="AR30" s="399"/>
      <c r="AS30" s="155">
        <f>ROUND(P29*AQ30,0)</f>
        <v>940</v>
      </c>
      <c r="AT30" s="156"/>
      <c r="AU30" s="150"/>
      <c r="AV30" s="157">
        <f>ROUNDDOWN(AS30*'地域区分'!$B$17,0)</f>
        <v>10076</v>
      </c>
      <c r="AW30" s="157">
        <f>ROUNDDOWN(AS30*'地域区分'!$C$17,0)</f>
        <v>9964</v>
      </c>
      <c r="AX30" s="157">
        <f>ROUNDDOWN(AS30*'地域区分'!$D$17,0)</f>
        <v>9738</v>
      </c>
      <c r="AY30" s="157">
        <f>ROUNDDOWN(AS30*'地域区分'!$E$17,0)</f>
        <v>9569</v>
      </c>
      <c r="AZ30" s="300">
        <f>ROUNDDOWN(AS30*'地域区分'!$F$17,0)</f>
        <v>9400</v>
      </c>
      <c r="BA30" s="150"/>
      <c r="BB30" s="157">
        <f t="shared" si="5"/>
        <v>1008</v>
      </c>
      <c r="BC30" s="157">
        <f t="shared" si="6"/>
        <v>997</v>
      </c>
      <c r="BD30" s="157">
        <f t="shared" si="7"/>
        <v>974</v>
      </c>
      <c r="BE30" s="157">
        <f t="shared" si="8"/>
        <v>957</v>
      </c>
      <c r="BF30" s="157">
        <f t="shared" si="9"/>
        <v>940</v>
      </c>
    </row>
    <row r="31" spans="1:58" ht="18" customHeight="1">
      <c r="A31" s="41">
        <v>72</v>
      </c>
      <c r="B31" s="42">
        <v>1135</v>
      </c>
      <c r="C31" s="43" t="s">
        <v>71</v>
      </c>
      <c r="D31" s="401" t="s">
        <v>317</v>
      </c>
      <c r="E31" s="405"/>
      <c r="F31" s="405"/>
      <c r="G31" s="405"/>
      <c r="H31" s="405"/>
      <c r="I31" s="405"/>
      <c r="J31" s="405"/>
      <c r="K31" s="405"/>
      <c r="L31" s="405"/>
      <c r="M31" s="405"/>
      <c r="N31" s="405"/>
      <c r="O31" s="44"/>
      <c r="P31" s="400">
        <v>1015</v>
      </c>
      <c r="Q31" s="400"/>
      <c r="R31" s="61" t="s">
        <v>305</v>
      </c>
      <c r="S31" s="28"/>
      <c r="T31" s="45"/>
      <c r="U31" s="45"/>
      <c r="V31" s="27"/>
      <c r="W31" s="28"/>
      <c r="X31" s="46"/>
      <c r="Y31" s="47"/>
      <c r="Z31" s="48"/>
      <c r="AA31" s="48"/>
      <c r="AB31" s="48"/>
      <c r="AC31" s="48"/>
      <c r="AD31" s="48"/>
      <c r="AE31" s="48"/>
      <c r="AF31" s="48"/>
      <c r="AG31" s="48"/>
      <c r="AH31" s="48"/>
      <c r="AI31" s="48"/>
      <c r="AJ31" s="48"/>
      <c r="AK31" s="48"/>
      <c r="AL31" s="48"/>
      <c r="AM31" s="48"/>
      <c r="AN31" s="48"/>
      <c r="AO31" s="48"/>
      <c r="AP31" s="49"/>
      <c r="AQ31" s="50"/>
      <c r="AR31" s="51"/>
      <c r="AS31" s="155">
        <f>ROUND(P31,0)</f>
        <v>1015</v>
      </c>
      <c r="AT31" s="156"/>
      <c r="AU31" s="150"/>
      <c r="AV31" s="157">
        <f>ROUNDDOWN(AS31*'地域区分'!$B$17,0)</f>
        <v>10880</v>
      </c>
      <c r="AW31" s="157">
        <f>ROUNDDOWN(AS31*'地域区分'!$C$17,0)</f>
        <v>10759</v>
      </c>
      <c r="AX31" s="157">
        <f>ROUNDDOWN(AS31*'地域区分'!$D$17,0)</f>
        <v>10515</v>
      </c>
      <c r="AY31" s="157">
        <f>ROUNDDOWN(AS31*'地域区分'!$E$17,0)</f>
        <v>10332</v>
      </c>
      <c r="AZ31" s="300">
        <f>ROUNDDOWN(AS31*'地域区分'!$F$17,0)</f>
        <v>10150</v>
      </c>
      <c r="BA31" s="150"/>
      <c r="BB31" s="157">
        <f t="shared" si="5"/>
        <v>1088</v>
      </c>
      <c r="BC31" s="157">
        <f t="shared" si="6"/>
        <v>1076</v>
      </c>
      <c r="BD31" s="157">
        <f t="shared" si="7"/>
        <v>1052</v>
      </c>
      <c r="BE31" s="157">
        <f t="shared" si="8"/>
        <v>1034</v>
      </c>
      <c r="BF31" s="157">
        <f t="shared" si="9"/>
        <v>1015</v>
      </c>
    </row>
    <row r="32" spans="1:58" ht="18" customHeight="1">
      <c r="A32" s="41">
        <v>72</v>
      </c>
      <c r="B32" s="42">
        <v>1136</v>
      </c>
      <c r="C32" s="43" t="s">
        <v>72</v>
      </c>
      <c r="D32" s="406"/>
      <c r="E32" s="407"/>
      <c r="F32" s="407"/>
      <c r="G32" s="407"/>
      <c r="H32" s="407"/>
      <c r="I32" s="407"/>
      <c r="J32" s="407"/>
      <c r="K32" s="407"/>
      <c r="L32" s="407"/>
      <c r="M32" s="407"/>
      <c r="N32" s="407"/>
      <c r="O32" s="52"/>
      <c r="P32" s="53"/>
      <c r="Q32" s="38"/>
      <c r="R32" s="38"/>
      <c r="S32" s="38"/>
      <c r="T32" s="54"/>
      <c r="U32" s="54"/>
      <c r="V32" s="37"/>
      <c r="W32" s="37"/>
      <c r="X32" s="37"/>
      <c r="Y32" s="55"/>
      <c r="Z32" s="56" t="s">
        <v>303</v>
      </c>
      <c r="AA32" s="38"/>
      <c r="AB32" s="38"/>
      <c r="AC32" s="38"/>
      <c r="AD32" s="38"/>
      <c r="AE32" s="38"/>
      <c r="AF32" s="38"/>
      <c r="AG32" s="38"/>
      <c r="AH32" s="38"/>
      <c r="AI32" s="38"/>
      <c r="AJ32" s="38"/>
      <c r="AK32" s="38"/>
      <c r="AL32" s="38"/>
      <c r="AM32" s="38"/>
      <c r="AN32" s="38"/>
      <c r="AO32" s="38"/>
      <c r="AP32" s="57" t="s">
        <v>304</v>
      </c>
      <c r="AQ32" s="398">
        <v>1</v>
      </c>
      <c r="AR32" s="399"/>
      <c r="AS32" s="155">
        <f>ROUND(P31*AQ32,0)</f>
        <v>1015</v>
      </c>
      <c r="AT32" s="156"/>
      <c r="AU32" s="150"/>
      <c r="AV32" s="157">
        <f>ROUNDDOWN(AS32*'地域区分'!$B$17,0)</f>
        <v>10880</v>
      </c>
      <c r="AW32" s="157">
        <f>ROUNDDOWN(AS32*'地域区分'!$C$17,0)</f>
        <v>10759</v>
      </c>
      <c r="AX32" s="157">
        <f>ROUNDDOWN(AS32*'地域区分'!$D$17,0)</f>
        <v>10515</v>
      </c>
      <c r="AY32" s="157">
        <f>ROUNDDOWN(AS32*'地域区分'!$E$17,0)</f>
        <v>10332</v>
      </c>
      <c r="AZ32" s="300">
        <f>ROUNDDOWN(AS32*'地域区分'!$F$17,0)</f>
        <v>10150</v>
      </c>
      <c r="BA32" s="150"/>
      <c r="BB32" s="157">
        <f t="shared" si="5"/>
        <v>1088</v>
      </c>
      <c r="BC32" s="157">
        <f t="shared" si="6"/>
        <v>1076</v>
      </c>
      <c r="BD32" s="157">
        <f t="shared" si="7"/>
        <v>1052</v>
      </c>
      <c r="BE32" s="157">
        <f t="shared" si="8"/>
        <v>1034</v>
      </c>
      <c r="BF32" s="157">
        <f t="shared" si="9"/>
        <v>1015</v>
      </c>
    </row>
    <row r="33" spans="1:58" ht="18" customHeight="1">
      <c r="A33" s="41">
        <v>72</v>
      </c>
      <c r="B33" s="42">
        <v>1137</v>
      </c>
      <c r="C33" s="43" t="s">
        <v>73</v>
      </c>
      <c r="D33" s="401" t="s">
        <v>318</v>
      </c>
      <c r="E33" s="405"/>
      <c r="F33" s="405"/>
      <c r="G33" s="405"/>
      <c r="H33" s="405"/>
      <c r="I33" s="405"/>
      <c r="J33" s="405"/>
      <c r="K33" s="405"/>
      <c r="L33" s="405"/>
      <c r="M33" s="405"/>
      <c r="N33" s="405"/>
      <c r="O33" s="44"/>
      <c r="P33" s="400">
        <v>1090</v>
      </c>
      <c r="Q33" s="400"/>
      <c r="R33" s="61" t="s">
        <v>305</v>
      </c>
      <c r="S33" s="28"/>
      <c r="T33" s="45"/>
      <c r="U33" s="45"/>
      <c r="V33" s="27"/>
      <c r="W33" s="28"/>
      <c r="X33" s="46"/>
      <c r="Y33" s="47"/>
      <c r="Z33" s="48"/>
      <c r="AA33" s="48"/>
      <c r="AB33" s="48"/>
      <c r="AC33" s="48"/>
      <c r="AD33" s="48"/>
      <c r="AE33" s="48"/>
      <c r="AF33" s="48"/>
      <c r="AG33" s="48"/>
      <c r="AH33" s="48"/>
      <c r="AI33" s="48"/>
      <c r="AJ33" s="48"/>
      <c r="AK33" s="48"/>
      <c r="AL33" s="48"/>
      <c r="AM33" s="48"/>
      <c r="AN33" s="48"/>
      <c r="AO33" s="48"/>
      <c r="AP33" s="49"/>
      <c r="AQ33" s="50"/>
      <c r="AR33" s="51"/>
      <c r="AS33" s="155">
        <f>ROUND(P33,0)</f>
        <v>1090</v>
      </c>
      <c r="AT33" s="156"/>
      <c r="AU33" s="150"/>
      <c r="AV33" s="157">
        <f>ROUNDDOWN(AS33*'地域区分'!$B$17,0)</f>
        <v>11684</v>
      </c>
      <c r="AW33" s="157">
        <f>ROUNDDOWN(AS33*'地域区分'!$C$17,0)</f>
        <v>11554</v>
      </c>
      <c r="AX33" s="157">
        <f>ROUNDDOWN(AS33*'地域区分'!$D$17,0)</f>
        <v>11292</v>
      </c>
      <c r="AY33" s="157">
        <f>ROUNDDOWN(AS33*'地域区分'!$E$17,0)</f>
        <v>11096</v>
      </c>
      <c r="AZ33" s="300">
        <f>ROUNDDOWN(AS33*'地域区分'!$F$17,0)</f>
        <v>10900</v>
      </c>
      <c r="BA33" s="150"/>
      <c r="BB33" s="157">
        <f t="shared" si="5"/>
        <v>1169</v>
      </c>
      <c r="BC33" s="157">
        <f t="shared" si="6"/>
        <v>1156</v>
      </c>
      <c r="BD33" s="157">
        <f t="shared" si="7"/>
        <v>1130</v>
      </c>
      <c r="BE33" s="157">
        <f t="shared" si="8"/>
        <v>1110</v>
      </c>
      <c r="BF33" s="157">
        <f t="shared" si="9"/>
        <v>1090</v>
      </c>
    </row>
    <row r="34" spans="1:58" ht="18" customHeight="1">
      <c r="A34" s="41">
        <v>72</v>
      </c>
      <c r="B34" s="42">
        <v>1138</v>
      </c>
      <c r="C34" s="43" t="s">
        <v>74</v>
      </c>
      <c r="D34" s="406"/>
      <c r="E34" s="407"/>
      <c r="F34" s="407"/>
      <c r="G34" s="407"/>
      <c r="H34" s="407"/>
      <c r="I34" s="407"/>
      <c r="J34" s="407"/>
      <c r="K34" s="407"/>
      <c r="L34" s="407"/>
      <c r="M34" s="407"/>
      <c r="N34" s="407"/>
      <c r="O34" s="52"/>
      <c r="P34" s="53"/>
      <c r="Q34" s="38"/>
      <c r="R34" s="38"/>
      <c r="S34" s="38"/>
      <c r="T34" s="54"/>
      <c r="U34" s="54"/>
      <c r="V34" s="37"/>
      <c r="W34" s="37"/>
      <c r="X34" s="37"/>
      <c r="Y34" s="55"/>
      <c r="Z34" s="56" t="s">
        <v>303</v>
      </c>
      <c r="AA34" s="38"/>
      <c r="AB34" s="38"/>
      <c r="AC34" s="38"/>
      <c r="AD34" s="38"/>
      <c r="AE34" s="38"/>
      <c r="AF34" s="38"/>
      <c r="AG34" s="38"/>
      <c r="AH34" s="38"/>
      <c r="AI34" s="38"/>
      <c r="AJ34" s="38"/>
      <c r="AK34" s="38"/>
      <c r="AL34" s="38"/>
      <c r="AM34" s="38"/>
      <c r="AN34" s="38"/>
      <c r="AO34" s="38"/>
      <c r="AP34" s="57" t="s">
        <v>304</v>
      </c>
      <c r="AQ34" s="398">
        <v>1</v>
      </c>
      <c r="AR34" s="399"/>
      <c r="AS34" s="155">
        <f>ROUND(P33*AQ34,0)</f>
        <v>1090</v>
      </c>
      <c r="AT34" s="156"/>
      <c r="AU34" s="150"/>
      <c r="AV34" s="157">
        <f>ROUNDDOWN(AS34*'地域区分'!$B$17,0)</f>
        <v>11684</v>
      </c>
      <c r="AW34" s="157">
        <f>ROUNDDOWN(AS34*'地域区分'!$C$17,0)</f>
        <v>11554</v>
      </c>
      <c r="AX34" s="157">
        <f>ROUNDDOWN(AS34*'地域区分'!$D$17,0)</f>
        <v>11292</v>
      </c>
      <c r="AY34" s="157">
        <f>ROUNDDOWN(AS34*'地域区分'!$E$17,0)</f>
        <v>11096</v>
      </c>
      <c r="AZ34" s="300">
        <f>ROUNDDOWN(AS34*'地域区分'!$F$17,0)</f>
        <v>10900</v>
      </c>
      <c r="BA34" s="150"/>
      <c r="BB34" s="157">
        <f t="shared" si="5"/>
        <v>1169</v>
      </c>
      <c r="BC34" s="157">
        <f t="shared" si="6"/>
        <v>1156</v>
      </c>
      <c r="BD34" s="157">
        <f t="shared" si="7"/>
        <v>1130</v>
      </c>
      <c r="BE34" s="157">
        <f t="shared" si="8"/>
        <v>1110</v>
      </c>
      <c r="BF34" s="157">
        <f t="shared" si="9"/>
        <v>1090</v>
      </c>
    </row>
    <row r="35" spans="1:58" ht="18" customHeight="1">
      <c r="A35" s="41">
        <v>72</v>
      </c>
      <c r="B35" s="42">
        <v>1139</v>
      </c>
      <c r="C35" s="43" t="s">
        <v>75</v>
      </c>
      <c r="D35" s="401" t="s">
        <v>319</v>
      </c>
      <c r="E35" s="405"/>
      <c r="F35" s="405"/>
      <c r="G35" s="405"/>
      <c r="H35" s="405"/>
      <c r="I35" s="405"/>
      <c r="J35" s="405"/>
      <c r="K35" s="405"/>
      <c r="L35" s="405"/>
      <c r="M35" s="405"/>
      <c r="N35" s="405"/>
      <c r="O35" s="44"/>
      <c r="P35" s="400">
        <v>1165</v>
      </c>
      <c r="Q35" s="400"/>
      <c r="R35" s="61" t="s">
        <v>305</v>
      </c>
      <c r="S35" s="28"/>
      <c r="T35" s="45"/>
      <c r="U35" s="45"/>
      <c r="V35" s="27"/>
      <c r="W35" s="28"/>
      <c r="X35" s="46"/>
      <c r="Y35" s="47"/>
      <c r="Z35" s="48"/>
      <c r="AA35" s="48"/>
      <c r="AB35" s="48"/>
      <c r="AC35" s="48"/>
      <c r="AD35" s="48"/>
      <c r="AE35" s="48"/>
      <c r="AF35" s="48"/>
      <c r="AG35" s="48"/>
      <c r="AH35" s="48"/>
      <c r="AI35" s="48"/>
      <c r="AJ35" s="48"/>
      <c r="AK35" s="48"/>
      <c r="AL35" s="48"/>
      <c r="AM35" s="48"/>
      <c r="AN35" s="48"/>
      <c r="AO35" s="48"/>
      <c r="AP35" s="49"/>
      <c r="AQ35" s="50"/>
      <c r="AR35" s="51"/>
      <c r="AS35" s="155">
        <f>ROUND(P35,0)</f>
        <v>1165</v>
      </c>
      <c r="AT35" s="156"/>
      <c r="AU35" s="150"/>
      <c r="AV35" s="157">
        <f>ROUNDDOWN(AS35*'地域区分'!$B$17,0)</f>
        <v>12488</v>
      </c>
      <c r="AW35" s="157">
        <f>ROUNDDOWN(AS35*'地域区分'!$C$17,0)</f>
        <v>12349</v>
      </c>
      <c r="AX35" s="157">
        <f>ROUNDDOWN(AS35*'地域区分'!$D$17,0)</f>
        <v>12069</v>
      </c>
      <c r="AY35" s="157">
        <f>ROUNDDOWN(AS35*'地域区分'!$E$17,0)</f>
        <v>11859</v>
      </c>
      <c r="AZ35" s="300">
        <f>ROUNDDOWN(AS35*'地域区分'!$F$17,0)</f>
        <v>11650</v>
      </c>
      <c r="BA35" s="150"/>
      <c r="BB35" s="157">
        <f t="shared" si="5"/>
        <v>1249</v>
      </c>
      <c r="BC35" s="157">
        <f t="shared" si="6"/>
        <v>1235</v>
      </c>
      <c r="BD35" s="157">
        <f t="shared" si="7"/>
        <v>1207</v>
      </c>
      <c r="BE35" s="157">
        <f t="shared" si="8"/>
        <v>1186</v>
      </c>
      <c r="BF35" s="157">
        <f t="shared" si="9"/>
        <v>1165</v>
      </c>
    </row>
    <row r="36" spans="1:58" ht="18" customHeight="1">
      <c r="A36" s="41">
        <v>72</v>
      </c>
      <c r="B36" s="42">
        <v>1140</v>
      </c>
      <c r="C36" s="43" t="s">
        <v>76</v>
      </c>
      <c r="D36" s="406"/>
      <c r="E36" s="407"/>
      <c r="F36" s="407"/>
      <c r="G36" s="407"/>
      <c r="H36" s="407"/>
      <c r="I36" s="407"/>
      <c r="J36" s="407"/>
      <c r="K36" s="407"/>
      <c r="L36" s="407"/>
      <c r="M36" s="407"/>
      <c r="N36" s="407"/>
      <c r="O36" s="52"/>
      <c r="P36" s="53"/>
      <c r="Q36" s="38"/>
      <c r="R36" s="38"/>
      <c r="S36" s="38"/>
      <c r="T36" s="54"/>
      <c r="U36" s="54"/>
      <c r="V36" s="37"/>
      <c r="W36" s="37"/>
      <c r="X36" s="37"/>
      <c r="Y36" s="55"/>
      <c r="Z36" s="56" t="s">
        <v>303</v>
      </c>
      <c r="AA36" s="38"/>
      <c r="AB36" s="38"/>
      <c r="AC36" s="38"/>
      <c r="AD36" s="38"/>
      <c r="AE36" s="38"/>
      <c r="AF36" s="38"/>
      <c r="AG36" s="38"/>
      <c r="AH36" s="38"/>
      <c r="AI36" s="38"/>
      <c r="AJ36" s="38"/>
      <c r="AK36" s="38"/>
      <c r="AL36" s="38"/>
      <c r="AM36" s="38"/>
      <c r="AN36" s="38"/>
      <c r="AO36" s="38"/>
      <c r="AP36" s="57" t="s">
        <v>304</v>
      </c>
      <c r="AQ36" s="398">
        <v>1</v>
      </c>
      <c r="AR36" s="399"/>
      <c r="AS36" s="155">
        <f>ROUND(P35*AQ36,0)</f>
        <v>1165</v>
      </c>
      <c r="AT36" s="156"/>
      <c r="AU36" s="150"/>
      <c r="AV36" s="157">
        <f>ROUNDDOWN(AS36*'地域区分'!$B$17,0)</f>
        <v>12488</v>
      </c>
      <c r="AW36" s="157">
        <f>ROUNDDOWN(AS36*'地域区分'!$C$17,0)</f>
        <v>12349</v>
      </c>
      <c r="AX36" s="157">
        <f>ROUNDDOWN(AS36*'地域区分'!$D$17,0)</f>
        <v>12069</v>
      </c>
      <c r="AY36" s="157">
        <f>ROUNDDOWN(AS36*'地域区分'!$E$17,0)</f>
        <v>11859</v>
      </c>
      <c r="AZ36" s="300">
        <f>ROUNDDOWN(AS36*'地域区分'!$F$17,0)</f>
        <v>11650</v>
      </c>
      <c r="BA36" s="150"/>
      <c r="BB36" s="157">
        <f t="shared" si="5"/>
        <v>1249</v>
      </c>
      <c r="BC36" s="157">
        <f t="shared" si="6"/>
        <v>1235</v>
      </c>
      <c r="BD36" s="157">
        <f t="shared" si="7"/>
        <v>1207</v>
      </c>
      <c r="BE36" s="157">
        <f t="shared" si="8"/>
        <v>1186</v>
      </c>
      <c r="BF36" s="157">
        <f t="shared" si="9"/>
        <v>1165</v>
      </c>
    </row>
    <row r="37" spans="1:58" ht="18" customHeight="1">
      <c r="A37" s="41">
        <v>72</v>
      </c>
      <c r="B37" s="42">
        <v>1141</v>
      </c>
      <c r="C37" s="43" t="s">
        <v>77</v>
      </c>
      <c r="D37" s="401" t="s">
        <v>320</v>
      </c>
      <c r="E37" s="405"/>
      <c r="F37" s="405"/>
      <c r="G37" s="405"/>
      <c r="H37" s="405"/>
      <c r="I37" s="405"/>
      <c r="J37" s="405"/>
      <c r="K37" s="405"/>
      <c r="L37" s="405"/>
      <c r="M37" s="405"/>
      <c r="N37" s="405"/>
      <c r="O37" s="44"/>
      <c r="P37" s="400">
        <v>1240</v>
      </c>
      <c r="Q37" s="400"/>
      <c r="R37" s="61" t="s">
        <v>305</v>
      </c>
      <c r="S37" s="28"/>
      <c r="T37" s="45"/>
      <c r="U37" s="45"/>
      <c r="V37" s="27"/>
      <c r="W37" s="28"/>
      <c r="X37" s="46"/>
      <c r="Y37" s="47"/>
      <c r="Z37" s="48"/>
      <c r="AA37" s="48"/>
      <c r="AB37" s="48"/>
      <c r="AC37" s="48"/>
      <c r="AD37" s="48"/>
      <c r="AE37" s="48"/>
      <c r="AF37" s="48"/>
      <c r="AG37" s="48"/>
      <c r="AH37" s="48"/>
      <c r="AI37" s="48"/>
      <c r="AJ37" s="48"/>
      <c r="AK37" s="48"/>
      <c r="AL37" s="48"/>
      <c r="AM37" s="48"/>
      <c r="AN37" s="48"/>
      <c r="AO37" s="48"/>
      <c r="AP37" s="49"/>
      <c r="AQ37" s="50"/>
      <c r="AR37" s="51"/>
      <c r="AS37" s="155">
        <f>ROUND(P37,0)</f>
        <v>1240</v>
      </c>
      <c r="AT37" s="156"/>
      <c r="AU37" s="150"/>
      <c r="AV37" s="157">
        <f>ROUNDDOWN(AS37*'地域区分'!$B$17,0)</f>
        <v>13292</v>
      </c>
      <c r="AW37" s="157">
        <f>ROUNDDOWN(AS37*'地域区分'!$C$17,0)</f>
        <v>13144</v>
      </c>
      <c r="AX37" s="157">
        <f>ROUNDDOWN(AS37*'地域区分'!$D$17,0)</f>
        <v>12846</v>
      </c>
      <c r="AY37" s="157">
        <f>ROUNDDOWN(AS37*'地域区分'!$E$17,0)</f>
        <v>12623</v>
      </c>
      <c r="AZ37" s="300">
        <f>ROUNDDOWN(AS37*'地域区分'!$F$17,0)</f>
        <v>12400</v>
      </c>
      <c r="BA37" s="150"/>
      <c r="BB37" s="157">
        <f t="shared" si="5"/>
        <v>1330</v>
      </c>
      <c r="BC37" s="157">
        <f t="shared" si="6"/>
        <v>1315</v>
      </c>
      <c r="BD37" s="157">
        <f t="shared" si="7"/>
        <v>1285</v>
      </c>
      <c r="BE37" s="157">
        <f t="shared" si="8"/>
        <v>1263</v>
      </c>
      <c r="BF37" s="157">
        <f t="shared" si="9"/>
        <v>1240</v>
      </c>
    </row>
    <row r="38" spans="1:58" ht="18" customHeight="1">
      <c r="A38" s="41">
        <v>72</v>
      </c>
      <c r="B38" s="42">
        <v>1142</v>
      </c>
      <c r="C38" s="43" t="s">
        <v>78</v>
      </c>
      <c r="D38" s="406"/>
      <c r="E38" s="407"/>
      <c r="F38" s="407"/>
      <c r="G38" s="407"/>
      <c r="H38" s="407"/>
      <c r="I38" s="407"/>
      <c r="J38" s="407"/>
      <c r="K38" s="407"/>
      <c r="L38" s="407"/>
      <c r="M38" s="407"/>
      <c r="N38" s="407"/>
      <c r="O38" s="52"/>
      <c r="P38" s="53"/>
      <c r="Q38" s="38"/>
      <c r="R38" s="38"/>
      <c r="S38" s="38"/>
      <c r="T38" s="54"/>
      <c r="U38" s="54"/>
      <c r="V38" s="37"/>
      <c r="W38" s="37"/>
      <c r="X38" s="37"/>
      <c r="Y38" s="55"/>
      <c r="Z38" s="56" t="s">
        <v>303</v>
      </c>
      <c r="AA38" s="38"/>
      <c r="AB38" s="38"/>
      <c r="AC38" s="38"/>
      <c r="AD38" s="38"/>
      <c r="AE38" s="38"/>
      <c r="AF38" s="38"/>
      <c r="AG38" s="38"/>
      <c r="AH38" s="38"/>
      <c r="AI38" s="38"/>
      <c r="AJ38" s="38"/>
      <c r="AK38" s="38"/>
      <c r="AL38" s="38"/>
      <c r="AM38" s="38"/>
      <c r="AN38" s="38"/>
      <c r="AO38" s="38"/>
      <c r="AP38" s="57" t="s">
        <v>304</v>
      </c>
      <c r="AQ38" s="398">
        <v>1</v>
      </c>
      <c r="AR38" s="399"/>
      <c r="AS38" s="155">
        <f>ROUND(P37*AQ38,0)</f>
        <v>1240</v>
      </c>
      <c r="AT38" s="156"/>
      <c r="AU38" s="150"/>
      <c r="AV38" s="157">
        <f>ROUNDDOWN(AS38*'地域区分'!$B$17,0)</f>
        <v>13292</v>
      </c>
      <c r="AW38" s="157">
        <f>ROUNDDOWN(AS38*'地域区分'!$C$17,0)</f>
        <v>13144</v>
      </c>
      <c r="AX38" s="157">
        <f>ROUNDDOWN(AS38*'地域区分'!$D$17,0)</f>
        <v>12846</v>
      </c>
      <c r="AY38" s="157">
        <f>ROUNDDOWN(AS38*'地域区分'!$E$17,0)</f>
        <v>12623</v>
      </c>
      <c r="AZ38" s="300">
        <f>ROUNDDOWN(AS38*'地域区分'!$F$17,0)</f>
        <v>12400</v>
      </c>
      <c r="BA38" s="150"/>
      <c r="BB38" s="157">
        <f t="shared" si="5"/>
        <v>1330</v>
      </c>
      <c r="BC38" s="157">
        <f t="shared" si="6"/>
        <v>1315</v>
      </c>
      <c r="BD38" s="157">
        <f t="shared" si="7"/>
        <v>1285</v>
      </c>
      <c r="BE38" s="157">
        <f t="shared" si="8"/>
        <v>1263</v>
      </c>
      <c r="BF38" s="157">
        <f t="shared" si="9"/>
        <v>1240</v>
      </c>
    </row>
    <row r="39" spans="1:58" ht="18" customHeight="1">
      <c r="A39" s="41">
        <v>72</v>
      </c>
      <c r="B39" s="42">
        <v>1143</v>
      </c>
      <c r="C39" s="43" t="s">
        <v>79</v>
      </c>
      <c r="D39" s="401" t="s">
        <v>321</v>
      </c>
      <c r="E39" s="405"/>
      <c r="F39" s="405"/>
      <c r="G39" s="405"/>
      <c r="H39" s="405"/>
      <c r="I39" s="405"/>
      <c r="J39" s="405"/>
      <c r="K39" s="405"/>
      <c r="L39" s="405"/>
      <c r="M39" s="405"/>
      <c r="N39" s="405"/>
      <c r="O39" s="44"/>
      <c r="P39" s="400">
        <v>1315</v>
      </c>
      <c r="Q39" s="400"/>
      <c r="R39" s="61" t="s">
        <v>305</v>
      </c>
      <c r="S39" s="28"/>
      <c r="T39" s="45"/>
      <c r="U39" s="45"/>
      <c r="V39" s="27"/>
      <c r="W39" s="28"/>
      <c r="X39" s="46"/>
      <c r="Y39" s="47"/>
      <c r="Z39" s="48"/>
      <c r="AA39" s="48"/>
      <c r="AB39" s="48"/>
      <c r="AC39" s="48"/>
      <c r="AD39" s="48"/>
      <c r="AE39" s="48"/>
      <c r="AF39" s="48"/>
      <c r="AG39" s="48"/>
      <c r="AH39" s="48"/>
      <c r="AI39" s="48"/>
      <c r="AJ39" s="48"/>
      <c r="AK39" s="48"/>
      <c r="AL39" s="48"/>
      <c r="AM39" s="48"/>
      <c r="AN39" s="48"/>
      <c r="AO39" s="48"/>
      <c r="AP39" s="49"/>
      <c r="AQ39" s="50"/>
      <c r="AR39" s="51"/>
      <c r="AS39" s="155">
        <f>ROUND(P39,0)</f>
        <v>1315</v>
      </c>
      <c r="AT39" s="156"/>
      <c r="AU39" s="150"/>
      <c r="AV39" s="157">
        <f>ROUNDDOWN(AS39*'地域区分'!$B$17,0)</f>
        <v>14096</v>
      </c>
      <c r="AW39" s="157">
        <f>ROUNDDOWN(AS39*'地域区分'!$C$17,0)</f>
        <v>13939</v>
      </c>
      <c r="AX39" s="157">
        <f>ROUNDDOWN(AS39*'地域区分'!$D$17,0)</f>
        <v>13623</v>
      </c>
      <c r="AY39" s="157">
        <f>ROUNDDOWN(AS39*'地域区分'!$E$17,0)</f>
        <v>13386</v>
      </c>
      <c r="AZ39" s="300">
        <f>ROUNDDOWN(AS39*'地域区分'!$F$17,0)</f>
        <v>13150</v>
      </c>
      <c r="BA39" s="150"/>
      <c r="BB39" s="157">
        <f aca="true" t="shared" si="10" ref="BB39:BB48">AV39-ROUNDDOWN(AV39*0.9,0)</f>
        <v>1410</v>
      </c>
      <c r="BC39" s="157">
        <f aca="true" t="shared" si="11" ref="BC39:BC48">AW39-ROUNDDOWN(AW39*0.9,0)</f>
        <v>1394</v>
      </c>
      <c r="BD39" s="157">
        <f aca="true" t="shared" si="12" ref="BD39:BD48">AX39-ROUNDDOWN(AX39*0.9,0)</f>
        <v>1363</v>
      </c>
      <c r="BE39" s="157">
        <f aca="true" t="shared" si="13" ref="BE39:BE48">AY39-ROUNDDOWN(AY39*0.9,0)</f>
        <v>1339</v>
      </c>
      <c r="BF39" s="157">
        <f aca="true" t="shared" si="14" ref="BF39:BF48">AZ39-ROUNDDOWN(AZ39*0.9,0)</f>
        <v>1315</v>
      </c>
    </row>
    <row r="40" spans="1:58" ht="18" customHeight="1">
      <c r="A40" s="41">
        <v>72</v>
      </c>
      <c r="B40" s="42">
        <v>1144</v>
      </c>
      <c r="C40" s="43" t="s">
        <v>80</v>
      </c>
      <c r="D40" s="406"/>
      <c r="E40" s="407"/>
      <c r="F40" s="407"/>
      <c r="G40" s="407"/>
      <c r="H40" s="407"/>
      <c r="I40" s="407"/>
      <c r="J40" s="407"/>
      <c r="K40" s="407"/>
      <c r="L40" s="407"/>
      <c r="M40" s="407"/>
      <c r="N40" s="407"/>
      <c r="O40" s="52"/>
      <c r="P40" s="53"/>
      <c r="Q40" s="38"/>
      <c r="R40" s="38"/>
      <c r="S40" s="38"/>
      <c r="T40" s="54"/>
      <c r="U40" s="54"/>
      <c r="V40" s="37"/>
      <c r="W40" s="37"/>
      <c r="X40" s="37"/>
      <c r="Y40" s="55"/>
      <c r="Z40" s="56" t="s">
        <v>303</v>
      </c>
      <c r="AA40" s="38"/>
      <c r="AB40" s="38"/>
      <c r="AC40" s="38"/>
      <c r="AD40" s="38"/>
      <c r="AE40" s="38"/>
      <c r="AF40" s="38"/>
      <c r="AG40" s="38"/>
      <c r="AH40" s="38"/>
      <c r="AI40" s="38"/>
      <c r="AJ40" s="38"/>
      <c r="AK40" s="38"/>
      <c r="AL40" s="38"/>
      <c r="AM40" s="38"/>
      <c r="AN40" s="38"/>
      <c r="AO40" s="38"/>
      <c r="AP40" s="57" t="s">
        <v>304</v>
      </c>
      <c r="AQ40" s="398">
        <v>1</v>
      </c>
      <c r="AR40" s="399"/>
      <c r="AS40" s="155">
        <f>ROUND(P39*AQ40,0)</f>
        <v>1315</v>
      </c>
      <c r="AT40" s="156"/>
      <c r="AU40" s="150"/>
      <c r="AV40" s="157">
        <f>ROUNDDOWN(AS40*'地域区分'!$B$17,0)</f>
        <v>14096</v>
      </c>
      <c r="AW40" s="157">
        <f>ROUNDDOWN(AS40*'地域区分'!$C$17,0)</f>
        <v>13939</v>
      </c>
      <c r="AX40" s="157">
        <f>ROUNDDOWN(AS40*'地域区分'!$D$17,0)</f>
        <v>13623</v>
      </c>
      <c r="AY40" s="157">
        <f>ROUNDDOWN(AS40*'地域区分'!$E$17,0)</f>
        <v>13386</v>
      </c>
      <c r="AZ40" s="300">
        <f>ROUNDDOWN(AS40*'地域区分'!$F$17,0)</f>
        <v>13150</v>
      </c>
      <c r="BA40" s="150"/>
      <c r="BB40" s="157">
        <f t="shared" si="10"/>
        <v>1410</v>
      </c>
      <c r="BC40" s="157">
        <f t="shared" si="11"/>
        <v>1394</v>
      </c>
      <c r="BD40" s="157">
        <f t="shared" si="12"/>
        <v>1363</v>
      </c>
      <c r="BE40" s="157">
        <f t="shared" si="13"/>
        <v>1339</v>
      </c>
      <c r="BF40" s="157">
        <f t="shared" si="14"/>
        <v>1315</v>
      </c>
    </row>
    <row r="41" spans="1:58" ht="18" customHeight="1">
      <c r="A41" s="41">
        <v>72</v>
      </c>
      <c r="B41" s="42">
        <v>1145</v>
      </c>
      <c r="C41" s="43" t="s">
        <v>81</v>
      </c>
      <c r="D41" s="401" t="s">
        <v>322</v>
      </c>
      <c r="E41" s="405"/>
      <c r="F41" s="405"/>
      <c r="G41" s="405"/>
      <c r="H41" s="405"/>
      <c r="I41" s="405"/>
      <c r="J41" s="405"/>
      <c r="K41" s="405"/>
      <c r="L41" s="405"/>
      <c r="M41" s="405"/>
      <c r="N41" s="405"/>
      <c r="O41" s="44"/>
      <c r="P41" s="400">
        <v>1390</v>
      </c>
      <c r="Q41" s="400"/>
      <c r="R41" s="61" t="s">
        <v>305</v>
      </c>
      <c r="S41" s="28"/>
      <c r="T41" s="45"/>
      <c r="U41" s="45"/>
      <c r="V41" s="27"/>
      <c r="W41" s="28"/>
      <c r="X41" s="46"/>
      <c r="Y41" s="47"/>
      <c r="Z41" s="48"/>
      <c r="AA41" s="48"/>
      <c r="AB41" s="48"/>
      <c r="AC41" s="48"/>
      <c r="AD41" s="48"/>
      <c r="AE41" s="48"/>
      <c r="AF41" s="48"/>
      <c r="AG41" s="48"/>
      <c r="AH41" s="48"/>
      <c r="AI41" s="48"/>
      <c r="AJ41" s="48"/>
      <c r="AK41" s="48"/>
      <c r="AL41" s="48"/>
      <c r="AM41" s="48"/>
      <c r="AN41" s="48"/>
      <c r="AO41" s="48"/>
      <c r="AP41" s="49"/>
      <c r="AQ41" s="50"/>
      <c r="AR41" s="51"/>
      <c r="AS41" s="155">
        <f>ROUND(P41,0)</f>
        <v>1390</v>
      </c>
      <c r="AT41" s="156"/>
      <c r="AU41" s="150"/>
      <c r="AV41" s="157">
        <f>ROUNDDOWN(AS41*'地域区分'!$B$17,0)</f>
        <v>14900</v>
      </c>
      <c r="AW41" s="157">
        <f>ROUNDDOWN(AS41*'地域区分'!$C$17,0)</f>
        <v>14734</v>
      </c>
      <c r="AX41" s="157">
        <f>ROUNDDOWN(AS41*'地域区分'!$D$17,0)</f>
        <v>14400</v>
      </c>
      <c r="AY41" s="157">
        <f>ROUNDDOWN(AS41*'地域区分'!$E$17,0)</f>
        <v>14150</v>
      </c>
      <c r="AZ41" s="300">
        <f>ROUNDDOWN(AS41*'地域区分'!$F$17,0)</f>
        <v>13900</v>
      </c>
      <c r="BA41" s="150"/>
      <c r="BB41" s="157">
        <f t="shared" si="10"/>
        <v>1490</v>
      </c>
      <c r="BC41" s="157">
        <f t="shared" si="11"/>
        <v>1474</v>
      </c>
      <c r="BD41" s="157">
        <f t="shared" si="12"/>
        <v>1440</v>
      </c>
      <c r="BE41" s="157">
        <f t="shared" si="13"/>
        <v>1415</v>
      </c>
      <c r="BF41" s="157">
        <f t="shared" si="14"/>
        <v>1390</v>
      </c>
    </row>
    <row r="42" spans="1:58" ht="18" customHeight="1">
      <c r="A42" s="41">
        <v>72</v>
      </c>
      <c r="B42" s="42">
        <v>1146</v>
      </c>
      <c r="C42" s="43" t="s">
        <v>82</v>
      </c>
      <c r="D42" s="406"/>
      <c r="E42" s="407"/>
      <c r="F42" s="407"/>
      <c r="G42" s="407"/>
      <c r="H42" s="407"/>
      <c r="I42" s="407"/>
      <c r="J42" s="407"/>
      <c r="K42" s="407"/>
      <c r="L42" s="407"/>
      <c r="M42" s="407"/>
      <c r="N42" s="407"/>
      <c r="O42" s="52"/>
      <c r="P42" s="53"/>
      <c r="Q42" s="38"/>
      <c r="R42" s="38"/>
      <c r="S42" s="38"/>
      <c r="T42" s="54"/>
      <c r="U42" s="54"/>
      <c r="V42" s="37"/>
      <c r="W42" s="37"/>
      <c r="X42" s="37"/>
      <c r="Y42" s="55"/>
      <c r="Z42" s="56" t="s">
        <v>303</v>
      </c>
      <c r="AA42" s="38"/>
      <c r="AB42" s="38"/>
      <c r="AC42" s="38"/>
      <c r="AD42" s="38"/>
      <c r="AE42" s="38"/>
      <c r="AF42" s="38"/>
      <c r="AG42" s="38"/>
      <c r="AH42" s="38"/>
      <c r="AI42" s="38"/>
      <c r="AJ42" s="38"/>
      <c r="AK42" s="38"/>
      <c r="AL42" s="38"/>
      <c r="AM42" s="38"/>
      <c r="AN42" s="38"/>
      <c r="AO42" s="38"/>
      <c r="AP42" s="57" t="s">
        <v>304</v>
      </c>
      <c r="AQ42" s="398">
        <v>1</v>
      </c>
      <c r="AR42" s="399"/>
      <c r="AS42" s="155">
        <f>ROUND(P41*AQ42,0)</f>
        <v>1390</v>
      </c>
      <c r="AT42" s="156"/>
      <c r="AU42" s="150"/>
      <c r="AV42" s="157">
        <f>ROUNDDOWN(AS42*'地域区分'!$B$17,0)</f>
        <v>14900</v>
      </c>
      <c r="AW42" s="157">
        <f>ROUNDDOWN(AS42*'地域区分'!$C$17,0)</f>
        <v>14734</v>
      </c>
      <c r="AX42" s="157">
        <f>ROUNDDOWN(AS42*'地域区分'!$D$17,0)</f>
        <v>14400</v>
      </c>
      <c r="AY42" s="157">
        <f>ROUNDDOWN(AS42*'地域区分'!$E$17,0)</f>
        <v>14150</v>
      </c>
      <c r="AZ42" s="300">
        <f>ROUNDDOWN(AS42*'地域区分'!$F$17,0)</f>
        <v>13900</v>
      </c>
      <c r="BA42" s="150"/>
      <c r="BB42" s="157">
        <f t="shared" si="10"/>
        <v>1490</v>
      </c>
      <c r="BC42" s="157">
        <f t="shared" si="11"/>
        <v>1474</v>
      </c>
      <c r="BD42" s="157">
        <f t="shared" si="12"/>
        <v>1440</v>
      </c>
      <c r="BE42" s="157">
        <f t="shared" si="13"/>
        <v>1415</v>
      </c>
      <c r="BF42" s="157">
        <f t="shared" si="14"/>
        <v>1390</v>
      </c>
    </row>
    <row r="43" spans="1:58" ht="18" customHeight="1">
      <c r="A43" s="41">
        <v>72</v>
      </c>
      <c r="B43" s="42">
        <v>1147</v>
      </c>
      <c r="C43" s="43" t="s">
        <v>83</v>
      </c>
      <c r="D43" s="401" t="s">
        <v>323</v>
      </c>
      <c r="E43" s="405"/>
      <c r="F43" s="405"/>
      <c r="G43" s="405"/>
      <c r="H43" s="405"/>
      <c r="I43" s="405"/>
      <c r="J43" s="405"/>
      <c r="K43" s="405"/>
      <c r="L43" s="405"/>
      <c r="M43" s="405"/>
      <c r="N43" s="405"/>
      <c r="O43" s="44"/>
      <c r="P43" s="400">
        <v>1465</v>
      </c>
      <c r="Q43" s="400"/>
      <c r="R43" s="61" t="s">
        <v>305</v>
      </c>
      <c r="S43" s="28"/>
      <c r="T43" s="45"/>
      <c r="U43" s="45"/>
      <c r="V43" s="27"/>
      <c r="W43" s="28"/>
      <c r="X43" s="46"/>
      <c r="Y43" s="47"/>
      <c r="Z43" s="48"/>
      <c r="AA43" s="48"/>
      <c r="AB43" s="48"/>
      <c r="AC43" s="48"/>
      <c r="AD43" s="48"/>
      <c r="AE43" s="48"/>
      <c r="AF43" s="48"/>
      <c r="AG43" s="48"/>
      <c r="AH43" s="48"/>
      <c r="AI43" s="48"/>
      <c r="AJ43" s="48"/>
      <c r="AK43" s="48"/>
      <c r="AL43" s="48"/>
      <c r="AM43" s="48"/>
      <c r="AN43" s="48"/>
      <c r="AO43" s="48"/>
      <c r="AP43" s="49"/>
      <c r="AQ43" s="50"/>
      <c r="AR43" s="51"/>
      <c r="AS43" s="155">
        <f>ROUND(P43,0)</f>
        <v>1465</v>
      </c>
      <c r="AT43" s="156"/>
      <c r="AU43" s="150"/>
      <c r="AV43" s="157">
        <f>ROUNDDOWN(AS43*'地域区分'!$B$17,0)</f>
        <v>15704</v>
      </c>
      <c r="AW43" s="157">
        <f>ROUNDDOWN(AS43*'地域区分'!$C$17,0)</f>
        <v>15529</v>
      </c>
      <c r="AX43" s="157">
        <f>ROUNDDOWN(AS43*'地域区分'!$D$17,0)</f>
        <v>15177</v>
      </c>
      <c r="AY43" s="157">
        <f>ROUNDDOWN(AS43*'地域区分'!$E$17,0)</f>
        <v>14913</v>
      </c>
      <c r="AZ43" s="300">
        <f>ROUNDDOWN(AS43*'地域区分'!$F$17,0)</f>
        <v>14650</v>
      </c>
      <c r="BA43" s="150"/>
      <c r="BB43" s="157">
        <f t="shared" si="10"/>
        <v>1571</v>
      </c>
      <c r="BC43" s="157">
        <f t="shared" si="11"/>
        <v>1553</v>
      </c>
      <c r="BD43" s="157">
        <f t="shared" si="12"/>
        <v>1518</v>
      </c>
      <c r="BE43" s="157">
        <f t="shared" si="13"/>
        <v>1492</v>
      </c>
      <c r="BF43" s="157">
        <f t="shared" si="14"/>
        <v>1465</v>
      </c>
    </row>
    <row r="44" spans="1:58" ht="18" customHeight="1">
      <c r="A44" s="41">
        <v>72</v>
      </c>
      <c r="B44" s="42">
        <v>1148</v>
      </c>
      <c r="C44" s="43" t="s">
        <v>84</v>
      </c>
      <c r="D44" s="406"/>
      <c r="E44" s="407"/>
      <c r="F44" s="407"/>
      <c r="G44" s="407"/>
      <c r="H44" s="407"/>
      <c r="I44" s="407"/>
      <c r="J44" s="407"/>
      <c r="K44" s="407"/>
      <c r="L44" s="407"/>
      <c r="M44" s="407"/>
      <c r="N44" s="407"/>
      <c r="O44" s="52"/>
      <c r="P44" s="53"/>
      <c r="Q44" s="38"/>
      <c r="R44" s="38"/>
      <c r="S44" s="38"/>
      <c r="T44" s="54"/>
      <c r="U44" s="54"/>
      <c r="V44" s="37"/>
      <c r="W44" s="37"/>
      <c r="X44" s="37"/>
      <c r="Y44" s="55"/>
      <c r="Z44" s="56" t="s">
        <v>303</v>
      </c>
      <c r="AA44" s="38"/>
      <c r="AB44" s="38"/>
      <c r="AC44" s="38"/>
      <c r="AD44" s="38"/>
      <c r="AE44" s="38"/>
      <c r="AF44" s="38"/>
      <c r="AG44" s="38"/>
      <c r="AH44" s="38"/>
      <c r="AI44" s="38"/>
      <c r="AJ44" s="38"/>
      <c r="AK44" s="38"/>
      <c r="AL44" s="38"/>
      <c r="AM44" s="38"/>
      <c r="AN44" s="38"/>
      <c r="AO44" s="38"/>
      <c r="AP44" s="57" t="s">
        <v>304</v>
      </c>
      <c r="AQ44" s="398">
        <v>1</v>
      </c>
      <c r="AR44" s="399"/>
      <c r="AS44" s="155">
        <f>ROUND(P43*AQ44,0)</f>
        <v>1465</v>
      </c>
      <c r="AT44" s="156"/>
      <c r="AU44" s="150"/>
      <c r="AV44" s="157">
        <f>ROUNDDOWN(AS44*'地域区分'!$B$17,0)</f>
        <v>15704</v>
      </c>
      <c r="AW44" s="157">
        <f>ROUNDDOWN(AS44*'地域区分'!$C$17,0)</f>
        <v>15529</v>
      </c>
      <c r="AX44" s="157">
        <f>ROUNDDOWN(AS44*'地域区分'!$D$17,0)</f>
        <v>15177</v>
      </c>
      <c r="AY44" s="157">
        <f>ROUNDDOWN(AS44*'地域区分'!$E$17,0)</f>
        <v>14913</v>
      </c>
      <c r="AZ44" s="300">
        <f>ROUNDDOWN(AS44*'地域区分'!$F$17,0)</f>
        <v>14650</v>
      </c>
      <c r="BA44" s="150"/>
      <c r="BB44" s="157">
        <f t="shared" si="10"/>
        <v>1571</v>
      </c>
      <c r="BC44" s="157">
        <f t="shared" si="11"/>
        <v>1553</v>
      </c>
      <c r="BD44" s="157">
        <f t="shared" si="12"/>
        <v>1518</v>
      </c>
      <c r="BE44" s="157">
        <f t="shared" si="13"/>
        <v>1492</v>
      </c>
      <c r="BF44" s="157">
        <f t="shared" si="14"/>
        <v>1465</v>
      </c>
    </row>
    <row r="45" spans="1:58" ht="18" customHeight="1">
      <c r="A45" s="41">
        <v>72</v>
      </c>
      <c r="B45" s="42">
        <v>1149</v>
      </c>
      <c r="C45" s="43" t="s">
        <v>85</v>
      </c>
      <c r="D45" s="401" t="s">
        <v>324</v>
      </c>
      <c r="E45" s="405"/>
      <c r="F45" s="405"/>
      <c r="G45" s="405"/>
      <c r="H45" s="405"/>
      <c r="I45" s="405"/>
      <c r="J45" s="405"/>
      <c r="K45" s="405"/>
      <c r="L45" s="405"/>
      <c r="M45" s="405"/>
      <c r="N45" s="405"/>
      <c r="O45" s="44"/>
      <c r="P45" s="400">
        <v>1540</v>
      </c>
      <c r="Q45" s="400"/>
      <c r="R45" s="61" t="s">
        <v>305</v>
      </c>
      <c r="S45" s="28"/>
      <c r="T45" s="45"/>
      <c r="U45" s="45"/>
      <c r="V45" s="27"/>
      <c r="W45" s="28"/>
      <c r="X45" s="46"/>
      <c r="Y45" s="47"/>
      <c r="Z45" s="48"/>
      <c r="AA45" s="48"/>
      <c r="AB45" s="48"/>
      <c r="AC45" s="48"/>
      <c r="AD45" s="48"/>
      <c r="AE45" s="48"/>
      <c r="AF45" s="48"/>
      <c r="AG45" s="48"/>
      <c r="AH45" s="48"/>
      <c r="AI45" s="48"/>
      <c r="AJ45" s="48"/>
      <c r="AK45" s="48"/>
      <c r="AL45" s="48"/>
      <c r="AM45" s="48"/>
      <c r="AN45" s="48"/>
      <c r="AO45" s="48"/>
      <c r="AP45" s="49"/>
      <c r="AQ45" s="50"/>
      <c r="AR45" s="51"/>
      <c r="AS45" s="155">
        <f>ROUND(P45,0)</f>
        <v>1540</v>
      </c>
      <c r="AT45" s="156"/>
      <c r="AU45" s="150"/>
      <c r="AV45" s="157">
        <f>ROUNDDOWN(AS45*'地域区分'!$B$17,0)</f>
        <v>16508</v>
      </c>
      <c r="AW45" s="157">
        <f>ROUNDDOWN(AS45*'地域区分'!$C$17,0)</f>
        <v>16324</v>
      </c>
      <c r="AX45" s="157">
        <f>ROUNDDOWN(AS45*'地域区分'!$D$17,0)</f>
        <v>15954</v>
      </c>
      <c r="AY45" s="157">
        <f>ROUNDDOWN(AS45*'地域区分'!$E$17,0)</f>
        <v>15677</v>
      </c>
      <c r="AZ45" s="300">
        <f>ROUNDDOWN(AS45*'地域区分'!$F$17,0)</f>
        <v>15400</v>
      </c>
      <c r="BA45" s="150"/>
      <c r="BB45" s="157">
        <f t="shared" si="10"/>
        <v>1651</v>
      </c>
      <c r="BC45" s="157">
        <f t="shared" si="11"/>
        <v>1633</v>
      </c>
      <c r="BD45" s="157">
        <f t="shared" si="12"/>
        <v>1596</v>
      </c>
      <c r="BE45" s="157">
        <f t="shared" si="13"/>
        <v>1568</v>
      </c>
      <c r="BF45" s="157">
        <f t="shared" si="14"/>
        <v>1540</v>
      </c>
    </row>
    <row r="46" spans="1:58" ht="18" customHeight="1">
      <c r="A46" s="41">
        <v>72</v>
      </c>
      <c r="B46" s="42">
        <v>1150</v>
      </c>
      <c r="C46" s="43" t="s">
        <v>86</v>
      </c>
      <c r="D46" s="406"/>
      <c r="E46" s="407"/>
      <c r="F46" s="407"/>
      <c r="G46" s="407"/>
      <c r="H46" s="407"/>
      <c r="I46" s="407"/>
      <c r="J46" s="407"/>
      <c r="K46" s="407"/>
      <c r="L46" s="407"/>
      <c r="M46" s="407"/>
      <c r="N46" s="407"/>
      <c r="O46" s="52"/>
      <c r="P46" s="53"/>
      <c r="Q46" s="38"/>
      <c r="R46" s="38"/>
      <c r="S46" s="38"/>
      <c r="T46" s="54"/>
      <c r="U46" s="54"/>
      <c r="V46" s="37"/>
      <c r="W46" s="37"/>
      <c r="X46" s="37"/>
      <c r="Y46" s="55"/>
      <c r="Z46" s="56" t="s">
        <v>303</v>
      </c>
      <c r="AA46" s="38"/>
      <c r="AB46" s="38"/>
      <c r="AC46" s="38"/>
      <c r="AD46" s="38"/>
      <c r="AE46" s="38"/>
      <c r="AF46" s="38"/>
      <c r="AG46" s="38"/>
      <c r="AH46" s="38"/>
      <c r="AI46" s="38"/>
      <c r="AJ46" s="38"/>
      <c r="AK46" s="38"/>
      <c r="AL46" s="38"/>
      <c r="AM46" s="38"/>
      <c r="AN46" s="38"/>
      <c r="AO46" s="38"/>
      <c r="AP46" s="57" t="s">
        <v>304</v>
      </c>
      <c r="AQ46" s="398">
        <v>1</v>
      </c>
      <c r="AR46" s="399"/>
      <c r="AS46" s="155">
        <f>ROUND(P45*AQ46,0)</f>
        <v>1540</v>
      </c>
      <c r="AT46" s="156"/>
      <c r="AU46" s="150"/>
      <c r="AV46" s="157">
        <f>ROUNDDOWN(AS46*'地域区分'!$B$17,0)</f>
        <v>16508</v>
      </c>
      <c r="AW46" s="157">
        <f>ROUNDDOWN(AS46*'地域区分'!$C$17,0)</f>
        <v>16324</v>
      </c>
      <c r="AX46" s="157">
        <f>ROUNDDOWN(AS46*'地域区分'!$D$17,0)</f>
        <v>15954</v>
      </c>
      <c r="AY46" s="157">
        <f>ROUNDDOWN(AS46*'地域区分'!$E$17,0)</f>
        <v>15677</v>
      </c>
      <c r="AZ46" s="300">
        <f>ROUNDDOWN(AS46*'地域区分'!$F$17,0)</f>
        <v>15400</v>
      </c>
      <c r="BA46" s="150"/>
      <c r="BB46" s="157">
        <f t="shared" si="10"/>
        <v>1651</v>
      </c>
      <c r="BC46" s="157">
        <f t="shared" si="11"/>
        <v>1633</v>
      </c>
      <c r="BD46" s="157">
        <f t="shared" si="12"/>
        <v>1596</v>
      </c>
      <c r="BE46" s="157">
        <f t="shared" si="13"/>
        <v>1568</v>
      </c>
      <c r="BF46" s="157">
        <f t="shared" si="14"/>
        <v>1540</v>
      </c>
    </row>
    <row r="47" spans="1:58" ht="18" customHeight="1">
      <c r="A47" s="41">
        <v>72</v>
      </c>
      <c r="B47" s="42">
        <v>1151</v>
      </c>
      <c r="C47" s="43" t="s">
        <v>87</v>
      </c>
      <c r="D47" s="401" t="s">
        <v>325</v>
      </c>
      <c r="E47" s="405"/>
      <c r="F47" s="405"/>
      <c r="G47" s="405"/>
      <c r="H47" s="405"/>
      <c r="I47" s="405"/>
      <c r="J47" s="405"/>
      <c r="K47" s="405"/>
      <c r="L47" s="405"/>
      <c r="M47" s="405"/>
      <c r="N47" s="405"/>
      <c r="O47" s="44"/>
      <c r="P47" s="400">
        <v>1615</v>
      </c>
      <c r="Q47" s="400"/>
      <c r="R47" s="61" t="s">
        <v>305</v>
      </c>
      <c r="S47" s="28"/>
      <c r="T47" s="45"/>
      <c r="U47" s="45"/>
      <c r="V47" s="27"/>
      <c r="W47" s="28"/>
      <c r="X47" s="46"/>
      <c r="Y47" s="47"/>
      <c r="Z47" s="48"/>
      <c r="AA47" s="48"/>
      <c r="AB47" s="48"/>
      <c r="AC47" s="48"/>
      <c r="AD47" s="48"/>
      <c r="AE47" s="48"/>
      <c r="AF47" s="48"/>
      <c r="AG47" s="48"/>
      <c r="AH47" s="48"/>
      <c r="AI47" s="48"/>
      <c r="AJ47" s="48"/>
      <c r="AK47" s="48"/>
      <c r="AL47" s="48"/>
      <c r="AM47" s="48"/>
      <c r="AN47" s="48"/>
      <c r="AO47" s="48"/>
      <c r="AP47" s="49"/>
      <c r="AQ47" s="50"/>
      <c r="AR47" s="51"/>
      <c r="AS47" s="155">
        <f>ROUND(P47,0)</f>
        <v>1615</v>
      </c>
      <c r="AT47" s="156"/>
      <c r="AU47" s="150"/>
      <c r="AV47" s="157">
        <f>ROUNDDOWN(AS47*'地域区分'!$B$17,0)</f>
        <v>17312</v>
      </c>
      <c r="AW47" s="157">
        <f>ROUNDDOWN(AS47*'地域区分'!$C$17,0)</f>
        <v>17119</v>
      </c>
      <c r="AX47" s="157">
        <f>ROUNDDOWN(AS47*'地域区分'!$D$17,0)</f>
        <v>16731</v>
      </c>
      <c r="AY47" s="157">
        <f>ROUNDDOWN(AS47*'地域区分'!$E$17,0)</f>
        <v>16440</v>
      </c>
      <c r="AZ47" s="300">
        <f>ROUNDDOWN(AS47*'地域区分'!$F$17,0)</f>
        <v>16150</v>
      </c>
      <c r="BA47" s="150"/>
      <c r="BB47" s="157">
        <f t="shared" si="10"/>
        <v>1732</v>
      </c>
      <c r="BC47" s="157">
        <f t="shared" si="11"/>
        <v>1712</v>
      </c>
      <c r="BD47" s="157">
        <f t="shared" si="12"/>
        <v>1674</v>
      </c>
      <c r="BE47" s="157">
        <f t="shared" si="13"/>
        <v>1644</v>
      </c>
      <c r="BF47" s="157">
        <f t="shared" si="14"/>
        <v>1615</v>
      </c>
    </row>
    <row r="48" spans="1:58" ht="18" customHeight="1">
      <c r="A48" s="41">
        <v>72</v>
      </c>
      <c r="B48" s="42">
        <v>1152</v>
      </c>
      <c r="C48" s="43" t="s">
        <v>88</v>
      </c>
      <c r="D48" s="409"/>
      <c r="E48" s="410"/>
      <c r="F48" s="410"/>
      <c r="G48" s="410"/>
      <c r="H48" s="410"/>
      <c r="I48" s="410"/>
      <c r="J48" s="410"/>
      <c r="K48" s="410"/>
      <c r="L48" s="410"/>
      <c r="M48" s="410"/>
      <c r="N48" s="410"/>
      <c r="O48" s="55"/>
      <c r="P48" s="53"/>
      <c r="Q48" s="38"/>
      <c r="R48" s="38"/>
      <c r="S48" s="38"/>
      <c r="T48" s="54"/>
      <c r="U48" s="54"/>
      <c r="V48" s="37"/>
      <c r="W48" s="37"/>
      <c r="X48" s="37"/>
      <c r="Y48" s="55"/>
      <c r="Z48" s="56" t="s">
        <v>303</v>
      </c>
      <c r="AA48" s="38"/>
      <c r="AB48" s="38"/>
      <c r="AC48" s="38"/>
      <c r="AD48" s="38"/>
      <c r="AE48" s="38"/>
      <c r="AF48" s="38"/>
      <c r="AG48" s="38"/>
      <c r="AH48" s="38"/>
      <c r="AI48" s="38"/>
      <c r="AJ48" s="38"/>
      <c r="AK48" s="38"/>
      <c r="AL48" s="38"/>
      <c r="AM48" s="38"/>
      <c r="AN48" s="38"/>
      <c r="AO48" s="38"/>
      <c r="AP48" s="57" t="s">
        <v>304</v>
      </c>
      <c r="AQ48" s="398">
        <v>1</v>
      </c>
      <c r="AR48" s="399"/>
      <c r="AS48" s="160">
        <f>ROUND(P47*AQ48,0)</f>
        <v>1615</v>
      </c>
      <c r="AT48" s="176"/>
      <c r="AU48" s="298"/>
      <c r="AV48" s="157">
        <f>ROUNDDOWN(AS48*'地域区分'!$B$17,0)</f>
        <v>17312</v>
      </c>
      <c r="AW48" s="157">
        <f>ROUNDDOWN(AS48*'地域区分'!$C$17,0)</f>
        <v>17119</v>
      </c>
      <c r="AX48" s="157">
        <f>ROUNDDOWN(AS48*'地域区分'!$D$17,0)</f>
        <v>16731</v>
      </c>
      <c r="AY48" s="157">
        <f>ROUNDDOWN(AS48*'地域区分'!$E$17,0)</f>
        <v>16440</v>
      </c>
      <c r="AZ48" s="300">
        <f>ROUNDDOWN(AS48*'地域区分'!$F$17,0)</f>
        <v>16150</v>
      </c>
      <c r="BA48" s="298"/>
      <c r="BB48" s="157">
        <f t="shared" si="10"/>
        <v>1732</v>
      </c>
      <c r="BC48" s="157">
        <f t="shared" si="11"/>
        <v>1712</v>
      </c>
      <c r="BD48" s="157">
        <f t="shared" si="12"/>
        <v>1674</v>
      </c>
      <c r="BE48" s="157">
        <f t="shared" si="13"/>
        <v>1644</v>
      </c>
      <c r="BF48" s="157">
        <f t="shared" si="14"/>
        <v>1615</v>
      </c>
    </row>
    <row r="49" spans="1:58" ht="18" customHeight="1">
      <c r="A49" s="127"/>
      <c r="B49" s="127"/>
      <c r="C49" s="61"/>
      <c r="D49" s="128"/>
      <c r="E49" s="128"/>
      <c r="F49" s="128"/>
      <c r="G49" s="128"/>
      <c r="H49" s="128"/>
      <c r="I49" s="128"/>
      <c r="J49" s="128"/>
      <c r="K49" s="128"/>
      <c r="L49" s="128"/>
      <c r="M49" s="128"/>
      <c r="N49" s="128"/>
      <c r="O49" s="75"/>
      <c r="P49" s="61"/>
      <c r="Q49" s="61"/>
      <c r="R49" s="61"/>
      <c r="S49" s="61"/>
      <c r="T49" s="129"/>
      <c r="U49" s="129"/>
      <c r="V49" s="75"/>
      <c r="W49" s="75"/>
      <c r="X49" s="75"/>
      <c r="Y49" s="75"/>
      <c r="Z49" s="130"/>
      <c r="AA49" s="61"/>
      <c r="AB49" s="61"/>
      <c r="AC49" s="61"/>
      <c r="AD49" s="61"/>
      <c r="AE49" s="61"/>
      <c r="AF49" s="61"/>
      <c r="AG49" s="61"/>
      <c r="AH49" s="61"/>
      <c r="AI49" s="61"/>
      <c r="AJ49" s="61"/>
      <c r="AK49" s="61"/>
      <c r="AL49" s="61"/>
      <c r="AM49" s="61"/>
      <c r="AN49" s="61"/>
      <c r="AO49" s="61"/>
      <c r="AP49" s="108"/>
      <c r="AQ49" s="67"/>
      <c r="AR49" s="67"/>
      <c r="AS49" s="210"/>
      <c r="AT49" s="211"/>
      <c r="AV49" s="150"/>
      <c r="AW49" s="150"/>
      <c r="AX49" s="150"/>
      <c r="AY49" s="150"/>
      <c r="AZ49" s="150"/>
      <c r="BB49" s="150"/>
      <c r="BC49" s="150"/>
      <c r="BD49" s="150"/>
      <c r="BE49" s="150"/>
      <c r="BF49" s="150"/>
    </row>
    <row r="51" spans="1:14" ht="17.25">
      <c r="A51" s="22" t="s">
        <v>89</v>
      </c>
      <c r="D51" s="100"/>
      <c r="E51" s="100"/>
      <c r="F51" s="100"/>
      <c r="G51" s="100"/>
      <c r="H51" s="100"/>
      <c r="I51" s="100"/>
      <c r="J51" s="100"/>
      <c r="K51" s="100"/>
      <c r="L51" s="100"/>
      <c r="M51" s="100"/>
      <c r="N51" s="100"/>
    </row>
    <row r="52" spans="4:14" ht="13.5">
      <c r="D52" s="100"/>
      <c r="E52" s="100"/>
      <c r="F52" s="100"/>
      <c r="G52" s="100"/>
      <c r="H52" s="100"/>
      <c r="I52" s="100"/>
      <c r="J52" s="100"/>
      <c r="K52" s="100"/>
      <c r="L52" s="100"/>
      <c r="M52" s="100"/>
      <c r="N52" s="100"/>
    </row>
    <row r="53" spans="1:58" ht="13.5">
      <c r="A53" s="23" t="s">
        <v>326</v>
      </c>
      <c r="B53" s="24"/>
      <c r="C53" s="25" t="s">
        <v>295</v>
      </c>
      <c r="D53" s="122"/>
      <c r="E53" s="28"/>
      <c r="F53" s="28"/>
      <c r="G53" s="28"/>
      <c r="H53" s="28"/>
      <c r="I53" s="28"/>
      <c r="J53" s="28"/>
      <c r="K53" s="28"/>
      <c r="L53" s="28"/>
      <c r="M53" s="28"/>
      <c r="N53" s="28"/>
      <c r="O53" s="28"/>
      <c r="P53" s="28"/>
      <c r="Q53" s="27"/>
      <c r="R53" s="27"/>
      <c r="S53" s="27"/>
      <c r="T53" s="29"/>
      <c r="U53" s="30"/>
      <c r="V53" s="30"/>
      <c r="W53" s="27"/>
      <c r="X53" s="31" t="s">
        <v>296</v>
      </c>
      <c r="Y53" s="30"/>
      <c r="Z53" s="27"/>
      <c r="AA53" s="27"/>
      <c r="AB53" s="27"/>
      <c r="AC53" s="27"/>
      <c r="AD53" s="27"/>
      <c r="AE53" s="27"/>
      <c r="AF53" s="27"/>
      <c r="AG53" s="27"/>
      <c r="AH53" s="27"/>
      <c r="AI53" s="27"/>
      <c r="AJ53" s="27"/>
      <c r="AK53" s="27"/>
      <c r="AL53" s="27"/>
      <c r="AM53" s="27"/>
      <c r="AN53" s="27"/>
      <c r="AO53" s="27"/>
      <c r="AP53" s="27"/>
      <c r="AQ53" s="27"/>
      <c r="AR53" s="27"/>
      <c r="AS53" s="294" t="s">
        <v>297</v>
      </c>
      <c r="AT53" s="294" t="s">
        <v>298</v>
      </c>
      <c r="AU53" s="224"/>
      <c r="AV53" s="368" t="s">
        <v>418</v>
      </c>
      <c r="AW53" s="361"/>
      <c r="AX53" s="361"/>
      <c r="AY53" s="361"/>
      <c r="AZ53" s="408"/>
      <c r="BA53" s="224"/>
      <c r="BB53" s="368" t="s">
        <v>419</v>
      </c>
      <c r="BC53" s="361"/>
      <c r="BD53" s="361"/>
      <c r="BE53" s="361"/>
      <c r="BF53" s="362"/>
    </row>
    <row r="54" spans="1:58" ht="13.5">
      <c r="A54" s="33" t="s">
        <v>299</v>
      </c>
      <c r="B54" s="34" t="s">
        <v>300</v>
      </c>
      <c r="C54" s="35"/>
      <c r="D54" s="53"/>
      <c r="E54" s="38"/>
      <c r="F54" s="38"/>
      <c r="G54" s="38"/>
      <c r="H54" s="38"/>
      <c r="I54" s="38"/>
      <c r="J54" s="38"/>
      <c r="K54" s="38"/>
      <c r="L54" s="38"/>
      <c r="M54" s="38"/>
      <c r="N54" s="38"/>
      <c r="O54" s="38"/>
      <c r="P54" s="38"/>
      <c r="Q54" s="37"/>
      <c r="R54" s="37"/>
      <c r="S54" s="37"/>
      <c r="T54" s="37"/>
      <c r="U54" s="39"/>
      <c r="V54" s="39"/>
      <c r="W54" s="37"/>
      <c r="X54" s="39"/>
      <c r="Y54" s="39"/>
      <c r="Z54" s="37"/>
      <c r="AA54" s="37"/>
      <c r="AB54" s="37"/>
      <c r="AC54" s="37"/>
      <c r="AD54" s="37"/>
      <c r="AE54" s="37"/>
      <c r="AF54" s="37"/>
      <c r="AG54" s="37"/>
      <c r="AH54" s="37"/>
      <c r="AI54" s="37"/>
      <c r="AJ54" s="37"/>
      <c r="AK54" s="37"/>
      <c r="AL54" s="37"/>
      <c r="AM54" s="37"/>
      <c r="AN54" s="37"/>
      <c r="AO54" s="37"/>
      <c r="AP54" s="37"/>
      <c r="AQ54" s="37"/>
      <c r="AR54" s="37"/>
      <c r="AS54" s="147" t="s">
        <v>292</v>
      </c>
      <c r="AT54" s="147" t="s">
        <v>293</v>
      </c>
      <c r="AU54" s="150"/>
      <c r="AV54" s="149" t="s">
        <v>274</v>
      </c>
      <c r="AW54" s="149" t="s">
        <v>275</v>
      </c>
      <c r="AX54" s="149" t="s">
        <v>276</v>
      </c>
      <c r="AY54" s="149" t="s">
        <v>277</v>
      </c>
      <c r="AZ54" s="299" t="s">
        <v>278</v>
      </c>
      <c r="BA54" s="150"/>
      <c r="BB54" s="149" t="s">
        <v>274</v>
      </c>
      <c r="BC54" s="149" t="s">
        <v>275</v>
      </c>
      <c r="BD54" s="149" t="s">
        <v>276</v>
      </c>
      <c r="BE54" s="149" t="s">
        <v>277</v>
      </c>
      <c r="BF54" s="149" t="s">
        <v>278</v>
      </c>
    </row>
    <row r="55" spans="1:58" ht="18" customHeight="1">
      <c r="A55" s="41">
        <v>72</v>
      </c>
      <c r="B55" s="42">
        <v>1153</v>
      </c>
      <c r="C55" s="43" t="s">
        <v>92</v>
      </c>
      <c r="D55" s="347" t="s">
        <v>327</v>
      </c>
      <c r="E55" s="395"/>
      <c r="F55" s="395"/>
      <c r="G55" s="395"/>
      <c r="H55" s="395"/>
      <c r="I55" s="395"/>
      <c r="J55" s="395"/>
      <c r="K55" s="395"/>
      <c r="L55" s="395"/>
      <c r="M55" s="395"/>
      <c r="N55" s="395"/>
      <c r="O55" s="44"/>
      <c r="P55" s="400">
        <v>115</v>
      </c>
      <c r="Q55" s="400"/>
      <c r="R55" s="61" t="s">
        <v>305</v>
      </c>
      <c r="S55" s="28"/>
      <c r="T55" s="45"/>
      <c r="U55" s="45"/>
      <c r="V55" s="27"/>
      <c r="W55" s="28"/>
      <c r="X55" s="46"/>
      <c r="Y55" s="47"/>
      <c r="Z55" s="48"/>
      <c r="AA55" s="48"/>
      <c r="AB55" s="48"/>
      <c r="AC55" s="48"/>
      <c r="AD55" s="48"/>
      <c r="AE55" s="48"/>
      <c r="AF55" s="48"/>
      <c r="AG55" s="48"/>
      <c r="AH55" s="48"/>
      <c r="AI55" s="48"/>
      <c r="AJ55" s="48"/>
      <c r="AK55" s="48"/>
      <c r="AL55" s="48"/>
      <c r="AM55" s="49"/>
      <c r="AN55" s="50"/>
      <c r="AO55" s="51"/>
      <c r="AP55" s="63"/>
      <c r="AQ55" s="64"/>
      <c r="AR55" s="65"/>
      <c r="AS55" s="155">
        <f>ROUND(P55*(1+AQ59),0)</f>
        <v>144</v>
      </c>
      <c r="AT55" s="223" t="s">
        <v>302</v>
      </c>
      <c r="AU55" s="150"/>
      <c r="AV55" s="157">
        <f>ROUNDDOWN(AS55*'地域区分'!$B$17,0)</f>
        <v>1543</v>
      </c>
      <c r="AW55" s="157">
        <f>ROUNDDOWN(AS55*'地域区分'!$C$17,0)</f>
        <v>1526</v>
      </c>
      <c r="AX55" s="157">
        <f>ROUNDDOWN(AS55*'地域区分'!$D$17,0)</f>
        <v>1491</v>
      </c>
      <c r="AY55" s="157">
        <f>ROUNDDOWN(AS55*'地域区分'!$E$17,0)</f>
        <v>1465</v>
      </c>
      <c r="AZ55" s="300">
        <f>ROUNDDOWN(AS55*'地域区分'!$F$17,0)</f>
        <v>1440</v>
      </c>
      <c r="BA55" s="150"/>
      <c r="BB55" s="157">
        <f>AV55-ROUNDDOWN(AV55*0.9,0)</f>
        <v>155</v>
      </c>
      <c r="BC55" s="157">
        <f>AW55-ROUNDDOWN(AW55*0.9,0)</f>
        <v>153</v>
      </c>
      <c r="BD55" s="157">
        <f>AX55-ROUNDDOWN(AX55*0.9,0)</f>
        <v>150</v>
      </c>
      <c r="BE55" s="157">
        <f>AY55-ROUNDDOWN(AY55*0.9,0)</f>
        <v>147</v>
      </c>
      <c r="BF55" s="157">
        <f>AZ55-ROUNDDOWN(AZ55*0.9,0)</f>
        <v>144</v>
      </c>
    </row>
    <row r="56" spans="1:58" ht="18" customHeight="1">
      <c r="A56" s="41">
        <v>72</v>
      </c>
      <c r="B56" s="42">
        <v>1154</v>
      </c>
      <c r="C56" s="43" t="s">
        <v>93</v>
      </c>
      <c r="D56" s="396"/>
      <c r="E56" s="397"/>
      <c r="F56" s="397"/>
      <c r="G56" s="397"/>
      <c r="H56" s="397"/>
      <c r="I56" s="397"/>
      <c r="J56" s="397"/>
      <c r="K56" s="397"/>
      <c r="L56" s="397"/>
      <c r="M56" s="397"/>
      <c r="N56" s="397"/>
      <c r="O56" s="52"/>
      <c r="P56" s="53"/>
      <c r="Q56" s="38"/>
      <c r="R56" s="38"/>
      <c r="S56" s="38"/>
      <c r="T56" s="54"/>
      <c r="U56" s="54"/>
      <c r="V56" s="37"/>
      <c r="W56" s="37"/>
      <c r="X56" s="37"/>
      <c r="Y56" s="55"/>
      <c r="Z56" s="56" t="s">
        <v>328</v>
      </c>
      <c r="AA56" s="38"/>
      <c r="AB56" s="38"/>
      <c r="AC56" s="38"/>
      <c r="AD56" s="38"/>
      <c r="AE56" s="38"/>
      <c r="AF56" s="38"/>
      <c r="AG56" s="38"/>
      <c r="AH56" s="38"/>
      <c r="AI56" s="38"/>
      <c r="AJ56" s="38"/>
      <c r="AK56" s="38"/>
      <c r="AL56" s="38"/>
      <c r="AM56" s="57" t="s">
        <v>329</v>
      </c>
      <c r="AN56" s="398">
        <v>1</v>
      </c>
      <c r="AO56" s="399"/>
      <c r="AP56" s="66"/>
      <c r="AQ56" s="67"/>
      <c r="AR56" s="68"/>
      <c r="AS56" s="155">
        <f>ROUND(ROUND(P55*AN56,0)*(1+AQ59),0)</f>
        <v>144</v>
      </c>
      <c r="AT56" s="156"/>
      <c r="AU56" s="150"/>
      <c r="AV56" s="157">
        <f>ROUNDDOWN(AS56*'地域区分'!$B$17,0)</f>
        <v>1543</v>
      </c>
      <c r="AW56" s="157">
        <f>ROUNDDOWN(AS56*'地域区分'!$C$17,0)</f>
        <v>1526</v>
      </c>
      <c r="AX56" s="157">
        <f>ROUNDDOWN(AS56*'地域区分'!$D$17,0)</f>
        <v>1491</v>
      </c>
      <c r="AY56" s="157">
        <f>ROUNDDOWN(AS56*'地域区分'!$E$17,0)</f>
        <v>1465</v>
      </c>
      <c r="AZ56" s="300">
        <f>ROUNDDOWN(AS56*'地域区分'!$F$17,0)</f>
        <v>1440</v>
      </c>
      <c r="BA56" s="150"/>
      <c r="BB56" s="157">
        <f aca="true" t="shared" si="15" ref="BB56:BF88">AV56-ROUNDDOWN(AV56*0.9,0)</f>
        <v>155</v>
      </c>
      <c r="BC56" s="157">
        <f t="shared" si="15"/>
        <v>153</v>
      </c>
      <c r="BD56" s="157">
        <f t="shared" si="15"/>
        <v>150</v>
      </c>
      <c r="BE56" s="157">
        <f t="shared" si="15"/>
        <v>147</v>
      </c>
      <c r="BF56" s="157">
        <f t="shared" si="15"/>
        <v>144</v>
      </c>
    </row>
    <row r="57" spans="1:58" ht="18" customHeight="1">
      <c r="A57" s="41">
        <v>72</v>
      </c>
      <c r="B57" s="42">
        <v>1155</v>
      </c>
      <c r="C57" s="43" t="s">
        <v>94</v>
      </c>
      <c r="D57" s="401" t="s">
        <v>330</v>
      </c>
      <c r="E57" s="411"/>
      <c r="F57" s="411"/>
      <c r="G57" s="411"/>
      <c r="H57" s="411"/>
      <c r="I57" s="411"/>
      <c r="J57" s="411"/>
      <c r="K57" s="411"/>
      <c r="L57" s="411"/>
      <c r="M57" s="411"/>
      <c r="N57" s="411"/>
      <c r="O57" s="44"/>
      <c r="P57" s="400">
        <v>190</v>
      </c>
      <c r="Q57" s="400"/>
      <c r="R57" s="61" t="s">
        <v>305</v>
      </c>
      <c r="S57" s="28"/>
      <c r="T57" s="45"/>
      <c r="U57" s="45"/>
      <c r="V57" s="27"/>
      <c r="W57" s="28"/>
      <c r="X57" s="46"/>
      <c r="Y57" s="47"/>
      <c r="Z57" s="48"/>
      <c r="AA57" s="48"/>
      <c r="AB57" s="48"/>
      <c r="AC57" s="48"/>
      <c r="AD57" s="48"/>
      <c r="AE57" s="48"/>
      <c r="AF57" s="48"/>
      <c r="AG57" s="48"/>
      <c r="AH57" s="48"/>
      <c r="AI57" s="48"/>
      <c r="AJ57" s="48"/>
      <c r="AK57" s="48"/>
      <c r="AL57" s="48"/>
      <c r="AM57" s="49"/>
      <c r="AN57" s="50"/>
      <c r="AO57" s="51"/>
      <c r="AP57" s="414" t="s">
        <v>331</v>
      </c>
      <c r="AQ57" s="415"/>
      <c r="AR57" s="416"/>
      <c r="AS57" s="155">
        <f>ROUND(P57*(1+AQ59),0)</f>
        <v>238</v>
      </c>
      <c r="AT57" s="156"/>
      <c r="AU57" s="150"/>
      <c r="AV57" s="157">
        <f>ROUNDDOWN(AS57*'地域区分'!$B$17,0)</f>
        <v>2551</v>
      </c>
      <c r="AW57" s="157">
        <f>ROUNDDOWN(AS57*'地域区分'!$C$17,0)</f>
        <v>2522</v>
      </c>
      <c r="AX57" s="157">
        <f>ROUNDDOWN(AS57*'地域区分'!$D$17,0)</f>
        <v>2465</v>
      </c>
      <c r="AY57" s="157">
        <f>ROUNDDOWN(AS57*'地域区分'!$E$17,0)</f>
        <v>2422</v>
      </c>
      <c r="AZ57" s="300">
        <f>ROUNDDOWN(AS57*'地域区分'!$F$17,0)</f>
        <v>2380</v>
      </c>
      <c r="BA57" s="150"/>
      <c r="BB57" s="157">
        <f t="shared" si="15"/>
        <v>256</v>
      </c>
      <c r="BC57" s="157">
        <f t="shared" si="15"/>
        <v>253</v>
      </c>
      <c r="BD57" s="157">
        <f t="shared" si="15"/>
        <v>247</v>
      </c>
      <c r="BE57" s="157">
        <f t="shared" si="15"/>
        <v>243</v>
      </c>
      <c r="BF57" s="157">
        <f t="shared" si="15"/>
        <v>238</v>
      </c>
    </row>
    <row r="58" spans="1:58" ht="18" customHeight="1">
      <c r="A58" s="41">
        <v>72</v>
      </c>
      <c r="B58" s="42">
        <v>1156</v>
      </c>
      <c r="C58" s="43" t="s">
        <v>95</v>
      </c>
      <c r="D58" s="412"/>
      <c r="E58" s="413"/>
      <c r="F58" s="413"/>
      <c r="G58" s="413"/>
      <c r="H58" s="413"/>
      <c r="I58" s="413"/>
      <c r="J58" s="413"/>
      <c r="K58" s="413"/>
      <c r="L58" s="413"/>
      <c r="M58" s="413"/>
      <c r="N58" s="413"/>
      <c r="O58" s="52"/>
      <c r="P58" s="53"/>
      <c r="Q58" s="38"/>
      <c r="R58" s="38"/>
      <c r="S58" s="38"/>
      <c r="T58" s="54"/>
      <c r="U58" s="54"/>
      <c r="V58" s="37"/>
      <c r="W58" s="37"/>
      <c r="X58" s="37"/>
      <c r="Y58" s="55"/>
      <c r="Z58" s="56" t="s">
        <v>328</v>
      </c>
      <c r="AA58" s="38"/>
      <c r="AB58" s="38"/>
      <c r="AC58" s="38"/>
      <c r="AD58" s="38"/>
      <c r="AE58" s="38"/>
      <c r="AF58" s="38"/>
      <c r="AG58" s="38"/>
      <c r="AH58" s="38"/>
      <c r="AI58" s="38"/>
      <c r="AJ58" s="38"/>
      <c r="AK58" s="38"/>
      <c r="AL58" s="38"/>
      <c r="AM58" s="57" t="s">
        <v>329</v>
      </c>
      <c r="AN58" s="398">
        <v>1</v>
      </c>
      <c r="AO58" s="399"/>
      <c r="AP58" s="414"/>
      <c r="AQ58" s="415"/>
      <c r="AR58" s="416"/>
      <c r="AS58" s="155">
        <f>ROUND(ROUND(P57*AN58,0)*(1+AQ59),0)</f>
        <v>238</v>
      </c>
      <c r="AT58" s="156"/>
      <c r="AU58" s="150"/>
      <c r="AV58" s="157">
        <f>ROUNDDOWN(AS58*'地域区分'!$B$17,0)</f>
        <v>2551</v>
      </c>
      <c r="AW58" s="157">
        <f>ROUNDDOWN(AS58*'地域区分'!$C$17,0)</f>
        <v>2522</v>
      </c>
      <c r="AX58" s="157">
        <f>ROUNDDOWN(AS58*'地域区分'!$D$17,0)</f>
        <v>2465</v>
      </c>
      <c r="AY58" s="157">
        <f>ROUNDDOWN(AS58*'地域区分'!$E$17,0)</f>
        <v>2422</v>
      </c>
      <c r="AZ58" s="300">
        <f>ROUNDDOWN(AS58*'地域区分'!$F$17,0)</f>
        <v>2380</v>
      </c>
      <c r="BA58" s="150"/>
      <c r="BB58" s="157">
        <f t="shared" si="15"/>
        <v>256</v>
      </c>
      <c r="BC58" s="157">
        <f t="shared" si="15"/>
        <v>253</v>
      </c>
      <c r="BD58" s="157">
        <f t="shared" si="15"/>
        <v>247</v>
      </c>
      <c r="BE58" s="157">
        <f t="shared" si="15"/>
        <v>243</v>
      </c>
      <c r="BF58" s="157">
        <f t="shared" si="15"/>
        <v>238</v>
      </c>
    </row>
    <row r="59" spans="1:58" ht="18" customHeight="1">
      <c r="A59" s="41">
        <v>72</v>
      </c>
      <c r="B59" s="42">
        <v>1157</v>
      </c>
      <c r="C59" s="43" t="s">
        <v>96</v>
      </c>
      <c r="D59" s="401" t="s">
        <v>332</v>
      </c>
      <c r="E59" s="411"/>
      <c r="F59" s="411"/>
      <c r="G59" s="411"/>
      <c r="H59" s="411"/>
      <c r="I59" s="411"/>
      <c r="J59" s="411"/>
      <c r="K59" s="411"/>
      <c r="L59" s="411"/>
      <c r="M59" s="411"/>
      <c r="N59" s="411"/>
      <c r="O59" s="44"/>
      <c r="P59" s="400">
        <v>265</v>
      </c>
      <c r="Q59" s="400"/>
      <c r="R59" s="61" t="s">
        <v>305</v>
      </c>
      <c r="S59" s="28"/>
      <c r="T59" s="45"/>
      <c r="U59" s="45"/>
      <c r="V59" s="27"/>
      <c r="W59" s="28"/>
      <c r="X59" s="46"/>
      <c r="Y59" s="47"/>
      <c r="Z59" s="48"/>
      <c r="AA59" s="48"/>
      <c r="AB59" s="48"/>
      <c r="AC59" s="48"/>
      <c r="AD59" s="48"/>
      <c r="AE59" s="48"/>
      <c r="AF59" s="48"/>
      <c r="AG59" s="48"/>
      <c r="AH59" s="48"/>
      <c r="AI59" s="48"/>
      <c r="AJ59" s="48"/>
      <c r="AK59" s="48"/>
      <c r="AL59" s="48"/>
      <c r="AM59" s="49"/>
      <c r="AN59" s="50"/>
      <c r="AO59" s="51"/>
      <c r="AP59" s="72" t="s">
        <v>333</v>
      </c>
      <c r="AQ59" s="417">
        <v>0.25</v>
      </c>
      <c r="AR59" s="418"/>
      <c r="AS59" s="155">
        <f>ROUND(P59*(1+AQ59),0)</f>
        <v>331</v>
      </c>
      <c r="AT59" s="156"/>
      <c r="AU59" s="150"/>
      <c r="AV59" s="157">
        <f>ROUNDDOWN(AS59*'地域区分'!$B$17,0)</f>
        <v>3548</v>
      </c>
      <c r="AW59" s="157">
        <f>ROUNDDOWN(AS59*'地域区分'!$C$17,0)</f>
        <v>3508</v>
      </c>
      <c r="AX59" s="157">
        <f>ROUNDDOWN(AS59*'地域区分'!$D$17,0)</f>
        <v>3429</v>
      </c>
      <c r="AY59" s="157">
        <f>ROUNDDOWN(AS59*'地域区分'!$E$17,0)</f>
        <v>3369</v>
      </c>
      <c r="AZ59" s="300">
        <f>ROUNDDOWN(AS59*'地域区分'!$F$17,0)</f>
        <v>3310</v>
      </c>
      <c r="BA59" s="150"/>
      <c r="BB59" s="157">
        <f t="shared" si="15"/>
        <v>355</v>
      </c>
      <c r="BC59" s="157">
        <f t="shared" si="15"/>
        <v>351</v>
      </c>
      <c r="BD59" s="157">
        <f t="shared" si="15"/>
        <v>343</v>
      </c>
      <c r="BE59" s="157">
        <f t="shared" si="15"/>
        <v>337</v>
      </c>
      <c r="BF59" s="157">
        <f t="shared" si="15"/>
        <v>331</v>
      </c>
    </row>
    <row r="60" spans="1:58" ht="18" customHeight="1">
      <c r="A60" s="41">
        <v>72</v>
      </c>
      <c r="B60" s="42">
        <v>1158</v>
      </c>
      <c r="C60" s="43" t="s">
        <v>97</v>
      </c>
      <c r="D60" s="412"/>
      <c r="E60" s="413"/>
      <c r="F60" s="413"/>
      <c r="G60" s="413"/>
      <c r="H60" s="413"/>
      <c r="I60" s="413"/>
      <c r="J60" s="413"/>
      <c r="K60" s="413"/>
      <c r="L60" s="413"/>
      <c r="M60" s="413"/>
      <c r="N60" s="413"/>
      <c r="O60" s="52"/>
      <c r="P60" s="53"/>
      <c r="Q60" s="38"/>
      <c r="R60" s="38"/>
      <c r="S60" s="38"/>
      <c r="T60" s="54"/>
      <c r="U60" s="54"/>
      <c r="V60" s="37"/>
      <c r="W60" s="37"/>
      <c r="X60" s="37"/>
      <c r="Y60" s="55"/>
      <c r="Z60" s="56" t="s">
        <v>328</v>
      </c>
      <c r="AA60" s="38"/>
      <c r="AB60" s="38"/>
      <c r="AC60" s="38"/>
      <c r="AD60" s="38"/>
      <c r="AE60" s="38"/>
      <c r="AF60" s="38"/>
      <c r="AG60" s="38"/>
      <c r="AH60" s="38"/>
      <c r="AI60" s="38"/>
      <c r="AJ60" s="38"/>
      <c r="AK60" s="38"/>
      <c r="AL60" s="38"/>
      <c r="AM60" s="57" t="s">
        <v>329</v>
      </c>
      <c r="AN60" s="398">
        <v>1</v>
      </c>
      <c r="AO60" s="399"/>
      <c r="AP60" s="75"/>
      <c r="AQ60" s="61"/>
      <c r="AR60" s="108" t="s">
        <v>334</v>
      </c>
      <c r="AS60" s="155">
        <f>ROUND(ROUND(P59*AN60,0)*(1+AQ59),0)</f>
        <v>331</v>
      </c>
      <c r="AT60" s="156"/>
      <c r="AU60" s="150"/>
      <c r="AV60" s="157">
        <f>ROUNDDOWN(AS60*'地域区分'!$B$17,0)</f>
        <v>3548</v>
      </c>
      <c r="AW60" s="157">
        <f>ROUNDDOWN(AS60*'地域区分'!$C$17,0)</f>
        <v>3508</v>
      </c>
      <c r="AX60" s="157">
        <f>ROUNDDOWN(AS60*'地域区分'!$D$17,0)</f>
        <v>3429</v>
      </c>
      <c r="AY60" s="157">
        <f>ROUNDDOWN(AS60*'地域区分'!$E$17,0)</f>
        <v>3369</v>
      </c>
      <c r="AZ60" s="300">
        <f>ROUNDDOWN(AS60*'地域区分'!$F$17,0)</f>
        <v>3310</v>
      </c>
      <c r="BA60" s="150"/>
      <c r="BB60" s="157">
        <f t="shared" si="15"/>
        <v>355</v>
      </c>
      <c r="BC60" s="157">
        <f t="shared" si="15"/>
        <v>351</v>
      </c>
      <c r="BD60" s="157">
        <f t="shared" si="15"/>
        <v>343</v>
      </c>
      <c r="BE60" s="157">
        <f t="shared" si="15"/>
        <v>337</v>
      </c>
      <c r="BF60" s="157">
        <f t="shared" si="15"/>
        <v>331</v>
      </c>
    </row>
    <row r="61" spans="1:58" ht="18" customHeight="1">
      <c r="A61" s="41">
        <v>72</v>
      </c>
      <c r="B61" s="42">
        <v>1159</v>
      </c>
      <c r="C61" s="43" t="s">
        <v>98</v>
      </c>
      <c r="D61" s="401" t="s">
        <v>335</v>
      </c>
      <c r="E61" s="411"/>
      <c r="F61" s="411"/>
      <c r="G61" s="411"/>
      <c r="H61" s="411"/>
      <c r="I61" s="411"/>
      <c r="J61" s="411"/>
      <c r="K61" s="411"/>
      <c r="L61" s="411"/>
      <c r="M61" s="411"/>
      <c r="N61" s="411"/>
      <c r="O61" s="44"/>
      <c r="P61" s="400">
        <v>340</v>
      </c>
      <c r="Q61" s="400"/>
      <c r="R61" s="61" t="s">
        <v>305</v>
      </c>
      <c r="S61" s="28"/>
      <c r="T61" s="45"/>
      <c r="U61" s="45"/>
      <c r="V61" s="27"/>
      <c r="W61" s="28"/>
      <c r="X61" s="46"/>
      <c r="Y61" s="47"/>
      <c r="Z61" s="48"/>
      <c r="AA61" s="48"/>
      <c r="AB61" s="48"/>
      <c r="AC61" s="48"/>
      <c r="AD61" s="48"/>
      <c r="AE61" s="48"/>
      <c r="AF61" s="48"/>
      <c r="AG61" s="48"/>
      <c r="AH61" s="48"/>
      <c r="AI61" s="48"/>
      <c r="AJ61" s="48"/>
      <c r="AK61" s="48"/>
      <c r="AL61" s="48"/>
      <c r="AM61" s="49"/>
      <c r="AN61" s="50"/>
      <c r="AO61" s="51"/>
      <c r="AP61" s="75"/>
      <c r="AQ61" s="75"/>
      <c r="AR61" s="52"/>
      <c r="AS61" s="155">
        <f>ROUND(P61*(1+AQ59),0)</f>
        <v>425</v>
      </c>
      <c r="AT61" s="156"/>
      <c r="AU61" s="150"/>
      <c r="AV61" s="157">
        <f>ROUNDDOWN(AS61*'地域区分'!$B$17,0)</f>
        <v>4556</v>
      </c>
      <c r="AW61" s="157">
        <f>ROUNDDOWN(AS61*'地域区分'!$C$17,0)</f>
        <v>4505</v>
      </c>
      <c r="AX61" s="157">
        <f>ROUNDDOWN(AS61*'地域区分'!$D$17,0)</f>
        <v>4403</v>
      </c>
      <c r="AY61" s="157">
        <f>ROUNDDOWN(AS61*'地域区分'!$E$17,0)</f>
        <v>4326</v>
      </c>
      <c r="AZ61" s="300">
        <f>ROUNDDOWN(AS61*'地域区分'!$F$17,0)</f>
        <v>4250</v>
      </c>
      <c r="BA61" s="150"/>
      <c r="BB61" s="157">
        <f t="shared" si="15"/>
        <v>456</v>
      </c>
      <c r="BC61" s="157">
        <f t="shared" si="15"/>
        <v>451</v>
      </c>
      <c r="BD61" s="157">
        <f t="shared" si="15"/>
        <v>441</v>
      </c>
      <c r="BE61" s="157">
        <f t="shared" si="15"/>
        <v>433</v>
      </c>
      <c r="BF61" s="157">
        <f t="shared" si="15"/>
        <v>425</v>
      </c>
    </row>
    <row r="62" spans="1:58" ht="18" customHeight="1">
      <c r="A62" s="41">
        <v>72</v>
      </c>
      <c r="B62" s="42">
        <v>1160</v>
      </c>
      <c r="C62" s="43" t="s">
        <v>99</v>
      </c>
      <c r="D62" s="412"/>
      <c r="E62" s="413"/>
      <c r="F62" s="413"/>
      <c r="G62" s="413"/>
      <c r="H62" s="413"/>
      <c r="I62" s="413"/>
      <c r="J62" s="413"/>
      <c r="K62" s="413"/>
      <c r="L62" s="413"/>
      <c r="M62" s="413"/>
      <c r="N62" s="413"/>
      <c r="O62" s="52"/>
      <c r="P62" s="53"/>
      <c r="Q62" s="38"/>
      <c r="R62" s="38"/>
      <c r="S62" s="38"/>
      <c r="T62" s="54"/>
      <c r="U62" s="54"/>
      <c r="V62" s="37"/>
      <c r="W62" s="37"/>
      <c r="X62" s="37"/>
      <c r="Y62" s="55"/>
      <c r="Z62" s="56" t="s">
        <v>328</v>
      </c>
      <c r="AA62" s="38"/>
      <c r="AB62" s="38"/>
      <c r="AC62" s="38"/>
      <c r="AD62" s="38"/>
      <c r="AE62" s="38"/>
      <c r="AF62" s="38"/>
      <c r="AG62" s="38"/>
      <c r="AH62" s="38"/>
      <c r="AI62" s="38"/>
      <c r="AJ62" s="38"/>
      <c r="AK62" s="38"/>
      <c r="AL62" s="38"/>
      <c r="AM62" s="57" t="s">
        <v>329</v>
      </c>
      <c r="AN62" s="398">
        <v>1</v>
      </c>
      <c r="AO62" s="399"/>
      <c r="AP62" s="75"/>
      <c r="AQ62" s="75"/>
      <c r="AR62" s="75"/>
      <c r="AS62" s="155">
        <f>ROUND(ROUND(P61*AN62,0)*(1+AQ59),0)</f>
        <v>425</v>
      </c>
      <c r="AT62" s="156"/>
      <c r="AU62" s="150"/>
      <c r="AV62" s="157">
        <f>ROUNDDOWN(AS62*'地域区分'!$B$17,0)</f>
        <v>4556</v>
      </c>
      <c r="AW62" s="157">
        <f>ROUNDDOWN(AS62*'地域区分'!$C$17,0)</f>
        <v>4505</v>
      </c>
      <c r="AX62" s="157">
        <f>ROUNDDOWN(AS62*'地域区分'!$D$17,0)</f>
        <v>4403</v>
      </c>
      <c r="AY62" s="157">
        <f>ROUNDDOWN(AS62*'地域区分'!$E$17,0)</f>
        <v>4326</v>
      </c>
      <c r="AZ62" s="300">
        <f>ROUNDDOWN(AS62*'地域区分'!$F$17,0)</f>
        <v>4250</v>
      </c>
      <c r="BA62" s="150"/>
      <c r="BB62" s="157">
        <f t="shared" si="15"/>
        <v>456</v>
      </c>
      <c r="BC62" s="157">
        <f t="shared" si="15"/>
        <v>451</v>
      </c>
      <c r="BD62" s="157">
        <f t="shared" si="15"/>
        <v>441</v>
      </c>
      <c r="BE62" s="157">
        <f t="shared" si="15"/>
        <v>433</v>
      </c>
      <c r="BF62" s="157">
        <f t="shared" si="15"/>
        <v>425</v>
      </c>
    </row>
    <row r="63" spans="1:58" ht="18" customHeight="1">
      <c r="A63" s="41">
        <v>72</v>
      </c>
      <c r="B63" s="42">
        <v>1161</v>
      </c>
      <c r="C63" s="43" t="s">
        <v>100</v>
      </c>
      <c r="D63" s="401" t="s">
        <v>336</v>
      </c>
      <c r="E63" s="411"/>
      <c r="F63" s="411"/>
      <c r="G63" s="411"/>
      <c r="H63" s="411"/>
      <c r="I63" s="411"/>
      <c r="J63" s="411"/>
      <c r="K63" s="411"/>
      <c r="L63" s="411"/>
      <c r="M63" s="411"/>
      <c r="N63" s="411"/>
      <c r="O63" s="44"/>
      <c r="P63" s="400">
        <v>415</v>
      </c>
      <c r="Q63" s="400"/>
      <c r="R63" s="61" t="s">
        <v>305</v>
      </c>
      <c r="S63" s="28"/>
      <c r="T63" s="45"/>
      <c r="U63" s="45"/>
      <c r="V63" s="27"/>
      <c r="W63" s="28"/>
      <c r="X63" s="46"/>
      <c r="Y63" s="47"/>
      <c r="Z63" s="48"/>
      <c r="AA63" s="48"/>
      <c r="AB63" s="48"/>
      <c r="AC63" s="48"/>
      <c r="AD63" s="48"/>
      <c r="AE63" s="48"/>
      <c r="AF63" s="48"/>
      <c r="AG63" s="48"/>
      <c r="AH63" s="48"/>
      <c r="AI63" s="48"/>
      <c r="AJ63" s="48"/>
      <c r="AK63" s="48"/>
      <c r="AL63" s="48"/>
      <c r="AM63" s="49"/>
      <c r="AN63" s="50"/>
      <c r="AO63" s="51"/>
      <c r="AP63" s="69"/>
      <c r="AQ63" s="70"/>
      <c r="AR63" s="71"/>
      <c r="AS63" s="155">
        <f>ROUND(P63*(1+AQ59),0)</f>
        <v>519</v>
      </c>
      <c r="AT63" s="156"/>
      <c r="AU63" s="150"/>
      <c r="AV63" s="157">
        <f>ROUNDDOWN(AS63*'地域区分'!$B$17,0)</f>
        <v>5563</v>
      </c>
      <c r="AW63" s="157">
        <f>ROUNDDOWN(AS63*'地域区分'!$C$17,0)</f>
        <v>5501</v>
      </c>
      <c r="AX63" s="157">
        <f>ROUNDDOWN(AS63*'地域区分'!$D$17,0)</f>
        <v>5376</v>
      </c>
      <c r="AY63" s="157">
        <f>ROUNDDOWN(AS63*'地域区分'!$E$17,0)</f>
        <v>5283</v>
      </c>
      <c r="AZ63" s="300">
        <f>ROUNDDOWN(AS63*'地域区分'!$F$17,0)</f>
        <v>5190</v>
      </c>
      <c r="BA63" s="150"/>
      <c r="BB63" s="157">
        <f t="shared" si="15"/>
        <v>557</v>
      </c>
      <c r="BC63" s="157">
        <f t="shared" si="15"/>
        <v>551</v>
      </c>
      <c r="BD63" s="157">
        <f t="shared" si="15"/>
        <v>538</v>
      </c>
      <c r="BE63" s="157">
        <f t="shared" si="15"/>
        <v>529</v>
      </c>
      <c r="BF63" s="157">
        <f t="shared" si="15"/>
        <v>519</v>
      </c>
    </row>
    <row r="64" spans="1:58" ht="18" customHeight="1">
      <c r="A64" s="41">
        <v>72</v>
      </c>
      <c r="B64" s="42">
        <v>1162</v>
      </c>
      <c r="C64" s="43" t="s">
        <v>101</v>
      </c>
      <c r="D64" s="419"/>
      <c r="E64" s="420"/>
      <c r="F64" s="420"/>
      <c r="G64" s="420"/>
      <c r="H64" s="420"/>
      <c r="I64" s="420"/>
      <c r="J64" s="420"/>
      <c r="K64" s="420"/>
      <c r="L64" s="420"/>
      <c r="M64" s="420"/>
      <c r="N64" s="420"/>
      <c r="O64" s="55"/>
      <c r="P64" s="53"/>
      <c r="Q64" s="38"/>
      <c r="R64" s="38"/>
      <c r="S64" s="38"/>
      <c r="T64" s="54"/>
      <c r="U64" s="54"/>
      <c r="V64" s="37"/>
      <c r="W64" s="37"/>
      <c r="X64" s="37"/>
      <c r="Y64" s="55"/>
      <c r="Z64" s="56" t="s">
        <v>328</v>
      </c>
      <c r="AA64" s="38"/>
      <c r="AB64" s="38"/>
      <c r="AC64" s="38"/>
      <c r="AD64" s="38"/>
      <c r="AE64" s="38"/>
      <c r="AF64" s="38"/>
      <c r="AG64" s="38"/>
      <c r="AH64" s="38"/>
      <c r="AI64" s="38"/>
      <c r="AJ64" s="38"/>
      <c r="AK64" s="38"/>
      <c r="AL64" s="38"/>
      <c r="AM64" s="57" t="s">
        <v>329</v>
      </c>
      <c r="AN64" s="398">
        <v>1</v>
      </c>
      <c r="AO64" s="399"/>
      <c r="AP64" s="73"/>
      <c r="AQ64" s="58"/>
      <c r="AR64" s="59"/>
      <c r="AS64" s="160">
        <f>ROUND(ROUND(P63*AN64,0)*(1+AQ59),0)</f>
        <v>519</v>
      </c>
      <c r="AT64" s="176"/>
      <c r="AU64" s="298"/>
      <c r="AV64" s="157">
        <f>ROUNDDOWN(AS64*'地域区分'!$B$17,0)</f>
        <v>5563</v>
      </c>
      <c r="AW64" s="157">
        <f>ROUNDDOWN(AS64*'地域区分'!$C$17,0)</f>
        <v>5501</v>
      </c>
      <c r="AX64" s="157">
        <f>ROUNDDOWN(AS64*'地域区分'!$D$17,0)</f>
        <v>5376</v>
      </c>
      <c r="AY64" s="157">
        <f>ROUNDDOWN(AS64*'地域区分'!$E$17,0)</f>
        <v>5283</v>
      </c>
      <c r="AZ64" s="300">
        <f>ROUNDDOWN(AS64*'地域区分'!$F$17,0)</f>
        <v>5190</v>
      </c>
      <c r="BA64" s="298"/>
      <c r="BB64" s="157">
        <f t="shared" si="15"/>
        <v>557</v>
      </c>
      <c r="BC64" s="157">
        <f t="shared" si="15"/>
        <v>551</v>
      </c>
      <c r="BD64" s="157">
        <f t="shared" si="15"/>
        <v>538</v>
      </c>
      <c r="BE64" s="157">
        <f t="shared" si="15"/>
        <v>529</v>
      </c>
      <c r="BF64" s="157">
        <f t="shared" si="15"/>
        <v>519</v>
      </c>
    </row>
    <row r="65" spans="4:14" ht="13.5">
      <c r="D65" s="100"/>
      <c r="E65" s="100"/>
      <c r="F65" s="100"/>
      <c r="G65" s="100"/>
      <c r="H65" s="100"/>
      <c r="I65" s="100"/>
      <c r="J65" s="100"/>
      <c r="K65" s="100"/>
      <c r="L65" s="100"/>
      <c r="M65" s="100"/>
      <c r="N65" s="100"/>
    </row>
    <row r="66" spans="4:14" ht="13.5">
      <c r="D66" s="100"/>
      <c r="E66" s="100"/>
      <c r="F66" s="100"/>
      <c r="G66" s="100"/>
      <c r="H66" s="100"/>
      <c r="I66" s="100"/>
      <c r="J66" s="100"/>
      <c r="K66" s="100"/>
      <c r="L66" s="100"/>
      <c r="M66" s="100"/>
      <c r="N66" s="100"/>
    </row>
    <row r="67" spans="1:14" ht="17.25">
      <c r="A67" s="22" t="s">
        <v>90</v>
      </c>
      <c r="D67" s="100"/>
      <c r="E67" s="100"/>
      <c r="F67" s="100"/>
      <c r="G67" s="100"/>
      <c r="H67" s="100"/>
      <c r="I67" s="100"/>
      <c r="J67" s="100"/>
      <c r="K67" s="100"/>
      <c r="L67" s="100"/>
      <c r="M67" s="100"/>
      <c r="N67" s="100"/>
    </row>
    <row r="68" spans="4:14" ht="13.5">
      <c r="D68" s="100"/>
      <c r="E68" s="100"/>
      <c r="F68" s="100"/>
      <c r="G68" s="100"/>
      <c r="H68" s="100"/>
      <c r="I68" s="100"/>
      <c r="J68" s="100"/>
      <c r="K68" s="100"/>
      <c r="L68" s="100"/>
      <c r="M68" s="100"/>
      <c r="N68" s="100"/>
    </row>
    <row r="69" spans="1:58" ht="13.5">
      <c r="A69" s="23" t="s">
        <v>326</v>
      </c>
      <c r="B69" s="24"/>
      <c r="C69" s="25" t="s">
        <v>295</v>
      </c>
      <c r="D69" s="122"/>
      <c r="E69" s="28"/>
      <c r="F69" s="28"/>
      <c r="G69" s="28"/>
      <c r="H69" s="28"/>
      <c r="I69" s="28"/>
      <c r="J69" s="28"/>
      <c r="K69" s="28"/>
      <c r="L69" s="28"/>
      <c r="M69" s="28"/>
      <c r="N69" s="28"/>
      <c r="O69" s="28"/>
      <c r="P69" s="28"/>
      <c r="Q69" s="27"/>
      <c r="R69" s="27"/>
      <c r="S69" s="27"/>
      <c r="T69" s="29"/>
      <c r="U69" s="30"/>
      <c r="V69" s="30"/>
      <c r="W69" s="27"/>
      <c r="X69" s="31" t="s">
        <v>296</v>
      </c>
      <c r="Y69" s="30"/>
      <c r="Z69" s="27"/>
      <c r="AA69" s="27"/>
      <c r="AB69" s="27"/>
      <c r="AC69" s="27"/>
      <c r="AD69" s="27"/>
      <c r="AE69" s="27"/>
      <c r="AF69" s="27"/>
      <c r="AG69" s="27"/>
      <c r="AH69" s="27"/>
      <c r="AI69" s="27"/>
      <c r="AJ69" s="27"/>
      <c r="AK69" s="27"/>
      <c r="AL69" s="27"/>
      <c r="AM69" s="27"/>
      <c r="AN69" s="27"/>
      <c r="AO69" s="27"/>
      <c r="AP69" s="27"/>
      <c r="AQ69" s="27"/>
      <c r="AR69" s="27"/>
      <c r="AS69" s="294" t="s">
        <v>297</v>
      </c>
      <c r="AT69" s="294" t="s">
        <v>298</v>
      </c>
      <c r="AU69" s="224"/>
      <c r="AV69" s="368" t="s">
        <v>418</v>
      </c>
      <c r="AW69" s="361"/>
      <c r="AX69" s="361"/>
      <c r="AY69" s="361"/>
      <c r="AZ69" s="362"/>
      <c r="BA69" s="224"/>
      <c r="BB69" s="363" t="s">
        <v>419</v>
      </c>
      <c r="BC69" s="361"/>
      <c r="BD69" s="361"/>
      <c r="BE69" s="361"/>
      <c r="BF69" s="362"/>
    </row>
    <row r="70" spans="1:58" ht="13.5">
      <c r="A70" s="33" t="s">
        <v>299</v>
      </c>
      <c r="B70" s="34" t="s">
        <v>300</v>
      </c>
      <c r="C70" s="35"/>
      <c r="D70" s="53"/>
      <c r="E70" s="38"/>
      <c r="F70" s="38"/>
      <c r="G70" s="38"/>
      <c r="H70" s="38"/>
      <c r="I70" s="38"/>
      <c r="J70" s="38"/>
      <c r="K70" s="38"/>
      <c r="L70" s="38"/>
      <c r="M70" s="38"/>
      <c r="N70" s="38"/>
      <c r="O70" s="38"/>
      <c r="P70" s="38"/>
      <c r="Q70" s="37"/>
      <c r="R70" s="37"/>
      <c r="S70" s="37"/>
      <c r="T70" s="37"/>
      <c r="U70" s="39"/>
      <c r="V70" s="39"/>
      <c r="W70" s="37"/>
      <c r="X70" s="39"/>
      <c r="Y70" s="39"/>
      <c r="Z70" s="37"/>
      <c r="AA70" s="37"/>
      <c r="AB70" s="37"/>
      <c r="AC70" s="37"/>
      <c r="AD70" s="37"/>
      <c r="AE70" s="37"/>
      <c r="AF70" s="37"/>
      <c r="AG70" s="37"/>
      <c r="AH70" s="37"/>
      <c r="AI70" s="37"/>
      <c r="AJ70" s="37"/>
      <c r="AK70" s="37"/>
      <c r="AL70" s="37"/>
      <c r="AM70" s="37"/>
      <c r="AN70" s="37"/>
      <c r="AO70" s="37"/>
      <c r="AP70" s="37"/>
      <c r="AQ70" s="37"/>
      <c r="AR70" s="37"/>
      <c r="AS70" s="147" t="s">
        <v>292</v>
      </c>
      <c r="AT70" s="147" t="s">
        <v>293</v>
      </c>
      <c r="AU70" s="150"/>
      <c r="AV70" s="149" t="s">
        <v>274</v>
      </c>
      <c r="AW70" s="149" t="s">
        <v>275</v>
      </c>
      <c r="AX70" s="149" t="s">
        <v>276</v>
      </c>
      <c r="AY70" s="149" t="s">
        <v>277</v>
      </c>
      <c r="AZ70" s="149" t="s">
        <v>278</v>
      </c>
      <c r="BA70" s="150"/>
      <c r="BB70" s="296" t="s">
        <v>274</v>
      </c>
      <c r="BC70" s="149" t="s">
        <v>275</v>
      </c>
      <c r="BD70" s="149" t="s">
        <v>276</v>
      </c>
      <c r="BE70" s="149" t="s">
        <v>277</v>
      </c>
      <c r="BF70" s="149" t="s">
        <v>278</v>
      </c>
    </row>
    <row r="71" spans="1:58" ht="18" customHeight="1">
      <c r="A71" s="41">
        <v>72</v>
      </c>
      <c r="B71" s="42">
        <v>1163</v>
      </c>
      <c r="C71" s="43" t="s">
        <v>102</v>
      </c>
      <c r="D71" s="401" t="s">
        <v>337</v>
      </c>
      <c r="E71" s="411"/>
      <c r="F71" s="411"/>
      <c r="G71" s="411"/>
      <c r="H71" s="411"/>
      <c r="I71" s="411"/>
      <c r="J71" s="411"/>
      <c r="K71" s="411"/>
      <c r="L71" s="411"/>
      <c r="M71" s="411"/>
      <c r="N71" s="411"/>
      <c r="O71" s="44"/>
      <c r="P71" s="400">
        <v>115</v>
      </c>
      <c r="Q71" s="400"/>
      <c r="R71" s="61" t="s">
        <v>305</v>
      </c>
      <c r="S71" s="28"/>
      <c r="T71" s="45"/>
      <c r="U71" s="45"/>
      <c r="V71" s="27"/>
      <c r="W71" s="28"/>
      <c r="X71" s="46"/>
      <c r="Y71" s="47"/>
      <c r="Z71" s="48"/>
      <c r="AA71" s="48"/>
      <c r="AB71" s="48"/>
      <c r="AC71" s="48"/>
      <c r="AD71" s="48"/>
      <c r="AE71" s="48"/>
      <c r="AF71" s="48"/>
      <c r="AG71" s="48"/>
      <c r="AH71" s="48"/>
      <c r="AI71" s="48"/>
      <c r="AJ71" s="48"/>
      <c r="AK71" s="48"/>
      <c r="AL71" s="48"/>
      <c r="AM71" s="49"/>
      <c r="AN71" s="50"/>
      <c r="AO71" s="51"/>
      <c r="AP71" s="63"/>
      <c r="AQ71" s="64"/>
      <c r="AR71" s="65"/>
      <c r="AS71" s="155">
        <f>ROUND(P71*(1+AQ75),0)</f>
        <v>144</v>
      </c>
      <c r="AT71" s="223" t="s">
        <v>302</v>
      </c>
      <c r="AU71" s="150"/>
      <c r="AV71" s="157">
        <f>ROUNDDOWN(AS71*'地域区分'!$B$17,0)</f>
        <v>1543</v>
      </c>
      <c r="AW71" s="157">
        <f>ROUNDDOWN(AS71*'地域区分'!$C$17,0)</f>
        <v>1526</v>
      </c>
      <c r="AX71" s="157">
        <f>ROUNDDOWN(AS71*'地域区分'!$D$17,0)</f>
        <v>1491</v>
      </c>
      <c r="AY71" s="157">
        <f>ROUNDDOWN(AS71*'地域区分'!$E$17,0)</f>
        <v>1465</v>
      </c>
      <c r="AZ71" s="157">
        <f>ROUNDDOWN(AS71*'地域区分'!$F$17,0)</f>
        <v>1440</v>
      </c>
      <c r="BA71" s="150"/>
      <c r="BB71" s="297">
        <f t="shared" si="15"/>
        <v>155</v>
      </c>
      <c r="BC71" s="157">
        <f t="shared" si="15"/>
        <v>153</v>
      </c>
      <c r="BD71" s="157">
        <f t="shared" si="15"/>
        <v>150</v>
      </c>
      <c r="BE71" s="157">
        <f t="shared" si="15"/>
        <v>147</v>
      </c>
      <c r="BF71" s="157">
        <f t="shared" si="15"/>
        <v>144</v>
      </c>
    </row>
    <row r="72" spans="1:58" ht="18" customHeight="1">
      <c r="A72" s="41">
        <v>72</v>
      </c>
      <c r="B72" s="42">
        <v>1164</v>
      </c>
      <c r="C72" s="43" t="s">
        <v>103</v>
      </c>
      <c r="D72" s="412"/>
      <c r="E72" s="413"/>
      <c r="F72" s="413"/>
      <c r="G72" s="413"/>
      <c r="H72" s="413"/>
      <c r="I72" s="413"/>
      <c r="J72" s="413"/>
      <c r="K72" s="413"/>
      <c r="L72" s="413"/>
      <c r="M72" s="413"/>
      <c r="N72" s="413"/>
      <c r="O72" s="52"/>
      <c r="P72" s="53"/>
      <c r="Q72" s="38"/>
      <c r="R72" s="38"/>
      <c r="S72" s="38"/>
      <c r="T72" s="54"/>
      <c r="U72" s="54"/>
      <c r="V72" s="37"/>
      <c r="W72" s="37"/>
      <c r="X72" s="37"/>
      <c r="Y72" s="55"/>
      <c r="Z72" s="56" t="s">
        <v>328</v>
      </c>
      <c r="AA72" s="38"/>
      <c r="AB72" s="38"/>
      <c r="AC72" s="38"/>
      <c r="AD72" s="38"/>
      <c r="AE72" s="38"/>
      <c r="AF72" s="38"/>
      <c r="AG72" s="38"/>
      <c r="AH72" s="38"/>
      <c r="AI72" s="38"/>
      <c r="AJ72" s="38"/>
      <c r="AK72" s="38"/>
      <c r="AL72" s="38"/>
      <c r="AM72" s="57" t="s">
        <v>329</v>
      </c>
      <c r="AN72" s="398">
        <v>1</v>
      </c>
      <c r="AO72" s="399"/>
      <c r="AP72" s="66"/>
      <c r="AQ72" s="67"/>
      <c r="AR72" s="68"/>
      <c r="AS72" s="155">
        <f>ROUND(ROUND(P71*AN72,0)*(1+AQ75),0)</f>
        <v>144</v>
      </c>
      <c r="AT72" s="156"/>
      <c r="AU72" s="150"/>
      <c r="AV72" s="157">
        <f>ROUNDDOWN(AS72*'地域区分'!$B$17,0)</f>
        <v>1543</v>
      </c>
      <c r="AW72" s="157">
        <f>ROUNDDOWN(AS72*'地域区分'!$C$17,0)</f>
        <v>1526</v>
      </c>
      <c r="AX72" s="157">
        <f>ROUNDDOWN(AS72*'地域区分'!$D$17,0)</f>
        <v>1491</v>
      </c>
      <c r="AY72" s="157">
        <f>ROUNDDOWN(AS72*'地域区分'!$E$17,0)</f>
        <v>1465</v>
      </c>
      <c r="AZ72" s="157">
        <f>ROUNDDOWN(AS72*'地域区分'!$F$17,0)</f>
        <v>1440</v>
      </c>
      <c r="BA72" s="150"/>
      <c r="BB72" s="297">
        <f t="shared" si="15"/>
        <v>155</v>
      </c>
      <c r="BC72" s="157">
        <f t="shared" si="15"/>
        <v>153</v>
      </c>
      <c r="BD72" s="157">
        <f t="shared" si="15"/>
        <v>150</v>
      </c>
      <c r="BE72" s="157">
        <f t="shared" si="15"/>
        <v>147</v>
      </c>
      <c r="BF72" s="157">
        <f t="shared" si="15"/>
        <v>144</v>
      </c>
    </row>
    <row r="73" spans="1:58" ht="18" customHeight="1">
      <c r="A73" s="41">
        <v>72</v>
      </c>
      <c r="B73" s="42">
        <v>1165</v>
      </c>
      <c r="C73" s="43" t="s">
        <v>104</v>
      </c>
      <c r="D73" s="401" t="s">
        <v>338</v>
      </c>
      <c r="E73" s="411"/>
      <c r="F73" s="411"/>
      <c r="G73" s="411"/>
      <c r="H73" s="411"/>
      <c r="I73" s="411"/>
      <c r="J73" s="411"/>
      <c r="K73" s="411"/>
      <c r="L73" s="411"/>
      <c r="M73" s="411"/>
      <c r="N73" s="411"/>
      <c r="O73" s="44"/>
      <c r="P73" s="400">
        <v>190</v>
      </c>
      <c r="Q73" s="400"/>
      <c r="R73" s="61" t="s">
        <v>305</v>
      </c>
      <c r="S73" s="28"/>
      <c r="T73" s="45"/>
      <c r="U73" s="45"/>
      <c r="V73" s="27"/>
      <c r="W73" s="28"/>
      <c r="X73" s="46"/>
      <c r="Y73" s="47"/>
      <c r="Z73" s="48"/>
      <c r="AA73" s="48"/>
      <c r="AB73" s="48"/>
      <c r="AC73" s="48"/>
      <c r="AD73" s="48"/>
      <c r="AE73" s="48"/>
      <c r="AF73" s="48"/>
      <c r="AG73" s="48"/>
      <c r="AH73" s="48"/>
      <c r="AI73" s="48"/>
      <c r="AJ73" s="48"/>
      <c r="AK73" s="48"/>
      <c r="AL73" s="48"/>
      <c r="AM73" s="49"/>
      <c r="AN73" s="50"/>
      <c r="AO73" s="51"/>
      <c r="AP73" s="414" t="s">
        <v>339</v>
      </c>
      <c r="AQ73" s="415"/>
      <c r="AR73" s="416"/>
      <c r="AS73" s="155">
        <f>ROUND(P73*(1+AQ75),0)</f>
        <v>238</v>
      </c>
      <c r="AT73" s="156"/>
      <c r="AU73" s="150"/>
      <c r="AV73" s="157">
        <f>ROUNDDOWN(AS73*'地域区分'!$B$17,0)</f>
        <v>2551</v>
      </c>
      <c r="AW73" s="157">
        <f>ROUNDDOWN(AS73*'地域区分'!$C$17,0)</f>
        <v>2522</v>
      </c>
      <c r="AX73" s="157">
        <f>ROUNDDOWN(AS73*'地域区分'!$D$17,0)</f>
        <v>2465</v>
      </c>
      <c r="AY73" s="157">
        <f>ROUNDDOWN(AS73*'地域区分'!$E$17,0)</f>
        <v>2422</v>
      </c>
      <c r="AZ73" s="157">
        <f>ROUNDDOWN(AS73*'地域区分'!$F$17,0)</f>
        <v>2380</v>
      </c>
      <c r="BA73" s="150"/>
      <c r="BB73" s="297">
        <f t="shared" si="15"/>
        <v>256</v>
      </c>
      <c r="BC73" s="157">
        <f t="shared" si="15"/>
        <v>253</v>
      </c>
      <c r="BD73" s="157">
        <f t="shared" si="15"/>
        <v>247</v>
      </c>
      <c r="BE73" s="157">
        <f t="shared" si="15"/>
        <v>243</v>
      </c>
      <c r="BF73" s="157">
        <f t="shared" si="15"/>
        <v>238</v>
      </c>
    </row>
    <row r="74" spans="1:58" ht="18" customHeight="1">
      <c r="A74" s="41">
        <v>72</v>
      </c>
      <c r="B74" s="42">
        <v>1166</v>
      </c>
      <c r="C74" s="43" t="s">
        <v>105</v>
      </c>
      <c r="D74" s="412"/>
      <c r="E74" s="413"/>
      <c r="F74" s="413"/>
      <c r="G74" s="413"/>
      <c r="H74" s="413"/>
      <c r="I74" s="413"/>
      <c r="J74" s="413"/>
      <c r="K74" s="413"/>
      <c r="L74" s="413"/>
      <c r="M74" s="413"/>
      <c r="N74" s="413"/>
      <c r="O74" s="52"/>
      <c r="P74" s="53"/>
      <c r="Q74" s="38"/>
      <c r="R74" s="38"/>
      <c r="S74" s="38"/>
      <c r="T74" s="54"/>
      <c r="U74" s="54"/>
      <c r="V74" s="37"/>
      <c r="W74" s="37"/>
      <c r="X74" s="37"/>
      <c r="Y74" s="55"/>
      <c r="Z74" s="56" t="s">
        <v>328</v>
      </c>
      <c r="AA74" s="38"/>
      <c r="AB74" s="38"/>
      <c r="AC74" s="38"/>
      <c r="AD74" s="38"/>
      <c r="AE74" s="38"/>
      <c r="AF74" s="38"/>
      <c r="AG74" s="38"/>
      <c r="AH74" s="38"/>
      <c r="AI74" s="38"/>
      <c r="AJ74" s="38"/>
      <c r="AK74" s="38"/>
      <c r="AL74" s="38"/>
      <c r="AM74" s="57" t="s">
        <v>329</v>
      </c>
      <c r="AN74" s="398">
        <v>1</v>
      </c>
      <c r="AO74" s="399"/>
      <c r="AP74" s="414"/>
      <c r="AQ74" s="415"/>
      <c r="AR74" s="416"/>
      <c r="AS74" s="155">
        <f>ROUND(ROUND(P73*AN74,0)*(1+AQ75),0)</f>
        <v>238</v>
      </c>
      <c r="AT74" s="156"/>
      <c r="AU74" s="150"/>
      <c r="AV74" s="157">
        <f>ROUNDDOWN(AS74*'地域区分'!$B$17,0)</f>
        <v>2551</v>
      </c>
      <c r="AW74" s="157">
        <f>ROUNDDOWN(AS74*'地域区分'!$C$17,0)</f>
        <v>2522</v>
      </c>
      <c r="AX74" s="157">
        <f>ROUNDDOWN(AS74*'地域区分'!$D$17,0)</f>
        <v>2465</v>
      </c>
      <c r="AY74" s="157">
        <f>ROUNDDOWN(AS74*'地域区分'!$E$17,0)</f>
        <v>2422</v>
      </c>
      <c r="AZ74" s="157">
        <f>ROUNDDOWN(AS74*'地域区分'!$F$17,0)</f>
        <v>2380</v>
      </c>
      <c r="BA74" s="150"/>
      <c r="BB74" s="297">
        <f t="shared" si="15"/>
        <v>256</v>
      </c>
      <c r="BC74" s="157">
        <f t="shared" si="15"/>
        <v>253</v>
      </c>
      <c r="BD74" s="157">
        <f t="shared" si="15"/>
        <v>247</v>
      </c>
      <c r="BE74" s="157">
        <f t="shared" si="15"/>
        <v>243</v>
      </c>
      <c r="BF74" s="157">
        <f t="shared" si="15"/>
        <v>238</v>
      </c>
    </row>
    <row r="75" spans="1:58" ht="18" customHeight="1">
      <c r="A75" s="41">
        <v>72</v>
      </c>
      <c r="B75" s="42">
        <v>1167</v>
      </c>
      <c r="C75" s="43" t="s">
        <v>106</v>
      </c>
      <c r="D75" s="401" t="s">
        <v>340</v>
      </c>
      <c r="E75" s="411"/>
      <c r="F75" s="411"/>
      <c r="G75" s="411"/>
      <c r="H75" s="411"/>
      <c r="I75" s="411"/>
      <c r="J75" s="411"/>
      <c r="K75" s="411"/>
      <c r="L75" s="411"/>
      <c r="M75" s="411"/>
      <c r="N75" s="411"/>
      <c r="O75" s="44"/>
      <c r="P75" s="400">
        <v>265</v>
      </c>
      <c r="Q75" s="400"/>
      <c r="R75" s="61" t="s">
        <v>305</v>
      </c>
      <c r="S75" s="28"/>
      <c r="T75" s="45"/>
      <c r="U75" s="45"/>
      <c r="V75" s="27"/>
      <c r="W75" s="28"/>
      <c r="X75" s="46"/>
      <c r="Y75" s="47"/>
      <c r="Z75" s="48"/>
      <c r="AA75" s="48"/>
      <c r="AB75" s="48"/>
      <c r="AC75" s="48"/>
      <c r="AD75" s="48"/>
      <c r="AE75" s="48"/>
      <c r="AF75" s="48"/>
      <c r="AG75" s="48"/>
      <c r="AH75" s="48"/>
      <c r="AI75" s="48"/>
      <c r="AJ75" s="48"/>
      <c r="AK75" s="48"/>
      <c r="AL75" s="48"/>
      <c r="AM75" s="49"/>
      <c r="AN75" s="50"/>
      <c r="AO75" s="51"/>
      <c r="AP75" s="72" t="s">
        <v>333</v>
      </c>
      <c r="AQ75" s="417">
        <v>0.25</v>
      </c>
      <c r="AR75" s="418"/>
      <c r="AS75" s="155">
        <f>ROUND(P75*(1+AQ75),0)</f>
        <v>331</v>
      </c>
      <c r="AT75" s="156"/>
      <c r="AU75" s="150"/>
      <c r="AV75" s="157">
        <f>ROUNDDOWN(AS75*'地域区分'!$B$17,0)</f>
        <v>3548</v>
      </c>
      <c r="AW75" s="157">
        <f>ROUNDDOWN(AS75*'地域区分'!$C$17,0)</f>
        <v>3508</v>
      </c>
      <c r="AX75" s="157">
        <f>ROUNDDOWN(AS75*'地域区分'!$D$17,0)</f>
        <v>3429</v>
      </c>
      <c r="AY75" s="157">
        <f>ROUNDDOWN(AS75*'地域区分'!$E$17,0)</f>
        <v>3369</v>
      </c>
      <c r="AZ75" s="157">
        <f>ROUNDDOWN(AS75*'地域区分'!$F$17,0)</f>
        <v>3310</v>
      </c>
      <c r="BA75" s="150"/>
      <c r="BB75" s="297">
        <f t="shared" si="15"/>
        <v>355</v>
      </c>
      <c r="BC75" s="157">
        <f t="shared" si="15"/>
        <v>351</v>
      </c>
      <c r="BD75" s="157">
        <f t="shared" si="15"/>
        <v>343</v>
      </c>
      <c r="BE75" s="157">
        <f t="shared" si="15"/>
        <v>337</v>
      </c>
      <c r="BF75" s="157">
        <f t="shared" si="15"/>
        <v>331</v>
      </c>
    </row>
    <row r="76" spans="1:58" ht="18" customHeight="1">
      <c r="A76" s="41">
        <v>72</v>
      </c>
      <c r="B76" s="42">
        <v>1168</v>
      </c>
      <c r="C76" s="43" t="s">
        <v>107</v>
      </c>
      <c r="D76" s="412"/>
      <c r="E76" s="413"/>
      <c r="F76" s="413"/>
      <c r="G76" s="413"/>
      <c r="H76" s="413"/>
      <c r="I76" s="413"/>
      <c r="J76" s="413"/>
      <c r="K76" s="413"/>
      <c r="L76" s="413"/>
      <c r="M76" s="413"/>
      <c r="N76" s="413"/>
      <c r="O76" s="52"/>
      <c r="P76" s="53"/>
      <c r="Q76" s="38"/>
      <c r="R76" s="38"/>
      <c r="S76" s="38"/>
      <c r="T76" s="54"/>
      <c r="U76" s="54"/>
      <c r="V76" s="37"/>
      <c r="W76" s="37"/>
      <c r="X76" s="37"/>
      <c r="Y76" s="55"/>
      <c r="Z76" s="56" t="s">
        <v>328</v>
      </c>
      <c r="AA76" s="38"/>
      <c r="AB76" s="38"/>
      <c r="AC76" s="38"/>
      <c r="AD76" s="38"/>
      <c r="AE76" s="38"/>
      <c r="AF76" s="38"/>
      <c r="AG76" s="38"/>
      <c r="AH76" s="38"/>
      <c r="AI76" s="38"/>
      <c r="AJ76" s="38"/>
      <c r="AK76" s="38"/>
      <c r="AL76" s="38"/>
      <c r="AM76" s="57" t="s">
        <v>329</v>
      </c>
      <c r="AN76" s="398">
        <v>1</v>
      </c>
      <c r="AO76" s="399"/>
      <c r="AP76" s="75"/>
      <c r="AQ76" s="75"/>
      <c r="AR76" s="108" t="s">
        <v>334</v>
      </c>
      <c r="AS76" s="155">
        <f>ROUND(ROUND(P75*AN76,0)*(1+AQ75),0)</f>
        <v>331</v>
      </c>
      <c r="AT76" s="156"/>
      <c r="AU76" s="150"/>
      <c r="AV76" s="157">
        <f>ROUNDDOWN(AS76*'地域区分'!$B$17,0)</f>
        <v>3548</v>
      </c>
      <c r="AW76" s="157">
        <f>ROUNDDOWN(AS76*'地域区分'!$C$17,0)</f>
        <v>3508</v>
      </c>
      <c r="AX76" s="157">
        <f>ROUNDDOWN(AS76*'地域区分'!$D$17,0)</f>
        <v>3429</v>
      </c>
      <c r="AY76" s="157">
        <f>ROUNDDOWN(AS76*'地域区分'!$E$17,0)</f>
        <v>3369</v>
      </c>
      <c r="AZ76" s="157">
        <f>ROUNDDOWN(AS76*'地域区分'!$F$17,0)</f>
        <v>3310</v>
      </c>
      <c r="BA76" s="150"/>
      <c r="BB76" s="297">
        <f t="shared" si="15"/>
        <v>355</v>
      </c>
      <c r="BC76" s="157">
        <f t="shared" si="15"/>
        <v>351</v>
      </c>
      <c r="BD76" s="157">
        <f t="shared" si="15"/>
        <v>343</v>
      </c>
      <c r="BE76" s="157">
        <f t="shared" si="15"/>
        <v>337</v>
      </c>
      <c r="BF76" s="157">
        <f t="shared" si="15"/>
        <v>331</v>
      </c>
    </row>
    <row r="77" spans="1:58" ht="18" customHeight="1">
      <c r="A77" s="41">
        <v>72</v>
      </c>
      <c r="B77" s="42">
        <v>1169</v>
      </c>
      <c r="C77" s="43" t="s">
        <v>108</v>
      </c>
      <c r="D77" s="401" t="s">
        <v>341</v>
      </c>
      <c r="E77" s="411"/>
      <c r="F77" s="411"/>
      <c r="G77" s="411"/>
      <c r="H77" s="411"/>
      <c r="I77" s="411"/>
      <c r="J77" s="411"/>
      <c r="K77" s="411"/>
      <c r="L77" s="411"/>
      <c r="M77" s="411"/>
      <c r="N77" s="411"/>
      <c r="O77" s="44"/>
      <c r="P77" s="400">
        <v>340</v>
      </c>
      <c r="Q77" s="400"/>
      <c r="R77" s="61" t="s">
        <v>305</v>
      </c>
      <c r="S77" s="28"/>
      <c r="T77" s="45"/>
      <c r="U77" s="45"/>
      <c r="V77" s="27"/>
      <c r="W77" s="28"/>
      <c r="X77" s="46"/>
      <c r="Y77" s="47"/>
      <c r="Z77" s="48"/>
      <c r="AA77" s="48"/>
      <c r="AB77" s="48"/>
      <c r="AC77" s="48"/>
      <c r="AD77" s="48"/>
      <c r="AE77" s="48"/>
      <c r="AF77" s="48"/>
      <c r="AG77" s="48"/>
      <c r="AH77" s="48"/>
      <c r="AI77" s="48"/>
      <c r="AJ77" s="48"/>
      <c r="AK77" s="48"/>
      <c r="AL77" s="48"/>
      <c r="AM77" s="49"/>
      <c r="AN77" s="50"/>
      <c r="AO77" s="51"/>
      <c r="AP77" s="75"/>
      <c r="AQ77" s="75"/>
      <c r="AR77" s="52"/>
      <c r="AS77" s="155">
        <f>ROUND(P77*(1+AQ75),0)</f>
        <v>425</v>
      </c>
      <c r="AT77" s="156"/>
      <c r="AU77" s="150"/>
      <c r="AV77" s="157">
        <f>ROUNDDOWN(AS77*'地域区分'!$B$17,0)</f>
        <v>4556</v>
      </c>
      <c r="AW77" s="157">
        <f>ROUNDDOWN(AS77*'地域区分'!$C$17,0)</f>
        <v>4505</v>
      </c>
      <c r="AX77" s="157">
        <f>ROUNDDOWN(AS77*'地域区分'!$D$17,0)</f>
        <v>4403</v>
      </c>
      <c r="AY77" s="157">
        <f>ROUNDDOWN(AS77*'地域区分'!$E$17,0)</f>
        <v>4326</v>
      </c>
      <c r="AZ77" s="157">
        <f>ROUNDDOWN(AS77*'地域区分'!$F$17,0)</f>
        <v>4250</v>
      </c>
      <c r="BA77" s="150"/>
      <c r="BB77" s="297">
        <f t="shared" si="15"/>
        <v>456</v>
      </c>
      <c r="BC77" s="157">
        <f t="shared" si="15"/>
        <v>451</v>
      </c>
      <c r="BD77" s="157">
        <f t="shared" si="15"/>
        <v>441</v>
      </c>
      <c r="BE77" s="157">
        <f t="shared" si="15"/>
        <v>433</v>
      </c>
      <c r="BF77" s="157">
        <f t="shared" si="15"/>
        <v>425</v>
      </c>
    </row>
    <row r="78" spans="1:58" ht="18" customHeight="1">
      <c r="A78" s="41">
        <v>72</v>
      </c>
      <c r="B78" s="42">
        <v>1170</v>
      </c>
      <c r="C78" s="43" t="s">
        <v>109</v>
      </c>
      <c r="D78" s="412"/>
      <c r="E78" s="413"/>
      <c r="F78" s="413"/>
      <c r="G78" s="413"/>
      <c r="H78" s="413"/>
      <c r="I78" s="413"/>
      <c r="J78" s="413"/>
      <c r="K78" s="413"/>
      <c r="L78" s="413"/>
      <c r="M78" s="413"/>
      <c r="N78" s="413"/>
      <c r="O78" s="52"/>
      <c r="P78" s="53"/>
      <c r="Q78" s="38"/>
      <c r="R78" s="38"/>
      <c r="S78" s="38"/>
      <c r="T78" s="54"/>
      <c r="U78" s="54"/>
      <c r="V78" s="37"/>
      <c r="W78" s="37"/>
      <c r="X78" s="37"/>
      <c r="Y78" s="55"/>
      <c r="Z78" s="56" t="s">
        <v>328</v>
      </c>
      <c r="AA78" s="38"/>
      <c r="AB78" s="38"/>
      <c r="AC78" s="38"/>
      <c r="AD78" s="38"/>
      <c r="AE78" s="38"/>
      <c r="AF78" s="38"/>
      <c r="AG78" s="38"/>
      <c r="AH78" s="38"/>
      <c r="AI78" s="38"/>
      <c r="AJ78" s="38"/>
      <c r="AK78" s="38"/>
      <c r="AL78" s="38"/>
      <c r="AM78" s="57" t="s">
        <v>329</v>
      </c>
      <c r="AN78" s="398">
        <v>1</v>
      </c>
      <c r="AO78" s="399"/>
      <c r="AP78" s="75"/>
      <c r="AQ78" s="75"/>
      <c r="AR78" s="75"/>
      <c r="AS78" s="155">
        <f>ROUND(ROUND(P77*AN78,0)*(1+AQ75),0)</f>
        <v>425</v>
      </c>
      <c r="AT78" s="156"/>
      <c r="AU78" s="150"/>
      <c r="AV78" s="157">
        <f>ROUNDDOWN(AS78*'地域区分'!$B$17,0)</f>
        <v>4556</v>
      </c>
      <c r="AW78" s="157">
        <f>ROUNDDOWN(AS78*'地域区分'!$C$17,0)</f>
        <v>4505</v>
      </c>
      <c r="AX78" s="157">
        <f>ROUNDDOWN(AS78*'地域区分'!$D$17,0)</f>
        <v>4403</v>
      </c>
      <c r="AY78" s="157">
        <f>ROUNDDOWN(AS78*'地域区分'!$E$17,0)</f>
        <v>4326</v>
      </c>
      <c r="AZ78" s="157">
        <f>ROUNDDOWN(AS78*'地域区分'!$F$17,0)</f>
        <v>4250</v>
      </c>
      <c r="BA78" s="150"/>
      <c r="BB78" s="297">
        <f t="shared" si="15"/>
        <v>456</v>
      </c>
      <c r="BC78" s="157">
        <f t="shared" si="15"/>
        <v>451</v>
      </c>
      <c r="BD78" s="157">
        <f t="shared" si="15"/>
        <v>441</v>
      </c>
      <c r="BE78" s="157">
        <f t="shared" si="15"/>
        <v>433</v>
      </c>
      <c r="BF78" s="157">
        <f t="shared" si="15"/>
        <v>425</v>
      </c>
    </row>
    <row r="79" spans="1:58" ht="18" customHeight="1">
      <c r="A79" s="41">
        <v>72</v>
      </c>
      <c r="B79" s="42">
        <v>1171</v>
      </c>
      <c r="C79" s="43" t="s">
        <v>110</v>
      </c>
      <c r="D79" s="401" t="s">
        <v>342</v>
      </c>
      <c r="E79" s="411"/>
      <c r="F79" s="411"/>
      <c r="G79" s="411"/>
      <c r="H79" s="411"/>
      <c r="I79" s="411"/>
      <c r="J79" s="411"/>
      <c r="K79" s="411"/>
      <c r="L79" s="411"/>
      <c r="M79" s="411"/>
      <c r="N79" s="411"/>
      <c r="O79" s="44"/>
      <c r="P79" s="400">
        <v>415</v>
      </c>
      <c r="Q79" s="400"/>
      <c r="R79" s="61" t="s">
        <v>305</v>
      </c>
      <c r="S79" s="28"/>
      <c r="T79" s="45"/>
      <c r="U79" s="45"/>
      <c r="V79" s="27"/>
      <c r="W79" s="28"/>
      <c r="X79" s="46"/>
      <c r="Y79" s="47"/>
      <c r="Z79" s="48"/>
      <c r="AA79" s="48"/>
      <c r="AB79" s="48"/>
      <c r="AC79" s="48"/>
      <c r="AD79" s="48"/>
      <c r="AE79" s="48"/>
      <c r="AF79" s="48"/>
      <c r="AG79" s="48"/>
      <c r="AH79" s="48"/>
      <c r="AI79" s="48"/>
      <c r="AJ79" s="48"/>
      <c r="AK79" s="48"/>
      <c r="AL79" s="48"/>
      <c r="AM79" s="49"/>
      <c r="AN79" s="50"/>
      <c r="AO79" s="51"/>
      <c r="AP79" s="69"/>
      <c r="AQ79" s="70"/>
      <c r="AR79" s="71"/>
      <c r="AS79" s="155">
        <f>ROUND(P79*(1+AQ75),0)</f>
        <v>519</v>
      </c>
      <c r="AT79" s="156"/>
      <c r="AU79" s="150"/>
      <c r="AV79" s="157">
        <f>ROUNDDOWN(AS79*'地域区分'!$B$17,0)</f>
        <v>5563</v>
      </c>
      <c r="AW79" s="157">
        <f>ROUNDDOWN(AS79*'地域区分'!$C$17,0)</f>
        <v>5501</v>
      </c>
      <c r="AX79" s="157">
        <f>ROUNDDOWN(AS79*'地域区分'!$D$17,0)</f>
        <v>5376</v>
      </c>
      <c r="AY79" s="157">
        <f>ROUNDDOWN(AS79*'地域区分'!$E$17,0)</f>
        <v>5283</v>
      </c>
      <c r="AZ79" s="157">
        <f>ROUNDDOWN(AS79*'地域区分'!$F$17,0)</f>
        <v>5190</v>
      </c>
      <c r="BA79" s="150"/>
      <c r="BB79" s="297">
        <f t="shared" si="15"/>
        <v>557</v>
      </c>
      <c r="BC79" s="157">
        <f t="shared" si="15"/>
        <v>551</v>
      </c>
      <c r="BD79" s="157">
        <f t="shared" si="15"/>
        <v>538</v>
      </c>
      <c r="BE79" s="157">
        <f t="shared" si="15"/>
        <v>529</v>
      </c>
      <c r="BF79" s="157">
        <f t="shared" si="15"/>
        <v>519</v>
      </c>
    </row>
    <row r="80" spans="1:58" ht="18" customHeight="1">
      <c r="A80" s="41">
        <v>72</v>
      </c>
      <c r="B80" s="42">
        <v>1172</v>
      </c>
      <c r="C80" s="43" t="s">
        <v>111</v>
      </c>
      <c r="D80" s="412"/>
      <c r="E80" s="413"/>
      <c r="F80" s="413"/>
      <c r="G80" s="413"/>
      <c r="H80" s="413"/>
      <c r="I80" s="413"/>
      <c r="J80" s="413"/>
      <c r="K80" s="413"/>
      <c r="L80" s="413"/>
      <c r="M80" s="413"/>
      <c r="N80" s="413"/>
      <c r="O80" s="52"/>
      <c r="P80" s="53"/>
      <c r="Q80" s="38"/>
      <c r="R80" s="38"/>
      <c r="S80" s="38"/>
      <c r="T80" s="54"/>
      <c r="U80" s="54"/>
      <c r="V80" s="37"/>
      <c r="W80" s="37"/>
      <c r="X80" s="37"/>
      <c r="Y80" s="55"/>
      <c r="Z80" s="56" t="s">
        <v>328</v>
      </c>
      <c r="AA80" s="38"/>
      <c r="AB80" s="38"/>
      <c r="AC80" s="38"/>
      <c r="AD80" s="38"/>
      <c r="AE80" s="38"/>
      <c r="AF80" s="38"/>
      <c r="AG80" s="38"/>
      <c r="AH80" s="38"/>
      <c r="AI80" s="38"/>
      <c r="AJ80" s="38"/>
      <c r="AK80" s="38"/>
      <c r="AL80" s="38"/>
      <c r="AM80" s="57" t="s">
        <v>329</v>
      </c>
      <c r="AN80" s="398">
        <v>1</v>
      </c>
      <c r="AO80" s="399"/>
      <c r="AP80" s="66"/>
      <c r="AQ80" s="67"/>
      <c r="AR80" s="68"/>
      <c r="AS80" s="155">
        <f>ROUND(ROUND(P79*AN80,0)*(1+AQ75),0)</f>
        <v>519</v>
      </c>
      <c r="AT80" s="156"/>
      <c r="AU80" s="150"/>
      <c r="AV80" s="157">
        <f>ROUNDDOWN(AS80*'地域区分'!$B$17,0)</f>
        <v>5563</v>
      </c>
      <c r="AW80" s="157">
        <f>ROUNDDOWN(AS80*'地域区分'!$C$17,0)</f>
        <v>5501</v>
      </c>
      <c r="AX80" s="157">
        <f>ROUNDDOWN(AS80*'地域区分'!$D$17,0)</f>
        <v>5376</v>
      </c>
      <c r="AY80" s="157">
        <f>ROUNDDOWN(AS80*'地域区分'!$E$17,0)</f>
        <v>5283</v>
      </c>
      <c r="AZ80" s="157">
        <f>ROUNDDOWN(AS80*'地域区分'!$F$17,0)</f>
        <v>5190</v>
      </c>
      <c r="BA80" s="150"/>
      <c r="BB80" s="297">
        <f t="shared" si="15"/>
        <v>557</v>
      </c>
      <c r="BC80" s="157">
        <f t="shared" si="15"/>
        <v>551</v>
      </c>
      <c r="BD80" s="157">
        <f t="shared" si="15"/>
        <v>538</v>
      </c>
      <c r="BE80" s="157">
        <f t="shared" si="15"/>
        <v>529</v>
      </c>
      <c r="BF80" s="157">
        <f t="shared" si="15"/>
        <v>519</v>
      </c>
    </row>
    <row r="81" spans="1:58" ht="18" customHeight="1">
      <c r="A81" s="41">
        <v>72</v>
      </c>
      <c r="B81" s="42">
        <v>1173</v>
      </c>
      <c r="C81" s="43" t="s">
        <v>112</v>
      </c>
      <c r="D81" s="401" t="s">
        <v>343</v>
      </c>
      <c r="E81" s="411"/>
      <c r="F81" s="411"/>
      <c r="G81" s="411"/>
      <c r="H81" s="411"/>
      <c r="I81" s="411"/>
      <c r="J81" s="411"/>
      <c r="K81" s="411"/>
      <c r="L81" s="411"/>
      <c r="M81" s="411"/>
      <c r="N81" s="411"/>
      <c r="O81" s="44"/>
      <c r="P81" s="400">
        <v>490</v>
      </c>
      <c r="Q81" s="400"/>
      <c r="R81" s="61" t="s">
        <v>305</v>
      </c>
      <c r="S81" s="28"/>
      <c r="T81" s="45"/>
      <c r="U81" s="45"/>
      <c r="V81" s="27"/>
      <c r="W81" s="28"/>
      <c r="X81" s="46"/>
      <c r="Y81" s="47"/>
      <c r="Z81" s="48"/>
      <c r="AA81" s="48"/>
      <c r="AB81" s="48"/>
      <c r="AC81" s="48"/>
      <c r="AD81" s="48"/>
      <c r="AE81" s="48"/>
      <c r="AF81" s="48"/>
      <c r="AG81" s="48"/>
      <c r="AH81" s="48"/>
      <c r="AI81" s="48"/>
      <c r="AJ81" s="48"/>
      <c r="AK81" s="48"/>
      <c r="AL81" s="48"/>
      <c r="AM81" s="48"/>
      <c r="AN81" s="48"/>
      <c r="AO81" s="48"/>
      <c r="AP81" s="72"/>
      <c r="AQ81" s="70"/>
      <c r="AR81" s="71"/>
      <c r="AS81" s="155">
        <f>ROUND(P81*(1+AQ75),0)</f>
        <v>613</v>
      </c>
      <c r="AT81" s="156"/>
      <c r="AU81" s="150"/>
      <c r="AV81" s="157">
        <f>ROUNDDOWN(AS81*'地域区分'!$B$17,0)</f>
        <v>6571</v>
      </c>
      <c r="AW81" s="157">
        <f>ROUNDDOWN(AS81*'地域区分'!$C$17,0)</f>
        <v>6497</v>
      </c>
      <c r="AX81" s="157">
        <f>ROUNDDOWN(AS81*'地域区分'!$D$17,0)</f>
        <v>6350</v>
      </c>
      <c r="AY81" s="157">
        <f>ROUNDDOWN(AS81*'地域区分'!$E$17,0)</f>
        <v>6240</v>
      </c>
      <c r="AZ81" s="157">
        <f>ROUNDDOWN(AS81*'地域区分'!$F$17,0)</f>
        <v>6130</v>
      </c>
      <c r="BA81" s="150"/>
      <c r="BB81" s="297">
        <f t="shared" si="15"/>
        <v>658</v>
      </c>
      <c r="BC81" s="157">
        <f t="shared" si="15"/>
        <v>650</v>
      </c>
      <c r="BD81" s="157">
        <f t="shared" si="15"/>
        <v>635</v>
      </c>
      <c r="BE81" s="157">
        <f t="shared" si="15"/>
        <v>624</v>
      </c>
      <c r="BF81" s="157">
        <f t="shared" si="15"/>
        <v>613</v>
      </c>
    </row>
    <row r="82" spans="1:58" ht="18" customHeight="1">
      <c r="A82" s="41">
        <v>72</v>
      </c>
      <c r="B82" s="42">
        <v>1174</v>
      </c>
      <c r="C82" s="43" t="s">
        <v>113</v>
      </c>
      <c r="D82" s="412"/>
      <c r="E82" s="413"/>
      <c r="F82" s="413"/>
      <c r="G82" s="413"/>
      <c r="H82" s="413"/>
      <c r="I82" s="413"/>
      <c r="J82" s="413"/>
      <c r="K82" s="413"/>
      <c r="L82" s="413"/>
      <c r="M82" s="413"/>
      <c r="N82" s="413"/>
      <c r="O82" s="52"/>
      <c r="P82" s="53"/>
      <c r="Q82" s="38"/>
      <c r="R82" s="38"/>
      <c r="S82" s="38"/>
      <c r="T82" s="54"/>
      <c r="U82" s="54"/>
      <c r="V82" s="37"/>
      <c r="W82" s="37"/>
      <c r="X82" s="37"/>
      <c r="Y82" s="55"/>
      <c r="Z82" s="56" t="s">
        <v>328</v>
      </c>
      <c r="AA82" s="38"/>
      <c r="AB82" s="38"/>
      <c r="AC82" s="38"/>
      <c r="AD82" s="38"/>
      <c r="AE82" s="38"/>
      <c r="AF82" s="38"/>
      <c r="AG82" s="38"/>
      <c r="AH82" s="38"/>
      <c r="AI82" s="38"/>
      <c r="AJ82" s="38"/>
      <c r="AK82" s="38"/>
      <c r="AL82" s="38"/>
      <c r="AM82" s="57" t="s">
        <v>329</v>
      </c>
      <c r="AN82" s="398">
        <v>1</v>
      </c>
      <c r="AO82" s="398"/>
      <c r="AP82" s="74"/>
      <c r="AQ82" s="75"/>
      <c r="AR82" s="52"/>
      <c r="AS82" s="155">
        <f>ROUND(ROUND(P81*AN82,0)*(1+AQ75),0)</f>
        <v>613</v>
      </c>
      <c r="AT82" s="156"/>
      <c r="AU82" s="150"/>
      <c r="AV82" s="157">
        <f>ROUNDDOWN(AS82*'地域区分'!$B$17,0)</f>
        <v>6571</v>
      </c>
      <c r="AW82" s="157">
        <f>ROUNDDOWN(AS82*'地域区分'!$C$17,0)</f>
        <v>6497</v>
      </c>
      <c r="AX82" s="157">
        <f>ROUNDDOWN(AS82*'地域区分'!$D$17,0)</f>
        <v>6350</v>
      </c>
      <c r="AY82" s="157">
        <f>ROUNDDOWN(AS82*'地域区分'!$E$17,0)</f>
        <v>6240</v>
      </c>
      <c r="AZ82" s="157">
        <f>ROUNDDOWN(AS82*'地域区分'!$F$17,0)</f>
        <v>6130</v>
      </c>
      <c r="BA82" s="150"/>
      <c r="BB82" s="297">
        <f t="shared" si="15"/>
        <v>658</v>
      </c>
      <c r="BC82" s="157">
        <f t="shared" si="15"/>
        <v>650</v>
      </c>
      <c r="BD82" s="157">
        <f t="shared" si="15"/>
        <v>635</v>
      </c>
      <c r="BE82" s="157">
        <f t="shared" si="15"/>
        <v>624</v>
      </c>
      <c r="BF82" s="157">
        <f t="shared" si="15"/>
        <v>613</v>
      </c>
    </row>
    <row r="83" spans="1:58" ht="18" customHeight="1">
      <c r="A83" s="41">
        <v>72</v>
      </c>
      <c r="B83" s="42">
        <v>1175</v>
      </c>
      <c r="C83" s="43" t="s">
        <v>114</v>
      </c>
      <c r="D83" s="401" t="s">
        <v>344</v>
      </c>
      <c r="E83" s="411"/>
      <c r="F83" s="411"/>
      <c r="G83" s="411"/>
      <c r="H83" s="411"/>
      <c r="I83" s="411"/>
      <c r="J83" s="411"/>
      <c r="K83" s="411"/>
      <c r="L83" s="411"/>
      <c r="M83" s="411"/>
      <c r="N83" s="411"/>
      <c r="O83" s="44"/>
      <c r="P83" s="400">
        <v>565</v>
      </c>
      <c r="Q83" s="400"/>
      <c r="R83" s="61" t="s">
        <v>305</v>
      </c>
      <c r="S83" s="28"/>
      <c r="T83" s="45"/>
      <c r="U83" s="45"/>
      <c r="V83" s="27"/>
      <c r="W83" s="28"/>
      <c r="X83" s="46"/>
      <c r="Y83" s="47"/>
      <c r="Z83" s="48"/>
      <c r="AA83" s="48"/>
      <c r="AB83" s="48"/>
      <c r="AC83" s="48"/>
      <c r="AD83" s="48"/>
      <c r="AE83" s="48"/>
      <c r="AF83" s="48"/>
      <c r="AG83" s="48"/>
      <c r="AH83" s="48"/>
      <c r="AI83" s="48"/>
      <c r="AJ83" s="48"/>
      <c r="AK83" s="48"/>
      <c r="AL83" s="48"/>
      <c r="AM83" s="49"/>
      <c r="AN83" s="50"/>
      <c r="AO83" s="50"/>
      <c r="AP83" s="74"/>
      <c r="AQ83" s="75"/>
      <c r="AR83" s="52"/>
      <c r="AS83" s="155">
        <f>ROUND(P83*(1+AQ75),0)</f>
        <v>706</v>
      </c>
      <c r="AT83" s="156"/>
      <c r="AU83" s="150"/>
      <c r="AV83" s="157">
        <f>ROUNDDOWN(AS83*'地域区分'!$B$17,0)</f>
        <v>7568</v>
      </c>
      <c r="AW83" s="157">
        <f>ROUNDDOWN(AS83*'地域区分'!$C$17,0)</f>
        <v>7483</v>
      </c>
      <c r="AX83" s="157">
        <f>ROUNDDOWN(AS83*'地域区分'!$D$17,0)</f>
        <v>7314</v>
      </c>
      <c r="AY83" s="157">
        <f>ROUNDDOWN(AS83*'地域区分'!$E$17,0)</f>
        <v>7187</v>
      </c>
      <c r="AZ83" s="157">
        <f>ROUNDDOWN(AS83*'地域区分'!$F$17,0)</f>
        <v>7060</v>
      </c>
      <c r="BA83" s="150"/>
      <c r="BB83" s="297">
        <f t="shared" si="15"/>
        <v>757</v>
      </c>
      <c r="BC83" s="157">
        <f t="shared" si="15"/>
        <v>749</v>
      </c>
      <c r="BD83" s="157">
        <f t="shared" si="15"/>
        <v>732</v>
      </c>
      <c r="BE83" s="157">
        <f t="shared" si="15"/>
        <v>719</v>
      </c>
      <c r="BF83" s="157">
        <f t="shared" si="15"/>
        <v>706</v>
      </c>
    </row>
    <row r="84" spans="1:58" ht="18" customHeight="1">
      <c r="A84" s="41">
        <v>72</v>
      </c>
      <c r="B84" s="42">
        <v>1176</v>
      </c>
      <c r="C84" s="43" t="s">
        <v>115</v>
      </c>
      <c r="D84" s="412"/>
      <c r="E84" s="413"/>
      <c r="F84" s="413"/>
      <c r="G84" s="413"/>
      <c r="H84" s="413"/>
      <c r="I84" s="413"/>
      <c r="J84" s="413"/>
      <c r="K84" s="413"/>
      <c r="L84" s="413"/>
      <c r="M84" s="413"/>
      <c r="N84" s="413"/>
      <c r="O84" s="52"/>
      <c r="P84" s="53"/>
      <c r="Q84" s="38"/>
      <c r="R84" s="38"/>
      <c r="S84" s="38"/>
      <c r="T84" s="54"/>
      <c r="U84" s="54"/>
      <c r="V84" s="37"/>
      <c r="W84" s="37"/>
      <c r="X84" s="37"/>
      <c r="Y84" s="55"/>
      <c r="Z84" s="56" t="s">
        <v>328</v>
      </c>
      <c r="AA84" s="38"/>
      <c r="AB84" s="38"/>
      <c r="AC84" s="38"/>
      <c r="AD84" s="38"/>
      <c r="AE84" s="38"/>
      <c r="AF84" s="38"/>
      <c r="AG84" s="38"/>
      <c r="AH84" s="38"/>
      <c r="AI84" s="38"/>
      <c r="AJ84" s="38"/>
      <c r="AK84" s="38"/>
      <c r="AL84" s="38"/>
      <c r="AM84" s="57" t="s">
        <v>329</v>
      </c>
      <c r="AN84" s="398">
        <v>1</v>
      </c>
      <c r="AO84" s="398"/>
      <c r="AP84" s="74"/>
      <c r="AQ84" s="75"/>
      <c r="AR84" s="52"/>
      <c r="AS84" s="155">
        <f>ROUND(ROUND(P83*AN84,0)*(1+AQ75),0)</f>
        <v>706</v>
      </c>
      <c r="AT84" s="156"/>
      <c r="AU84" s="150"/>
      <c r="AV84" s="157">
        <f>ROUNDDOWN(AS84*'地域区分'!$B$17,0)</f>
        <v>7568</v>
      </c>
      <c r="AW84" s="157">
        <f>ROUNDDOWN(AS84*'地域区分'!$C$17,0)</f>
        <v>7483</v>
      </c>
      <c r="AX84" s="157">
        <f>ROUNDDOWN(AS84*'地域区分'!$D$17,0)</f>
        <v>7314</v>
      </c>
      <c r="AY84" s="157">
        <f>ROUNDDOWN(AS84*'地域区分'!$E$17,0)</f>
        <v>7187</v>
      </c>
      <c r="AZ84" s="157">
        <f>ROUNDDOWN(AS84*'地域区分'!$F$17,0)</f>
        <v>7060</v>
      </c>
      <c r="BA84" s="150"/>
      <c r="BB84" s="297">
        <f t="shared" si="15"/>
        <v>757</v>
      </c>
      <c r="BC84" s="157">
        <f t="shared" si="15"/>
        <v>749</v>
      </c>
      <c r="BD84" s="157">
        <f t="shared" si="15"/>
        <v>732</v>
      </c>
      <c r="BE84" s="157">
        <f t="shared" si="15"/>
        <v>719</v>
      </c>
      <c r="BF84" s="157">
        <f t="shared" si="15"/>
        <v>706</v>
      </c>
    </row>
    <row r="85" spans="1:58" ht="18" customHeight="1">
      <c r="A85" s="41">
        <v>72</v>
      </c>
      <c r="B85" s="42">
        <v>1177</v>
      </c>
      <c r="C85" s="43" t="s">
        <v>116</v>
      </c>
      <c r="D85" s="347" t="s">
        <v>345</v>
      </c>
      <c r="E85" s="395"/>
      <c r="F85" s="395"/>
      <c r="G85" s="395"/>
      <c r="H85" s="395"/>
      <c r="I85" s="395"/>
      <c r="J85" s="395"/>
      <c r="K85" s="395"/>
      <c r="L85" s="395"/>
      <c r="M85" s="395"/>
      <c r="N85" s="395"/>
      <c r="O85" s="76"/>
      <c r="P85" s="400">
        <v>640</v>
      </c>
      <c r="Q85" s="400"/>
      <c r="R85" s="61" t="s">
        <v>305</v>
      </c>
      <c r="S85" s="28"/>
      <c r="T85" s="45"/>
      <c r="U85" s="45"/>
      <c r="V85" s="27"/>
      <c r="W85" s="28"/>
      <c r="X85" s="46"/>
      <c r="Y85" s="47"/>
      <c r="Z85" s="48"/>
      <c r="AA85" s="48"/>
      <c r="AB85" s="48"/>
      <c r="AC85" s="48"/>
      <c r="AD85" s="48"/>
      <c r="AE85" s="48"/>
      <c r="AF85" s="48"/>
      <c r="AG85" s="48"/>
      <c r="AH85" s="48"/>
      <c r="AI85" s="48"/>
      <c r="AJ85" s="48"/>
      <c r="AK85" s="48"/>
      <c r="AL85" s="48"/>
      <c r="AM85" s="49"/>
      <c r="AN85" s="50"/>
      <c r="AO85" s="50"/>
      <c r="AP85" s="74"/>
      <c r="AQ85" s="75"/>
      <c r="AR85" s="52"/>
      <c r="AS85" s="155">
        <f>ROUND(P85*(1+AQ75),0)</f>
        <v>800</v>
      </c>
      <c r="AT85" s="156"/>
      <c r="AU85" s="150"/>
      <c r="AV85" s="157">
        <f>ROUNDDOWN(AS85*'地域区分'!$B$17,0)</f>
        <v>8576</v>
      </c>
      <c r="AW85" s="157">
        <f>ROUNDDOWN(AS85*'地域区分'!$C$17,0)</f>
        <v>8480</v>
      </c>
      <c r="AX85" s="157">
        <f>ROUNDDOWN(AS85*'地域区分'!$D$17,0)</f>
        <v>8288</v>
      </c>
      <c r="AY85" s="157">
        <f>ROUNDDOWN(AS85*'地域区分'!$E$17,0)</f>
        <v>8144</v>
      </c>
      <c r="AZ85" s="157">
        <f>ROUNDDOWN(AS85*'地域区分'!$F$17,0)</f>
        <v>8000</v>
      </c>
      <c r="BA85" s="150"/>
      <c r="BB85" s="297">
        <f t="shared" si="15"/>
        <v>858</v>
      </c>
      <c r="BC85" s="157">
        <f t="shared" si="15"/>
        <v>848</v>
      </c>
      <c r="BD85" s="157">
        <f t="shared" si="15"/>
        <v>829</v>
      </c>
      <c r="BE85" s="157">
        <f t="shared" si="15"/>
        <v>815</v>
      </c>
      <c r="BF85" s="157">
        <f t="shared" si="15"/>
        <v>800</v>
      </c>
    </row>
    <row r="86" spans="1:58" ht="18" customHeight="1">
      <c r="A86" s="41">
        <v>72</v>
      </c>
      <c r="B86" s="42">
        <v>1178</v>
      </c>
      <c r="C86" s="43" t="s">
        <v>117</v>
      </c>
      <c r="D86" s="396"/>
      <c r="E86" s="397"/>
      <c r="F86" s="397"/>
      <c r="G86" s="397"/>
      <c r="H86" s="397"/>
      <c r="I86" s="397"/>
      <c r="J86" s="397"/>
      <c r="K86" s="397"/>
      <c r="L86" s="397"/>
      <c r="M86" s="397"/>
      <c r="N86" s="397"/>
      <c r="O86" s="77"/>
      <c r="P86" s="53"/>
      <c r="Q86" s="38"/>
      <c r="R86" s="38"/>
      <c r="S86" s="38"/>
      <c r="T86" s="54"/>
      <c r="U86" s="54"/>
      <c r="V86" s="37"/>
      <c r="W86" s="37"/>
      <c r="X86" s="37"/>
      <c r="Y86" s="55"/>
      <c r="Z86" s="56" t="s">
        <v>328</v>
      </c>
      <c r="AA86" s="38"/>
      <c r="AB86" s="38"/>
      <c r="AC86" s="38"/>
      <c r="AD86" s="38"/>
      <c r="AE86" s="38"/>
      <c r="AF86" s="38"/>
      <c r="AG86" s="38"/>
      <c r="AH86" s="38"/>
      <c r="AI86" s="38"/>
      <c r="AJ86" s="38"/>
      <c r="AK86" s="38"/>
      <c r="AL86" s="38"/>
      <c r="AM86" s="57" t="s">
        <v>329</v>
      </c>
      <c r="AN86" s="398">
        <v>1</v>
      </c>
      <c r="AO86" s="398"/>
      <c r="AP86" s="74"/>
      <c r="AQ86" s="75"/>
      <c r="AR86" s="52"/>
      <c r="AS86" s="155">
        <f>ROUND(ROUND(P85*AN86,0)*(1+AQ75),0)</f>
        <v>800</v>
      </c>
      <c r="AT86" s="156"/>
      <c r="AU86" s="150"/>
      <c r="AV86" s="157">
        <f>ROUNDDOWN(AS86*'地域区分'!$B$17,0)</f>
        <v>8576</v>
      </c>
      <c r="AW86" s="157">
        <f>ROUNDDOWN(AS86*'地域区分'!$C$17,0)</f>
        <v>8480</v>
      </c>
      <c r="AX86" s="157">
        <f>ROUNDDOWN(AS86*'地域区分'!$D$17,0)</f>
        <v>8288</v>
      </c>
      <c r="AY86" s="157">
        <f>ROUNDDOWN(AS86*'地域区分'!$E$17,0)</f>
        <v>8144</v>
      </c>
      <c r="AZ86" s="157">
        <f>ROUNDDOWN(AS86*'地域区分'!$F$17,0)</f>
        <v>8000</v>
      </c>
      <c r="BA86" s="150"/>
      <c r="BB86" s="297">
        <f t="shared" si="15"/>
        <v>858</v>
      </c>
      <c r="BC86" s="157">
        <f t="shared" si="15"/>
        <v>848</v>
      </c>
      <c r="BD86" s="157">
        <f t="shared" si="15"/>
        <v>829</v>
      </c>
      <c r="BE86" s="157">
        <f t="shared" si="15"/>
        <v>815</v>
      </c>
      <c r="BF86" s="157">
        <f t="shared" si="15"/>
        <v>800</v>
      </c>
    </row>
    <row r="87" spans="1:58" ht="18" customHeight="1">
      <c r="A87" s="41">
        <v>72</v>
      </c>
      <c r="B87" s="42">
        <v>1179</v>
      </c>
      <c r="C87" s="43" t="s">
        <v>118</v>
      </c>
      <c r="D87" s="401" t="s">
        <v>346</v>
      </c>
      <c r="E87" s="411"/>
      <c r="F87" s="411"/>
      <c r="G87" s="411"/>
      <c r="H87" s="411"/>
      <c r="I87" s="411"/>
      <c r="J87" s="411"/>
      <c r="K87" s="411"/>
      <c r="L87" s="411"/>
      <c r="M87" s="411"/>
      <c r="N87" s="411"/>
      <c r="O87" s="44"/>
      <c r="P87" s="400">
        <v>715</v>
      </c>
      <c r="Q87" s="400"/>
      <c r="R87" s="61" t="s">
        <v>305</v>
      </c>
      <c r="S87" s="28"/>
      <c r="T87" s="45"/>
      <c r="U87" s="45"/>
      <c r="V87" s="27"/>
      <c r="W87" s="28"/>
      <c r="X87" s="46"/>
      <c r="Y87" s="47"/>
      <c r="Z87" s="48"/>
      <c r="AA87" s="48"/>
      <c r="AB87" s="48"/>
      <c r="AC87" s="48"/>
      <c r="AD87" s="48"/>
      <c r="AE87" s="48"/>
      <c r="AF87" s="48"/>
      <c r="AG87" s="48"/>
      <c r="AH87" s="48"/>
      <c r="AI87" s="48"/>
      <c r="AJ87" s="48"/>
      <c r="AK87" s="48"/>
      <c r="AL87" s="48"/>
      <c r="AM87" s="49"/>
      <c r="AN87" s="50"/>
      <c r="AO87" s="50"/>
      <c r="AP87" s="74"/>
      <c r="AQ87" s="75"/>
      <c r="AR87" s="52"/>
      <c r="AS87" s="155">
        <f>ROUND(P87*(1+AQ75),0)</f>
        <v>894</v>
      </c>
      <c r="AT87" s="156"/>
      <c r="AU87" s="150"/>
      <c r="AV87" s="157">
        <f>ROUNDDOWN(AS87*'地域区分'!$B$17,0)</f>
        <v>9583</v>
      </c>
      <c r="AW87" s="157">
        <f>ROUNDDOWN(AS87*'地域区分'!$C$17,0)</f>
        <v>9476</v>
      </c>
      <c r="AX87" s="157">
        <f>ROUNDDOWN(AS87*'地域区分'!$D$17,0)</f>
        <v>9261</v>
      </c>
      <c r="AY87" s="157">
        <f>ROUNDDOWN(AS87*'地域区分'!$E$17,0)</f>
        <v>9100</v>
      </c>
      <c r="AZ87" s="157">
        <f>ROUNDDOWN(AS87*'地域区分'!$F$17,0)</f>
        <v>8940</v>
      </c>
      <c r="BA87" s="150"/>
      <c r="BB87" s="297">
        <f t="shared" si="15"/>
        <v>959</v>
      </c>
      <c r="BC87" s="157">
        <f t="shared" si="15"/>
        <v>948</v>
      </c>
      <c r="BD87" s="157">
        <f t="shared" si="15"/>
        <v>927</v>
      </c>
      <c r="BE87" s="157">
        <f t="shared" si="15"/>
        <v>910</v>
      </c>
      <c r="BF87" s="157">
        <f t="shared" si="15"/>
        <v>894</v>
      </c>
    </row>
    <row r="88" spans="1:58" ht="18" customHeight="1">
      <c r="A88" s="41">
        <v>72</v>
      </c>
      <c r="B88" s="42">
        <v>1180</v>
      </c>
      <c r="C88" s="43" t="s">
        <v>119</v>
      </c>
      <c r="D88" s="419"/>
      <c r="E88" s="420"/>
      <c r="F88" s="420"/>
      <c r="G88" s="420"/>
      <c r="H88" s="420"/>
      <c r="I88" s="420"/>
      <c r="J88" s="420"/>
      <c r="K88" s="420"/>
      <c r="L88" s="420"/>
      <c r="M88" s="420"/>
      <c r="N88" s="420"/>
      <c r="O88" s="55"/>
      <c r="P88" s="53"/>
      <c r="Q88" s="38"/>
      <c r="R88" s="38"/>
      <c r="S88" s="38"/>
      <c r="T88" s="54"/>
      <c r="U88" s="54"/>
      <c r="V88" s="37"/>
      <c r="W88" s="37"/>
      <c r="X88" s="37"/>
      <c r="Y88" s="55"/>
      <c r="Z88" s="56" t="s">
        <v>328</v>
      </c>
      <c r="AA88" s="38"/>
      <c r="AB88" s="38"/>
      <c r="AC88" s="38"/>
      <c r="AD88" s="38"/>
      <c r="AE88" s="38"/>
      <c r="AF88" s="38"/>
      <c r="AG88" s="38"/>
      <c r="AH88" s="38"/>
      <c r="AI88" s="38"/>
      <c r="AJ88" s="38"/>
      <c r="AK88" s="38"/>
      <c r="AL88" s="38"/>
      <c r="AM88" s="57" t="s">
        <v>329</v>
      </c>
      <c r="AN88" s="398">
        <v>1</v>
      </c>
      <c r="AO88" s="398"/>
      <c r="AP88" s="36"/>
      <c r="AQ88" s="37"/>
      <c r="AR88" s="55"/>
      <c r="AS88" s="160">
        <f>ROUND(ROUND(P87*AN88,0)*(1+AQ75),0)</f>
        <v>894</v>
      </c>
      <c r="AT88" s="176"/>
      <c r="AU88" s="298"/>
      <c r="AV88" s="157">
        <f>ROUNDDOWN(AS88*'地域区分'!$B$17,0)</f>
        <v>9583</v>
      </c>
      <c r="AW88" s="157">
        <f>ROUNDDOWN(AS88*'地域区分'!$C$17,0)</f>
        <v>9476</v>
      </c>
      <c r="AX88" s="157">
        <f>ROUNDDOWN(AS88*'地域区分'!$D$17,0)</f>
        <v>9261</v>
      </c>
      <c r="AY88" s="157">
        <f>ROUNDDOWN(AS88*'地域区分'!$E$17,0)</f>
        <v>9100</v>
      </c>
      <c r="AZ88" s="157">
        <f>ROUNDDOWN(AS88*'地域区分'!$F$17,0)</f>
        <v>8940</v>
      </c>
      <c r="BA88" s="298"/>
      <c r="BB88" s="297">
        <f t="shared" si="15"/>
        <v>959</v>
      </c>
      <c r="BC88" s="157">
        <f t="shared" si="15"/>
        <v>948</v>
      </c>
      <c r="BD88" s="157">
        <f t="shared" si="15"/>
        <v>927</v>
      </c>
      <c r="BE88" s="157">
        <f t="shared" si="15"/>
        <v>910</v>
      </c>
      <c r="BF88" s="157">
        <f t="shared" si="15"/>
        <v>894</v>
      </c>
    </row>
    <row r="91" ht="17.25">
      <c r="A91" s="22" t="s">
        <v>120</v>
      </c>
    </row>
    <row r="93" spans="1:58" ht="13.5">
      <c r="A93" s="23" t="s">
        <v>326</v>
      </c>
      <c r="B93" s="24"/>
      <c r="C93" s="25" t="s">
        <v>295</v>
      </c>
      <c r="D93" s="26"/>
      <c r="E93" s="27"/>
      <c r="F93" s="27"/>
      <c r="G93" s="27"/>
      <c r="H93" s="27"/>
      <c r="I93" s="27"/>
      <c r="J93" s="27"/>
      <c r="K93" s="28"/>
      <c r="L93" s="28"/>
      <c r="M93" s="28"/>
      <c r="N93" s="28"/>
      <c r="O93" s="28"/>
      <c r="P93" s="28"/>
      <c r="Q93" s="31"/>
      <c r="R93" s="31"/>
      <c r="S93" s="31"/>
      <c r="T93" s="78"/>
      <c r="U93" s="31"/>
      <c r="V93" s="31"/>
      <c r="W93" s="31"/>
      <c r="X93" s="31" t="s">
        <v>296</v>
      </c>
      <c r="Y93" s="31"/>
      <c r="Z93" s="31"/>
      <c r="AA93" s="31"/>
      <c r="AB93" s="31"/>
      <c r="AC93" s="31"/>
      <c r="AD93" s="31"/>
      <c r="AE93" s="31"/>
      <c r="AF93" s="31"/>
      <c r="AG93" s="31"/>
      <c r="AH93" s="31"/>
      <c r="AI93" s="31"/>
      <c r="AJ93" s="31"/>
      <c r="AK93" s="27"/>
      <c r="AL93" s="27"/>
      <c r="AM93" s="27"/>
      <c r="AN93" s="27"/>
      <c r="AO93" s="27"/>
      <c r="AP93" s="27"/>
      <c r="AQ93" s="27"/>
      <c r="AR93" s="27"/>
      <c r="AS93" s="294" t="s">
        <v>297</v>
      </c>
      <c r="AT93" s="294" t="s">
        <v>298</v>
      </c>
      <c r="AU93" s="224"/>
      <c r="AV93" s="368" t="s">
        <v>418</v>
      </c>
      <c r="AW93" s="361"/>
      <c r="AX93" s="361"/>
      <c r="AY93" s="361"/>
      <c r="AZ93" s="408"/>
      <c r="BA93" s="241"/>
      <c r="BB93" s="368" t="s">
        <v>419</v>
      </c>
      <c r="BC93" s="361"/>
      <c r="BD93" s="361"/>
      <c r="BE93" s="361"/>
      <c r="BF93" s="362"/>
    </row>
    <row r="94" spans="1:58" ht="13.5">
      <c r="A94" s="33" t="s">
        <v>299</v>
      </c>
      <c r="B94" s="34" t="s">
        <v>300</v>
      </c>
      <c r="C94" s="35"/>
      <c r="D94" s="36"/>
      <c r="E94" s="37"/>
      <c r="F94" s="37"/>
      <c r="G94" s="37"/>
      <c r="H94" s="37"/>
      <c r="I94" s="37"/>
      <c r="J94" s="37"/>
      <c r="K94" s="38"/>
      <c r="L94" s="38"/>
      <c r="M94" s="38"/>
      <c r="N94" s="38"/>
      <c r="O94" s="38"/>
      <c r="P94" s="38"/>
      <c r="Q94" s="37"/>
      <c r="R94" s="37"/>
      <c r="S94" s="37"/>
      <c r="T94" s="37"/>
      <c r="U94" s="39"/>
      <c r="V94" s="39"/>
      <c r="W94" s="37"/>
      <c r="X94" s="39"/>
      <c r="Y94" s="39"/>
      <c r="Z94" s="37"/>
      <c r="AA94" s="37"/>
      <c r="AB94" s="37"/>
      <c r="AC94" s="37"/>
      <c r="AD94" s="37"/>
      <c r="AE94" s="37"/>
      <c r="AF94" s="37"/>
      <c r="AG94" s="37"/>
      <c r="AH94" s="37"/>
      <c r="AI94" s="37"/>
      <c r="AJ94" s="37"/>
      <c r="AK94" s="37"/>
      <c r="AL94" s="37"/>
      <c r="AM94" s="37"/>
      <c r="AN94" s="37"/>
      <c r="AO94" s="37"/>
      <c r="AP94" s="37"/>
      <c r="AQ94" s="37"/>
      <c r="AR94" s="37"/>
      <c r="AS94" s="147" t="s">
        <v>292</v>
      </c>
      <c r="AT94" s="147" t="s">
        <v>293</v>
      </c>
      <c r="AU94" s="150"/>
      <c r="AV94" s="149" t="s">
        <v>274</v>
      </c>
      <c r="AW94" s="149" t="s">
        <v>275</v>
      </c>
      <c r="AX94" s="149" t="s">
        <v>276</v>
      </c>
      <c r="AY94" s="149" t="s">
        <v>277</v>
      </c>
      <c r="AZ94" s="299" t="s">
        <v>278</v>
      </c>
      <c r="BA94" s="224"/>
      <c r="BB94" s="149" t="s">
        <v>274</v>
      </c>
      <c r="BC94" s="149" t="s">
        <v>275</v>
      </c>
      <c r="BD94" s="149" t="s">
        <v>276</v>
      </c>
      <c r="BE94" s="149" t="s">
        <v>277</v>
      </c>
      <c r="BF94" s="149" t="s">
        <v>278</v>
      </c>
    </row>
    <row r="95" spans="1:58" ht="18" customHeight="1">
      <c r="A95" s="41">
        <v>72</v>
      </c>
      <c r="B95" s="42">
        <v>1181</v>
      </c>
      <c r="C95" s="43" t="s">
        <v>121</v>
      </c>
      <c r="D95" s="401" t="s">
        <v>347</v>
      </c>
      <c r="E95" s="405"/>
      <c r="F95" s="405"/>
      <c r="G95" s="405"/>
      <c r="H95" s="405"/>
      <c r="I95" s="405"/>
      <c r="J95" s="405"/>
      <c r="K95" s="405"/>
      <c r="L95" s="405"/>
      <c r="M95" s="405"/>
      <c r="N95" s="405"/>
      <c r="O95" s="44"/>
      <c r="P95" s="400">
        <v>115</v>
      </c>
      <c r="Q95" s="400"/>
      <c r="R95" s="61" t="s">
        <v>305</v>
      </c>
      <c r="S95" s="28"/>
      <c r="T95" s="45"/>
      <c r="U95" s="45"/>
      <c r="V95" s="27"/>
      <c r="W95" s="28"/>
      <c r="X95" s="46"/>
      <c r="Y95" s="47"/>
      <c r="Z95" s="48"/>
      <c r="AA95" s="48"/>
      <c r="AB95" s="48"/>
      <c r="AC95" s="48"/>
      <c r="AD95" s="48"/>
      <c r="AE95" s="48"/>
      <c r="AF95" s="48"/>
      <c r="AG95" s="48"/>
      <c r="AH95" s="48"/>
      <c r="AI95" s="48"/>
      <c r="AJ95" s="48"/>
      <c r="AK95" s="48"/>
      <c r="AL95" s="48"/>
      <c r="AM95" s="49"/>
      <c r="AN95" s="50"/>
      <c r="AO95" s="51"/>
      <c r="AP95" s="63"/>
      <c r="AQ95" s="64"/>
      <c r="AR95" s="65"/>
      <c r="AS95" s="155">
        <f>ROUND(P95*(1+AQ99),0)</f>
        <v>173</v>
      </c>
      <c r="AT95" s="223" t="s">
        <v>302</v>
      </c>
      <c r="AU95" s="150"/>
      <c r="AV95" s="157">
        <f>ROUNDDOWN(AS95*'地域区分'!$B$17,0)</f>
        <v>1854</v>
      </c>
      <c r="AW95" s="157">
        <f>ROUNDDOWN(AS95*'地域区分'!$C$17,0)</f>
        <v>1833</v>
      </c>
      <c r="AX95" s="157">
        <f>ROUNDDOWN(AS95*'地域区分'!$D$17,0)</f>
        <v>1792</v>
      </c>
      <c r="AY95" s="157">
        <f>ROUNDDOWN(AS95*'地域区分'!$E$17,0)</f>
        <v>1761</v>
      </c>
      <c r="AZ95" s="300">
        <f>ROUNDDOWN(AS95*'地域区分'!$F$17,0)</f>
        <v>1730</v>
      </c>
      <c r="BA95" s="150"/>
      <c r="BB95" s="157">
        <f>AV95-ROUNDDOWN(AV95*0.9,0)</f>
        <v>186</v>
      </c>
      <c r="BC95" s="157">
        <f>AW95-ROUNDDOWN(AW95*0.9,0)</f>
        <v>184</v>
      </c>
      <c r="BD95" s="157">
        <f>AX95-ROUNDDOWN(AX95*0.9,0)</f>
        <v>180</v>
      </c>
      <c r="BE95" s="157">
        <f>AY95-ROUNDDOWN(AY95*0.9,0)</f>
        <v>177</v>
      </c>
      <c r="BF95" s="157">
        <f>AZ95-ROUNDDOWN(AZ95*0.9,0)</f>
        <v>173</v>
      </c>
    </row>
    <row r="96" spans="1:58" ht="18" customHeight="1">
      <c r="A96" s="41">
        <v>72</v>
      </c>
      <c r="B96" s="42">
        <v>1182</v>
      </c>
      <c r="C96" s="43" t="s">
        <v>122</v>
      </c>
      <c r="D96" s="406"/>
      <c r="E96" s="407"/>
      <c r="F96" s="407"/>
      <c r="G96" s="407"/>
      <c r="H96" s="407"/>
      <c r="I96" s="407"/>
      <c r="J96" s="407"/>
      <c r="K96" s="407"/>
      <c r="L96" s="407"/>
      <c r="M96" s="407"/>
      <c r="N96" s="407"/>
      <c r="O96" s="52"/>
      <c r="P96" s="53"/>
      <c r="Q96" s="38"/>
      <c r="R96" s="38"/>
      <c r="S96" s="38"/>
      <c r="T96" s="54"/>
      <c r="U96" s="54"/>
      <c r="V96" s="37"/>
      <c r="W96" s="37"/>
      <c r="X96" s="37"/>
      <c r="Y96" s="55"/>
      <c r="Z96" s="56" t="s">
        <v>328</v>
      </c>
      <c r="AA96" s="38"/>
      <c r="AB96" s="38"/>
      <c r="AC96" s="38"/>
      <c r="AD96" s="38"/>
      <c r="AE96" s="38"/>
      <c r="AF96" s="38"/>
      <c r="AG96" s="38"/>
      <c r="AH96" s="38"/>
      <c r="AI96" s="38"/>
      <c r="AJ96" s="38"/>
      <c r="AK96" s="38"/>
      <c r="AL96" s="38"/>
      <c r="AM96" s="57" t="s">
        <v>329</v>
      </c>
      <c r="AN96" s="398">
        <v>1</v>
      </c>
      <c r="AO96" s="399"/>
      <c r="AP96" s="66"/>
      <c r="AQ96" s="67"/>
      <c r="AR96" s="68"/>
      <c r="AS96" s="155">
        <f>ROUND(ROUND(P95*AN96,0)*(1+AQ99),0)</f>
        <v>173</v>
      </c>
      <c r="AT96" s="156"/>
      <c r="AU96" s="150"/>
      <c r="AV96" s="157">
        <f>ROUNDDOWN(AS96*'地域区分'!$B$17,0)</f>
        <v>1854</v>
      </c>
      <c r="AW96" s="157">
        <f>ROUNDDOWN(AS96*'地域区分'!$C$17,0)</f>
        <v>1833</v>
      </c>
      <c r="AX96" s="157">
        <f>ROUNDDOWN(AS96*'地域区分'!$D$17,0)</f>
        <v>1792</v>
      </c>
      <c r="AY96" s="157">
        <f>ROUNDDOWN(AS96*'地域区分'!$E$17,0)</f>
        <v>1761</v>
      </c>
      <c r="AZ96" s="300">
        <f>ROUNDDOWN(AS96*'地域区分'!$F$17,0)</f>
        <v>1730</v>
      </c>
      <c r="BA96" s="150"/>
      <c r="BB96" s="157">
        <f aca="true" t="shared" si="16" ref="BB96:BF120">AV96-ROUNDDOWN(AV96*0.9,0)</f>
        <v>186</v>
      </c>
      <c r="BC96" s="157">
        <f t="shared" si="16"/>
        <v>184</v>
      </c>
      <c r="BD96" s="157">
        <f t="shared" si="16"/>
        <v>180</v>
      </c>
      <c r="BE96" s="157">
        <f t="shared" si="16"/>
        <v>177</v>
      </c>
      <c r="BF96" s="157">
        <f t="shared" si="16"/>
        <v>173</v>
      </c>
    </row>
    <row r="97" spans="1:58" ht="18" customHeight="1">
      <c r="A97" s="41">
        <v>72</v>
      </c>
      <c r="B97" s="42">
        <v>1183</v>
      </c>
      <c r="C97" s="43" t="s">
        <v>123</v>
      </c>
      <c r="D97" s="401" t="s">
        <v>348</v>
      </c>
      <c r="E97" s="405"/>
      <c r="F97" s="405"/>
      <c r="G97" s="405"/>
      <c r="H97" s="405"/>
      <c r="I97" s="405"/>
      <c r="J97" s="405"/>
      <c r="K97" s="405"/>
      <c r="L97" s="405"/>
      <c r="M97" s="405"/>
      <c r="N97" s="405"/>
      <c r="O97" s="44"/>
      <c r="P97" s="400">
        <v>190</v>
      </c>
      <c r="Q97" s="400"/>
      <c r="R97" s="61" t="s">
        <v>305</v>
      </c>
      <c r="S97" s="28"/>
      <c r="T97" s="45"/>
      <c r="U97" s="45"/>
      <c r="V97" s="27"/>
      <c r="W97" s="28"/>
      <c r="X97" s="46"/>
      <c r="Y97" s="47"/>
      <c r="Z97" s="48"/>
      <c r="AA97" s="48"/>
      <c r="AB97" s="48"/>
      <c r="AC97" s="48"/>
      <c r="AD97" s="48"/>
      <c r="AE97" s="48"/>
      <c r="AF97" s="48"/>
      <c r="AG97" s="48"/>
      <c r="AH97" s="48"/>
      <c r="AI97" s="48"/>
      <c r="AJ97" s="48"/>
      <c r="AK97" s="48"/>
      <c r="AL97" s="48"/>
      <c r="AM97" s="49"/>
      <c r="AN97" s="50"/>
      <c r="AO97" s="51"/>
      <c r="AP97" s="414" t="s">
        <v>349</v>
      </c>
      <c r="AQ97" s="415"/>
      <c r="AR97" s="416"/>
      <c r="AS97" s="155">
        <f>ROUND(P97*(1+AQ99),0)</f>
        <v>285</v>
      </c>
      <c r="AT97" s="156"/>
      <c r="AU97" s="150"/>
      <c r="AV97" s="157">
        <f>ROUNDDOWN(AS97*'地域区分'!$B$17,0)</f>
        <v>3055</v>
      </c>
      <c r="AW97" s="157">
        <f>ROUNDDOWN(AS97*'地域区分'!$C$17,0)</f>
        <v>3021</v>
      </c>
      <c r="AX97" s="157">
        <f>ROUNDDOWN(AS97*'地域区分'!$D$17,0)</f>
        <v>2952</v>
      </c>
      <c r="AY97" s="157">
        <f>ROUNDDOWN(AS97*'地域区分'!$E$17,0)</f>
        <v>2901</v>
      </c>
      <c r="AZ97" s="300">
        <f>ROUNDDOWN(AS97*'地域区分'!$F$17,0)</f>
        <v>2850</v>
      </c>
      <c r="BA97" s="150"/>
      <c r="BB97" s="157">
        <f t="shared" si="16"/>
        <v>306</v>
      </c>
      <c r="BC97" s="157">
        <f t="shared" si="16"/>
        <v>303</v>
      </c>
      <c r="BD97" s="157">
        <f t="shared" si="16"/>
        <v>296</v>
      </c>
      <c r="BE97" s="157">
        <f t="shared" si="16"/>
        <v>291</v>
      </c>
      <c r="BF97" s="157">
        <f t="shared" si="16"/>
        <v>285</v>
      </c>
    </row>
    <row r="98" spans="1:58" ht="18" customHeight="1">
      <c r="A98" s="41">
        <v>72</v>
      </c>
      <c r="B98" s="42">
        <v>1184</v>
      </c>
      <c r="C98" s="43" t="s">
        <v>124</v>
      </c>
      <c r="D98" s="406"/>
      <c r="E98" s="407"/>
      <c r="F98" s="407"/>
      <c r="G98" s="407"/>
      <c r="H98" s="407"/>
      <c r="I98" s="407"/>
      <c r="J98" s="407"/>
      <c r="K98" s="407"/>
      <c r="L98" s="407"/>
      <c r="M98" s="407"/>
      <c r="N98" s="407"/>
      <c r="O98" s="52"/>
      <c r="P98" s="53"/>
      <c r="Q98" s="38"/>
      <c r="R98" s="38"/>
      <c r="S98" s="38"/>
      <c r="T98" s="54"/>
      <c r="U98" s="54"/>
      <c r="V98" s="37"/>
      <c r="W98" s="37"/>
      <c r="X98" s="37"/>
      <c r="Y98" s="55"/>
      <c r="Z98" s="56" t="s">
        <v>328</v>
      </c>
      <c r="AA98" s="38"/>
      <c r="AB98" s="38"/>
      <c r="AC98" s="38"/>
      <c r="AD98" s="38"/>
      <c r="AE98" s="38"/>
      <c r="AF98" s="38"/>
      <c r="AG98" s="38"/>
      <c r="AH98" s="38"/>
      <c r="AI98" s="38"/>
      <c r="AJ98" s="38"/>
      <c r="AK98" s="38"/>
      <c r="AL98" s="38"/>
      <c r="AM98" s="57" t="s">
        <v>329</v>
      </c>
      <c r="AN98" s="398">
        <v>1</v>
      </c>
      <c r="AO98" s="399"/>
      <c r="AP98" s="414"/>
      <c r="AQ98" s="415"/>
      <c r="AR98" s="416"/>
      <c r="AS98" s="155">
        <f>ROUND(ROUND(P97*AN98,0)*(1+AQ99),0)</f>
        <v>285</v>
      </c>
      <c r="AT98" s="156"/>
      <c r="AU98" s="150"/>
      <c r="AV98" s="157">
        <f>ROUNDDOWN(AS98*'地域区分'!$B$17,0)</f>
        <v>3055</v>
      </c>
      <c r="AW98" s="157">
        <f>ROUNDDOWN(AS98*'地域区分'!$C$17,0)</f>
        <v>3021</v>
      </c>
      <c r="AX98" s="157">
        <f>ROUNDDOWN(AS98*'地域区分'!$D$17,0)</f>
        <v>2952</v>
      </c>
      <c r="AY98" s="157">
        <f>ROUNDDOWN(AS98*'地域区分'!$E$17,0)</f>
        <v>2901</v>
      </c>
      <c r="AZ98" s="300">
        <f>ROUNDDOWN(AS98*'地域区分'!$F$17,0)</f>
        <v>2850</v>
      </c>
      <c r="BA98" s="150"/>
      <c r="BB98" s="157">
        <f t="shared" si="16"/>
        <v>306</v>
      </c>
      <c r="BC98" s="157">
        <f t="shared" si="16"/>
        <v>303</v>
      </c>
      <c r="BD98" s="157">
        <f t="shared" si="16"/>
        <v>296</v>
      </c>
      <c r="BE98" s="157">
        <f t="shared" si="16"/>
        <v>291</v>
      </c>
      <c r="BF98" s="157">
        <f t="shared" si="16"/>
        <v>285</v>
      </c>
    </row>
    <row r="99" spans="1:58" ht="18" customHeight="1">
      <c r="A99" s="41">
        <v>72</v>
      </c>
      <c r="B99" s="42">
        <v>1185</v>
      </c>
      <c r="C99" s="43" t="s">
        <v>125</v>
      </c>
      <c r="D99" s="401" t="s">
        <v>350</v>
      </c>
      <c r="E99" s="405"/>
      <c r="F99" s="405"/>
      <c r="G99" s="405"/>
      <c r="H99" s="405"/>
      <c r="I99" s="405"/>
      <c r="J99" s="405"/>
      <c r="K99" s="405"/>
      <c r="L99" s="405"/>
      <c r="M99" s="405"/>
      <c r="N99" s="405"/>
      <c r="O99" s="44"/>
      <c r="P99" s="400">
        <v>265</v>
      </c>
      <c r="Q99" s="400"/>
      <c r="R99" s="61" t="s">
        <v>305</v>
      </c>
      <c r="S99" s="28"/>
      <c r="T99" s="45"/>
      <c r="U99" s="45"/>
      <c r="V99" s="27"/>
      <c r="W99" s="28"/>
      <c r="X99" s="46"/>
      <c r="Y99" s="47"/>
      <c r="Z99" s="48"/>
      <c r="AA99" s="48"/>
      <c r="AB99" s="48"/>
      <c r="AC99" s="48"/>
      <c r="AD99" s="48"/>
      <c r="AE99" s="48"/>
      <c r="AF99" s="48"/>
      <c r="AG99" s="48"/>
      <c r="AH99" s="48"/>
      <c r="AI99" s="48"/>
      <c r="AJ99" s="48"/>
      <c r="AK99" s="48"/>
      <c r="AL99" s="48"/>
      <c r="AM99" s="49"/>
      <c r="AN99" s="50"/>
      <c r="AO99" s="51"/>
      <c r="AP99" s="72" t="s">
        <v>333</v>
      </c>
      <c r="AQ99" s="417">
        <v>0.5</v>
      </c>
      <c r="AR99" s="418"/>
      <c r="AS99" s="155">
        <f>ROUND(P99*(1+AQ99),0)</f>
        <v>398</v>
      </c>
      <c r="AT99" s="156"/>
      <c r="AU99" s="150"/>
      <c r="AV99" s="157">
        <f>ROUNDDOWN(AS99*'地域区分'!$B$17,0)</f>
        <v>4266</v>
      </c>
      <c r="AW99" s="157">
        <f>ROUNDDOWN(AS99*'地域区分'!$C$17,0)</f>
        <v>4218</v>
      </c>
      <c r="AX99" s="157">
        <f>ROUNDDOWN(AS99*'地域区分'!$D$17,0)</f>
        <v>4123</v>
      </c>
      <c r="AY99" s="157">
        <f>ROUNDDOWN(AS99*'地域区分'!$E$17,0)</f>
        <v>4051</v>
      </c>
      <c r="AZ99" s="300">
        <f>ROUNDDOWN(AS99*'地域区分'!$F$17,0)</f>
        <v>3980</v>
      </c>
      <c r="BA99" s="150"/>
      <c r="BB99" s="157">
        <f t="shared" si="16"/>
        <v>427</v>
      </c>
      <c r="BC99" s="157">
        <f t="shared" si="16"/>
        <v>422</v>
      </c>
      <c r="BD99" s="157">
        <f t="shared" si="16"/>
        <v>413</v>
      </c>
      <c r="BE99" s="157">
        <f t="shared" si="16"/>
        <v>406</v>
      </c>
      <c r="BF99" s="157">
        <f t="shared" si="16"/>
        <v>398</v>
      </c>
    </row>
    <row r="100" spans="1:58" ht="18" customHeight="1">
      <c r="A100" s="41">
        <v>72</v>
      </c>
      <c r="B100" s="42">
        <v>1186</v>
      </c>
      <c r="C100" s="43" t="s">
        <v>126</v>
      </c>
      <c r="D100" s="406"/>
      <c r="E100" s="407"/>
      <c r="F100" s="407"/>
      <c r="G100" s="407"/>
      <c r="H100" s="407"/>
      <c r="I100" s="407"/>
      <c r="J100" s="407"/>
      <c r="K100" s="407"/>
      <c r="L100" s="407"/>
      <c r="M100" s="407"/>
      <c r="N100" s="407"/>
      <c r="O100" s="52"/>
      <c r="P100" s="53"/>
      <c r="Q100" s="38"/>
      <c r="R100" s="38"/>
      <c r="S100" s="38"/>
      <c r="T100" s="54"/>
      <c r="U100" s="54"/>
      <c r="V100" s="37"/>
      <c r="W100" s="37"/>
      <c r="X100" s="37"/>
      <c r="Y100" s="55"/>
      <c r="Z100" s="56" t="s">
        <v>328</v>
      </c>
      <c r="AA100" s="38"/>
      <c r="AB100" s="38"/>
      <c r="AC100" s="38"/>
      <c r="AD100" s="38"/>
      <c r="AE100" s="38"/>
      <c r="AF100" s="38"/>
      <c r="AG100" s="38"/>
      <c r="AH100" s="38"/>
      <c r="AI100" s="38"/>
      <c r="AJ100" s="38"/>
      <c r="AK100" s="38"/>
      <c r="AL100" s="38"/>
      <c r="AM100" s="57" t="s">
        <v>329</v>
      </c>
      <c r="AN100" s="398">
        <v>1</v>
      </c>
      <c r="AO100" s="399"/>
      <c r="AP100" s="75"/>
      <c r="AQ100" s="75"/>
      <c r="AR100" s="108" t="s">
        <v>334</v>
      </c>
      <c r="AS100" s="155">
        <f>ROUND(ROUND(P99*AN100,0)*(1+AQ99),0)</f>
        <v>398</v>
      </c>
      <c r="AT100" s="156"/>
      <c r="AU100" s="150"/>
      <c r="AV100" s="157">
        <f>ROUNDDOWN(AS100*'地域区分'!$B$17,0)</f>
        <v>4266</v>
      </c>
      <c r="AW100" s="157">
        <f>ROUNDDOWN(AS100*'地域区分'!$C$17,0)</f>
        <v>4218</v>
      </c>
      <c r="AX100" s="157">
        <f>ROUNDDOWN(AS100*'地域区分'!$D$17,0)</f>
        <v>4123</v>
      </c>
      <c r="AY100" s="157">
        <f>ROUNDDOWN(AS100*'地域区分'!$E$17,0)</f>
        <v>4051</v>
      </c>
      <c r="AZ100" s="300">
        <f>ROUNDDOWN(AS100*'地域区分'!$F$17,0)</f>
        <v>3980</v>
      </c>
      <c r="BA100" s="150"/>
      <c r="BB100" s="157">
        <f t="shared" si="16"/>
        <v>427</v>
      </c>
      <c r="BC100" s="157">
        <f t="shared" si="16"/>
        <v>422</v>
      </c>
      <c r="BD100" s="157">
        <f t="shared" si="16"/>
        <v>413</v>
      </c>
      <c r="BE100" s="157">
        <f t="shared" si="16"/>
        <v>406</v>
      </c>
      <c r="BF100" s="157">
        <f t="shared" si="16"/>
        <v>398</v>
      </c>
    </row>
    <row r="101" spans="1:58" ht="18" customHeight="1">
      <c r="A101" s="41">
        <v>72</v>
      </c>
      <c r="B101" s="42">
        <v>1187</v>
      </c>
      <c r="C101" s="43" t="s">
        <v>127</v>
      </c>
      <c r="D101" s="401" t="s">
        <v>351</v>
      </c>
      <c r="E101" s="405"/>
      <c r="F101" s="405"/>
      <c r="G101" s="405"/>
      <c r="H101" s="405"/>
      <c r="I101" s="405"/>
      <c r="J101" s="405"/>
      <c r="K101" s="405"/>
      <c r="L101" s="405"/>
      <c r="M101" s="405"/>
      <c r="N101" s="405"/>
      <c r="O101" s="44"/>
      <c r="P101" s="400">
        <v>340</v>
      </c>
      <c r="Q101" s="400"/>
      <c r="R101" s="61" t="s">
        <v>305</v>
      </c>
      <c r="S101" s="28"/>
      <c r="T101" s="45"/>
      <c r="U101" s="45"/>
      <c r="V101" s="27"/>
      <c r="W101" s="28"/>
      <c r="X101" s="46"/>
      <c r="Y101" s="47"/>
      <c r="Z101" s="48"/>
      <c r="AA101" s="48"/>
      <c r="AB101" s="48"/>
      <c r="AC101" s="48"/>
      <c r="AD101" s="48"/>
      <c r="AE101" s="48"/>
      <c r="AF101" s="48"/>
      <c r="AG101" s="48"/>
      <c r="AH101" s="48"/>
      <c r="AI101" s="48"/>
      <c r="AJ101" s="48"/>
      <c r="AK101" s="48"/>
      <c r="AL101" s="48"/>
      <c r="AM101" s="49"/>
      <c r="AN101" s="50"/>
      <c r="AO101" s="51"/>
      <c r="AP101" s="75"/>
      <c r="AQ101" s="75"/>
      <c r="AR101" s="52"/>
      <c r="AS101" s="155">
        <f>ROUND(P101*(1+AQ99),0)</f>
        <v>510</v>
      </c>
      <c r="AT101" s="156"/>
      <c r="AU101" s="150"/>
      <c r="AV101" s="157">
        <f>ROUNDDOWN(AS101*'地域区分'!$B$17,0)</f>
        <v>5467</v>
      </c>
      <c r="AW101" s="157">
        <f>ROUNDDOWN(AS101*'地域区分'!$C$17,0)</f>
        <v>5406</v>
      </c>
      <c r="AX101" s="157">
        <f>ROUNDDOWN(AS101*'地域区分'!$D$17,0)</f>
        <v>5283</v>
      </c>
      <c r="AY101" s="157">
        <f>ROUNDDOWN(AS101*'地域区分'!$E$17,0)</f>
        <v>5191</v>
      </c>
      <c r="AZ101" s="300">
        <f>ROUNDDOWN(AS101*'地域区分'!$F$17,0)</f>
        <v>5100</v>
      </c>
      <c r="BA101" s="150"/>
      <c r="BB101" s="157">
        <f t="shared" si="16"/>
        <v>547</v>
      </c>
      <c r="BC101" s="157">
        <f t="shared" si="16"/>
        <v>541</v>
      </c>
      <c r="BD101" s="157">
        <f t="shared" si="16"/>
        <v>529</v>
      </c>
      <c r="BE101" s="157">
        <f t="shared" si="16"/>
        <v>520</v>
      </c>
      <c r="BF101" s="157">
        <f t="shared" si="16"/>
        <v>510</v>
      </c>
    </row>
    <row r="102" spans="1:58" ht="18" customHeight="1">
      <c r="A102" s="41">
        <v>72</v>
      </c>
      <c r="B102" s="42">
        <v>1188</v>
      </c>
      <c r="C102" s="43" t="s">
        <v>128</v>
      </c>
      <c r="D102" s="406"/>
      <c r="E102" s="407"/>
      <c r="F102" s="407"/>
      <c r="G102" s="407"/>
      <c r="H102" s="407"/>
      <c r="I102" s="407"/>
      <c r="J102" s="407"/>
      <c r="K102" s="407"/>
      <c r="L102" s="407"/>
      <c r="M102" s="407"/>
      <c r="N102" s="407"/>
      <c r="O102" s="52"/>
      <c r="P102" s="53"/>
      <c r="Q102" s="38"/>
      <c r="R102" s="38"/>
      <c r="S102" s="38"/>
      <c r="T102" s="54"/>
      <c r="U102" s="54"/>
      <c r="V102" s="37"/>
      <c r="W102" s="37"/>
      <c r="X102" s="37"/>
      <c r="Y102" s="55"/>
      <c r="Z102" s="56" t="s">
        <v>328</v>
      </c>
      <c r="AA102" s="38"/>
      <c r="AB102" s="38"/>
      <c r="AC102" s="38"/>
      <c r="AD102" s="38"/>
      <c r="AE102" s="38"/>
      <c r="AF102" s="38"/>
      <c r="AG102" s="38"/>
      <c r="AH102" s="38"/>
      <c r="AI102" s="38"/>
      <c r="AJ102" s="38"/>
      <c r="AK102" s="38"/>
      <c r="AL102" s="38"/>
      <c r="AM102" s="57" t="s">
        <v>329</v>
      </c>
      <c r="AN102" s="398">
        <v>1</v>
      </c>
      <c r="AO102" s="399"/>
      <c r="AP102" s="75"/>
      <c r="AQ102" s="75"/>
      <c r="AR102" s="75"/>
      <c r="AS102" s="155">
        <f>ROUND(ROUND(P101*AN102,0)*(1+AQ99),0)</f>
        <v>510</v>
      </c>
      <c r="AT102" s="156"/>
      <c r="AU102" s="150"/>
      <c r="AV102" s="157">
        <f>ROUNDDOWN(AS102*'地域区分'!$B$17,0)</f>
        <v>5467</v>
      </c>
      <c r="AW102" s="157">
        <f>ROUNDDOWN(AS102*'地域区分'!$C$17,0)</f>
        <v>5406</v>
      </c>
      <c r="AX102" s="157">
        <f>ROUNDDOWN(AS102*'地域区分'!$D$17,0)</f>
        <v>5283</v>
      </c>
      <c r="AY102" s="157">
        <f>ROUNDDOWN(AS102*'地域区分'!$E$17,0)</f>
        <v>5191</v>
      </c>
      <c r="AZ102" s="300">
        <f>ROUNDDOWN(AS102*'地域区分'!$F$17,0)</f>
        <v>5100</v>
      </c>
      <c r="BA102" s="150"/>
      <c r="BB102" s="157">
        <f t="shared" si="16"/>
        <v>547</v>
      </c>
      <c r="BC102" s="157">
        <f t="shared" si="16"/>
        <v>541</v>
      </c>
      <c r="BD102" s="157">
        <f t="shared" si="16"/>
        <v>529</v>
      </c>
      <c r="BE102" s="157">
        <f t="shared" si="16"/>
        <v>520</v>
      </c>
      <c r="BF102" s="157">
        <f t="shared" si="16"/>
        <v>510</v>
      </c>
    </row>
    <row r="103" spans="1:58" ht="18" customHeight="1">
      <c r="A103" s="41">
        <v>72</v>
      </c>
      <c r="B103" s="42">
        <v>1189</v>
      </c>
      <c r="C103" s="43" t="s">
        <v>129</v>
      </c>
      <c r="D103" s="401" t="s">
        <v>352</v>
      </c>
      <c r="E103" s="405"/>
      <c r="F103" s="405"/>
      <c r="G103" s="405"/>
      <c r="H103" s="405"/>
      <c r="I103" s="405"/>
      <c r="J103" s="405"/>
      <c r="K103" s="405"/>
      <c r="L103" s="405"/>
      <c r="M103" s="405"/>
      <c r="N103" s="405"/>
      <c r="O103" s="44"/>
      <c r="P103" s="400">
        <v>415</v>
      </c>
      <c r="Q103" s="400"/>
      <c r="R103" s="61" t="s">
        <v>305</v>
      </c>
      <c r="S103" s="28"/>
      <c r="T103" s="45"/>
      <c r="U103" s="45"/>
      <c r="V103" s="27"/>
      <c r="W103" s="28"/>
      <c r="X103" s="46"/>
      <c r="Y103" s="47"/>
      <c r="Z103" s="48"/>
      <c r="AA103" s="48"/>
      <c r="AB103" s="48"/>
      <c r="AC103" s="48"/>
      <c r="AD103" s="48"/>
      <c r="AE103" s="48"/>
      <c r="AF103" s="48"/>
      <c r="AG103" s="48"/>
      <c r="AH103" s="48"/>
      <c r="AI103" s="48"/>
      <c r="AJ103" s="48"/>
      <c r="AK103" s="48"/>
      <c r="AL103" s="48"/>
      <c r="AM103" s="49"/>
      <c r="AN103" s="50"/>
      <c r="AO103" s="51"/>
      <c r="AP103" s="69"/>
      <c r="AQ103" s="70"/>
      <c r="AR103" s="71"/>
      <c r="AS103" s="155">
        <f>ROUND(P103*(1+AQ99),0)</f>
        <v>623</v>
      </c>
      <c r="AT103" s="156"/>
      <c r="AU103" s="150"/>
      <c r="AV103" s="157">
        <f>ROUNDDOWN(AS103*'地域区分'!$B$17,0)</f>
        <v>6678</v>
      </c>
      <c r="AW103" s="157">
        <f>ROUNDDOWN(AS103*'地域区分'!$C$17,0)</f>
        <v>6603</v>
      </c>
      <c r="AX103" s="157">
        <f>ROUNDDOWN(AS103*'地域区分'!$D$17,0)</f>
        <v>6454</v>
      </c>
      <c r="AY103" s="157">
        <f>ROUNDDOWN(AS103*'地域区分'!$E$17,0)</f>
        <v>6342</v>
      </c>
      <c r="AZ103" s="300">
        <f>ROUNDDOWN(AS103*'地域区分'!$F$17,0)</f>
        <v>6230</v>
      </c>
      <c r="BA103" s="150"/>
      <c r="BB103" s="157">
        <f t="shared" si="16"/>
        <v>668</v>
      </c>
      <c r="BC103" s="157">
        <f t="shared" si="16"/>
        <v>661</v>
      </c>
      <c r="BD103" s="157">
        <f t="shared" si="16"/>
        <v>646</v>
      </c>
      <c r="BE103" s="157">
        <f t="shared" si="16"/>
        <v>635</v>
      </c>
      <c r="BF103" s="157">
        <f t="shared" si="16"/>
        <v>623</v>
      </c>
    </row>
    <row r="104" spans="1:58" ht="18" customHeight="1">
      <c r="A104" s="41">
        <v>72</v>
      </c>
      <c r="B104" s="42">
        <v>1190</v>
      </c>
      <c r="C104" s="43" t="s">
        <v>130</v>
      </c>
      <c r="D104" s="406"/>
      <c r="E104" s="407"/>
      <c r="F104" s="407"/>
      <c r="G104" s="407"/>
      <c r="H104" s="407"/>
      <c r="I104" s="407"/>
      <c r="J104" s="407"/>
      <c r="K104" s="407"/>
      <c r="L104" s="407"/>
      <c r="M104" s="407"/>
      <c r="N104" s="407"/>
      <c r="O104" s="52"/>
      <c r="P104" s="53"/>
      <c r="Q104" s="38"/>
      <c r="R104" s="38"/>
      <c r="S104" s="38"/>
      <c r="T104" s="54"/>
      <c r="U104" s="54"/>
      <c r="V104" s="37"/>
      <c r="W104" s="37"/>
      <c r="X104" s="37"/>
      <c r="Y104" s="55"/>
      <c r="Z104" s="56" t="s">
        <v>328</v>
      </c>
      <c r="AA104" s="38"/>
      <c r="AB104" s="38"/>
      <c r="AC104" s="38"/>
      <c r="AD104" s="38"/>
      <c r="AE104" s="38"/>
      <c r="AF104" s="38"/>
      <c r="AG104" s="38"/>
      <c r="AH104" s="38"/>
      <c r="AI104" s="38"/>
      <c r="AJ104" s="38"/>
      <c r="AK104" s="38"/>
      <c r="AL104" s="38"/>
      <c r="AM104" s="57" t="s">
        <v>329</v>
      </c>
      <c r="AN104" s="398">
        <v>1</v>
      </c>
      <c r="AO104" s="399"/>
      <c r="AP104" s="66"/>
      <c r="AQ104" s="67"/>
      <c r="AR104" s="68"/>
      <c r="AS104" s="155">
        <f>ROUND(ROUND(P103*AN104,0)*(1+AQ99),0)</f>
        <v>623</v>
      </c>
      <c r="AT104" s="156"/>
      <c r="AU104" s="150"/>
      <c r="AV104" s="157">
        <f>ROUNDDOWN(AS104*'地域区分'!$B$17,0)</f>
        <v>6678</v>
      </c>
      <c r="AW104" s="157">
        <f>ROUNDDOWN(AS104*'地域区分'!$C$17,0)</f>
        <v>6603</v>
      </c>
      <c r="AX104" s="157">
        <f>ROUNDDOWN(AS104*'地域区分'!$D$17,0)</f>
        <v>6454</v>
      </c>
      <c r="AY104" s="157">
        <f>ROUNDDOWN(AS104*'地域区分'!$E$17,0)</f>
        <v>6342</v>
      </c>
      <c r="AZ104" s="300">
        <f>ROUNDDOWN(AS104*'地域区分'!$F$17,0)</f>
        <v>6230</v>
      </c>
      <c r="BA104" s="150"/>
      <c r="BB104" s="157">
        <f t="shared" si="16"/>
        <v>668</v>
      </c>
      <c r="BC104" s="157">
        <f t="shared" si="16"/>
        <v>661</v>
      </c>
      <c r="BD104" s="157">
        <f t="shared" si="16"/>
        <v>646</v>
      </c>
      <c r="BE104" s="157">
        <f t="shared" si="16"/>
        <v>635</v>
      </c>
      <c r="BF104" s="157">
        <f t="shared" si="16"/>
        <v>623</v>
      </c>
    </row>
    <row r="105" spans="1:58" ht="18" customHeight="1">
      <c r="A105" s="41">
        <v>72</v>
      </c>
      <c r="B105" s="42">
        <v>1191</v>
      </c>
      <c r="C105" s="43" t="s">
        <v>131</v>
      </c>
      <c r="D105" s="401" t="s">
        <v>353</v>
      </c>
      <c r="E105" s="405"/>
      <c r="F105" s="405"/>
      <c r="G105" s="405"/>
      <c r="H105" s="405"/>
      <c r="I105" s="405"/>
      <c r="J105" s="405"/>
      <c r="K105" s="405"/>
      <c r="L105" s="405"/>
      <c r="M105" s="405"/>
      <c r="N105" s="405"/>
      <c r="O105" s="44"/>
      <c r="P105" s="400">
        <v>490</v>
      </c>
      <c r="Q105" s="400"/>
      <c r="R105" s="61" t="s">
        <v>305</v>
      </c>
      <c r="S105" s="28"/>
      <c r="T105" s="45"/>
      <c r="U105" s="45"/>
      <c r="V105" s="27"/>
      <c r="W105" s="28"/>
      <c r="X105" s="46"/>
      <c r="Y105" s="47"/>
      <c r="Z105" s="48"/>
      <c r="AA105" s="48"/>
      <c r="AB105" s="48"/>
      <c r="AC105" s="48"/>
      <c r="AD105" s="48"/>
      <c r="AE105" s="48"/>
      <c r="AF105" s="48"/>
      <c r="AG105" s="48"/>
      <c r="AH105" s="48"/>
      <c r="AI105" s="48"/>
      <c r="AJ105" s="48"/>
      <c r="AK105" s="48"/>
      <c r="AL105" s="48"/>
      <c r="AM105" s="49"/>
      <c r="AN105" s="50"/>
      <c r="AO105" s="51"/>
      <c r="AP105" s="79"/>
      <c r="AQ105" s="80"/>
      <c r="AR105" s="81"/>
      <c r="AS105" s="155">
        <f>ROUND(P105*(1+AQ99),0)</f>
        <v>735</v>
      </c>
      <c r="AT105" s="156"/>
      <c r="AU105" s="150"/>
      <c r="AV105" s="157">
        <f>ROUNDDOWN(AS105*'地域区分'!$B$17,0)</f>
        <v>7879</v>
      </c>
      <c r="AW105" s="157">
        <f>ROUNDDOWN(AS105*'地域区分'!$C$17,0)</f>
        <v>7791</v>
      </c>
      <c r="AX105" s="157">
        <f>ROUNDDOWN(AS105*'地域区分'!$D$17,0)</f>
        <v>7614</v>
      </c>
      <c r="AY105" s="157">
        <f>ROUNDDOWN(AS105*'地域区分'!$E$17,0)</f>
        <v>7482</v>
      </c>
      <c r="AZ105" s="300">
        <f>ROUNDDOWN(AS105*'地域区分'!$F$17,0)</f>
        <v>7350</v>
      </c>
      <c r="BA105" s="150"/>
      <c r="BB105" s="157">
        <f t="shared" si="16"/>
        <v>788</v>
      </c>
      <c r="BC105" s="157">
        <f t="shared" si="16"/>
        <v>780</v>
      </c>
      <c r="BD105" s="157">
        <f t="shared" si="16"/>
        <v>762</v>
      </c>
      <c r="BE105" s="157">
        <f t="shared" si="16"/>
        <v>749</v>
      </c>
      <c r="BF105" s="157">
        <f t="shared" si="16"/>
        <v>735</v>
      </c>
    </row>
    <row r="106" spans="1:58" ht="18" customHeight="1">
      <c r="A106" s="41">
        <v>72</v>
      </c>
      <c r="B106" s="42">
        <v>1192</v>
      </c>
      <c r="C106" s="43" t="s">
        <v>132</v>
      </c>
      <c r="D106" s="406"/>
      <c r="E106" s="407"/>
      <c r="F106" s="407"/>
      <c r="G106" s="407"/>
      <c r="H106" s="407"/>
      <c r="I106" s="407"/>
      <c r="J106" s="407"/>
      <c r="K106" s="407"/>
      <c r="L106" s="407"/>
      <c r="M106" s="407"/>
      <c r="N106" s="407"/>
      <c r="O106" s="52"/>
      <c r="P106" s="53"/>
      <c r="Q106" s="38"/>
      <c r="R106" s="38"/>
      <c r="S106" s="38"/>
      <c r="T106" s="54"/>
      <c r="U106" s="54"/>
      <c r="V106" s="37"/>
      <c r="W106" s="37"/>
      <c r="X106" s="37"/>
      <c r="Y106" s="55"/>
      <c r="Z106" s="56" t="s">
        <v>328</v>
      </c>
      <c r="AA106" s="38"/>
      <c r="AB106" s="38"/>
      <c r="AC106" s="38"/>
      <c r="AD106" s="38"/>
      <c r="AE106" s="38"/>
      <c r="AF106" s="38"/>
      <c r="AG106" s="38"/>
      <c r="AH106" s="38"/>
      <c r="AI106" s="38"/>
      <c r="AJ106" s="38"/>
      <c r="AK106" s="38"/>
      <c r="AL106" s="38"/>
      <c r="AM106" s="57" t="s">
        <v>329</v>
      </c>
      <c r="AN106" s="398">
        <v>1</v>
      </c>
      <c r="AO106" s="399"/>
      <c r="AP106" s="79"/>
      <c r="AQ106" s="80"/>
      <c r="AR106" s="81"/>
      <c r="AS106" s="155">
        <f>ROUND(ROUND(P105*AN106,0)*(1+AQ99),0)</f>
        <v>735</v>
      </c>
      <c r="AT106" s="156"/>
      <c r="AU106" s="150"/>
      <c r="AV106" s="157">
        <f>ROUNDDOWN(AS106*'地域区分'!$B$17,0)</f>
        <v>7879</v>
      </c>
      <c r="AW106" s="157">
        <f>ROUNDDOWN(AS106*'地域区分'!$C$17,0)</f>
        <v>7791</v>
      </c>
      <c r="AX106" s="157">
        <f>ROUNDDOWN(AS106*'地域区分'!$D$17,0)</f>
        <v>7614</v>
      </c>
      <c r="AY106" s="157">
        <f>ROUNDDOWN(AS106*'地域区分'!$E$17,0)</f>
        <v>7482</v>
      </c>
      <c r="AZ106" s="300">
        <f>ROUNDDOWN(AS106*'地域区分'!$F$17,0)</f>
        <v>7350</v>
      </c>
      <c r="BA106" s="150"/>
      <c r="BB106" s="157">
        <f t="shared" si="16"/>
        <v>788</v>
      </c>
      <c r="BC106" s="157">
        <f t="shared" si="16"/>
        <v>780</v>
      </c>
      <c r="BD106" s="157">
        <f t="shared" si="16"/>
        <v>762</v>
      </c>
      <c r="BE106" s="157">
        <f t="shared" si="16"/>
        <v>749</v>
      </c>
      <c r="BF106" s="157">
        <f t="shared" si="16"/>
        <v>735</v>
      </c>
    </row>
    <row r="107" spans="1:58" ht="18" customHeight="1">
      <c r="A107" s="41">
        <v>72</v>
      </c>
      <c r="B107" s="42">
        <v>1193</v>
      </c>
      <c r="C107" s="43" t="s">
        <v>133</v>
      </c>
      <c r="D107" s="401" t="s">
        <v>354</v>
      </c>
      <c r="E107" s="405"/>
      <c r="F107" s="405"/>
      <c r="G107" s="405"/>
      <c r="H107" s="405"/>
      <c r="I107" s="405"/>
      <c r="J107" s="405"/>
      <c r="K107" s="405"/>
      <c r="L107" s="405"/>
      <c r="M107" s="405"/>
      <c r="N107" s="405"/>
      <c r="O107" s="44"/>
      <c r="P107" s="400">
        <v>565</v>
      </c>
      <c r="Q107" s="400"/>
      <c r="R107" s="61" t="s">
        <v>305</v>
      </c>
      <c r="S107" s="28"/>
      <c r="T107" s="45"/>
      <c r="U107" s="45"/>
      <c r="V107" s="27"/>
      <c r="W107" s="28"/>
      <c r="X107" s="46"/>
      <c r="Y107" s="47"/>
      <c r="Z107" s="48"/>
      <c r="AA107" s="48"/>
      <c r="AB107" s="48"/>
      <c r="AC107" s="48"/>
      <c r="AD107" s="48"/>
      <c r="AE107" s="48"/>
      <c r="AF107" s="48"/>
      <c r="AG107" s="48"/>
      <c r="AH107" s="48"/>
      <c r="AI107" s="48"/>
      <c r="AJ107" s="48"/>
      <c r="AK107" s="48"/>
      <c r="AL107" s="48"/>
      <c r="AM107" s="49"/>
      <c r="AN107" s="50"/>
      <c r="AO107" s="51"/>
      <c r="AP107" s="74"/>
      <c r="AQ107" s="75"/>
      <c r="AR107" s="52"/>
      <c r="AS107" s="155">
        <f>ROUND(P107*(1+AQ99),0)</f>
        <v>848</v>
      </c>
      <c r="AT107" s="156"/>
      <c r="AU107" s="150"/>
      <c r="AV107" s="157">
        <f>ROUNDDOWN(AS107*'地域区分'!$B$17,0)</f>
        <v>9090</v>
      </c>
      <c r="AW107" s="157">
        <f>ROUNDDOWN(AS107*'地域区分'!$C$17,0)</f>
        <v>8988</v>
      </c>
      <c r="AX107" s="157">
        <f>ROUNDDOWN(AS107*'地域区分'!$D$17,0)</f>
        <v>8785</v>
      </c>
      <c r="AY107" s="157">
        <f>ROUNDDOWN(AS107*'地域区分'!$E$17,0)</f>
        <v>8632</v>
      </c>
      <c r="AZ107" s="300">
        <f>ROUNDDOWN(AS107*'地域区分'!$F$17,0)</f>
        <v>8480</v>
      </c>
      <c r="BA107" s="150"/>
      <c r="BB107" s="157">
        <f t="shared" si="16"/>
        <v>909</v>
      </c>
      <c r="BC107" s="157">
        <f t="shared" si="16"/>
        <v>899</v>
      </c>
      <c r="BD107" s="157">
        <f t="shared" si="16"/>
        <v>879</v>
      </c>
      <c r="BE107" s="157">
        <f t="shared" si="16"/>
        <v>864</v>
      </c>
      <c r="BF107" s="157">
        <f t="shared" si="16"/>
        <v>848</v>
      </c>
    </row>
    <row r="108" spans="1:58" ht="18" customHeight="1">
      <c r="A108" s="41">
        <v>72</v>
      </c>
      <c r="B108" s="42">
        <v>1194</v>
      </c>
      <c r="C108" s="43" t="s">
        <v>134</v>
      </c>
      <c r="D108" s="406"/>
      <c r="E108" s="407"/>
      <c r="F108" s="407"/>
      <c r="G108" s="407"/>
      <c r="H108" s="407"/>
      <c r="I108" s="407"/>
      <c r="J108" s="407"/>
      <c r="K108" s="407"/>
      <c r="L108" s="407"/>
      <c r="M108" s="407"/>
      <c r="N108" s="407"/>
      <c r="O108" s="52"/>
      <c r="P108" s="53"/>
      <c r="Q108" s="38"/>
      <c r="R108" s="38"/>
      <c r="S108" s="38"/>
      <c r="T108" s="54"/>
      <c r="U108" s="54"/>
      <c r="V108" s="37"/>
      <c r="W108" s="37"/>
      <c r="X108" s="37"/>
      <c r="Y108" s="55"/>
      <c r="Z108" s="56" t="s">
        <v>328</v>
      </c>
      <c r="AA108" s="38"/>
      <c r="AB108" s="38"/>
      <c r="AC108" s="38"/>
      <c r="AD108" s="38"/>
      <c r="AE108" s="38"/>
      <c r="AF108" s="38"/>
      <c r="AG108" s="38"/>
      <c r="AH108" s="38"/>
      <c r="AI108" s="38"/>
      <c r="AJ108" s="38"/>
      <c r="AK108" s="38"/>
      <c r="AL108" s="38"/>
      <c r="AM108" s="57" t="s">
        <v>329</v>
      </c>
      <c r="AN108" s="398">
        <v>1</v>
      </c>
      <c r="AO108" s="399"/>
      <c r="AP108" s="69"/>
      <c r="AQ108" s="70"/>
      <c r="AR108" s="71"/>
      <c r="AS108" s="155">
        <f>ROUND(ROUND(P107*AN108,0)*(1+AQ99),0)</f>
        <v>848</v>
      </c>
      <c r="AT108" s="156"/>
      <c r="AU108" s="150"/>
      <c r="AV108" s="157">
        <f>ROUNDDOWN(AS108*'地域区分'!$B$17,0)</f>
        <v>9090</v>
      </c>
      <c r="AW108" s="157">
        <f>ROUNDDOWN(AS108*'地域区分'!$C$17,0)</f>
        <v>8988</v>
      </c>
      <c r="AX108" s="157">
        <f>ROUNDDOWN(AS108*'地域区分'!$D$17,0)</f>
        <v>8785</v>
      </c>
      <c r="AY108" s="157">
        <f>ROUNDDOWN(AS108*'地域区分'!$E$17,0)</f>
        <v>8632</v>
      </c>
      <c r="AZ108" s="300">
        <f>ROUNDDOWN(AS108*'地域区分'!$F$17,0)</f>
        <v>8480</v>
      </c>
      <c r="BA108" s="150"/>
      <c r="BB108" s="157">
        <f t="shared" si="16"/>
        <v>909</v>
      </c>
      <c r="BC108" s="157">
        <f t="shared" si="16"/>
        <v>899</v>
      </c>
      <c r="BD108" s="157">
        <f t="shared" si="16"/>
        <v>879</v>
      </c>
      <c r="BE108" s="157">
        <f t="shared" si="16"/>
        <v>864</v>
      </c>
      <c r="BF108" s="157">
        <f t="shared" si="16"/>
        <v>848</v>
      </c>
    </row>
    <row r="109" spans="1:58" ht="18" customHeight="1">
      <c r="A109" s="41">
        <v>72</v>
      </c>
      <c r="B109" s="42">
        <v>1195</v>
      </c>
      <c r="C109" s="43" t="s">
        <v>135</v>
      </c>
      <c r="D109" s="401" t="s">
        <v>355</v>
      </c>
      <c r="E109" s="405"/>
      <c r="F109" s="405"/>
      <c r="G109" s="405"/>
      <c r="H109" s="405"/>
      <c r="I109" s="405"/>
      <c r="J109" s="405"/>
      <c r="K109" s="405"/>
      <c r="L109" s="405"/>
      <c r="M109" s="405"/>
      <c r="N109" s="405"/>
      <c r="O109" s="44"/>
      <c r="P109" s="400">
        <v>640</v>
      </c>
      <c r="Q109" s="400"/>
      <c r="R109" s="61" t="s">
        <v>305</v>
      </c>
      <c r="S109" s="28"/>
      <c r="T109" s="45"/>
      <c r="U109" s="45"/>
      <c r="V109" s="27"/>
      <c r="W109" s="28"/>
      <c r="X109" s="46"/>
      <c r="Y109" s="47"/>
      <c r="Z109" s="48"/>
      <c r="AA109" s="48"/>
      <c r="AB109" s="48"/>
      <c r="AC109" s="48"/>
      <c r="AD109" s="48"/>
      <c r="AE109" s="48"/>
      <c r="AF109" s="48"/>
      <c r="AG109" s="48"/>
      <c r="AH109" s="48"/>
      <c r="AI109" s="48"/>
      <c r="AJ109" s="48"/>
      <c r="AK109" s="48"/>
      <c r="AL109" s="48"/>
      <c r="AM109" s="49"/>
      <c r="AN109" s="50"/>
      <c r="AO109" s="51"/>
      <c r="AP109" s="66"/>
      <c r="AQ109" s="67"/>
      <c r="AR109" s="68"/>
      <c r="AS109" s="155">
        <f>ROUND(P109*(1+AQ99),0)</f>
        <v>960</v>
      </c>
      <c r="AT109" s="156"/>
      <c r="AU109" s="150"/>
      <c r="AV109" s="157">
        <f>ROUNDDOWN(AS109*'地域区分'!$B$17,0)</f>
        <v>10291</v>
      </c>
      <c r="AW109" s="157">
        <f>ROUNDDOWN(AS109*'地域区分'!$C$17,0)</f>
        <v>10176</v>
      </c>
      <c r="AX109" s="157">
        <f>ROUNDDOWN(AS109*'地域区分'!$D$17,0)</f>
        <v>9945</v>
      </c>
      <c r="AY109" s="157">
        <f>ROUNDDOWN(AS109*'地域区分'!$E$17,0)</f>
        <v>9772</v>
      </c>
      <c r="AZ109" s="300">
        <f>ROUNDDOWN(AS109*'地域区分'!$F$17,0)</f>
        <v>9600</v>
      </c>
      <c r="BA109" s="150"/>
      <c r="BB109" s="157">
        <f t="shared" si="16"/>
        <v>1030</v>
      </c>
      <c r="BC109" s="157">
        <f t="shared" si="16"/>
        <v>1018</v>
      </c>
      <c r="BD109" s="157">
        <f t="shared" si="16"/>
        <v>995</v>
      </c>
      <c r="BE109" s="157">
        <f t="shared" si="16"/>
        <v>978</v>
      </c>
      <c r="BF109" s="157">
        <f t="shared" si="16"/>
        <v>960</v>
      </c>
    </row>
    <row r="110" spans="1:58" ht="18" customHeight="1">
      <c r="A110" s="41">
        <v>72</v>
      </c>
      <c r="B110" s="42">
        <v>1196</v>
      </c>
      <c r="C110" s="43" t="s">
        <v>136</v>
      </c>
      <c r="D110" s="406"/>
      <c r="E110" s="407"/>
      <c r="F110" s="407"/>
      <c r="G110" s="407"/>
      <c r="H110" s="407"/>
      <c r="I110" s="407"/>
      <c r="J110" s="407"/>
      <c r="K110" s="407"/>
      <c r="L110" s="407"/>
      <c r="M110" s="407"/>
      <c r="N110" s="407"/>
      <c r="O110" s="52"/>
      <c r="P110" s="53"/>
      <c r="Q110" s="38"/>
      <c r="R110" s="38"/>
      <c r="S110" s="38"/>
      <c r="T110" s="54"/>
      <c r="U110" s="54"/>
      <c r="V110" s="37"/>
      <c r="W110" s="37"/>
      <c r="X110" s="37"/>
      <c r="Y110" s="55"/>
      <c r="Z110" s="56" t="s">
        <v>328</v>
      </c>
      <c r="AA110" s="38"/>
      <c r="AB110" s="38"/>
      <c r="AC110" s="38"/>
      <c r="AD110" s="38"/>
      <c r="AE110" s="38"/>
      <c r="AF110" s="38"/>
      <c r="AG110" s="38"/>
      <c r="AH110" s="38"/>
      <c r="AI110" s="38"/>
      <c r="AJ110" s="38"/>
      <c r="AK110" s="38"/>
      <c r="AL110" s="38"/>
      <c r="AM110" s="57" t="s">
        <v>329</v>
      </c>
      <c r="AN110" s="398">
        <v>1</v>
      </c>
      <c r="AO110" s="399"/>
      <c r="AP110" s="82"/>
      <c r="AQ110" s="83"/>
      <c r="AR110" s="84"/>
      <c r="AS110" s="155">
        <f>ROUND(ROUND(P109*AN110,0)*(1+AQ99),0)</f>
        <v>960</v>
      </c>
      <c r="AT110" s="156"/>
      <c r="AU110" s="150"/>
      <c r="AV110" s="157">
        <f>ROUNDDOWN(AS110*'地域区分'!$B$17,0)</f>
        <v>10291</v>
      </c>
      <c r="AW110" s="157">
        <f>ROUNDDOWN(AS110*'地域区分'!$C$17,0)</f>
        <v>10176</v>
      </c>
      <c r="AX110" s="157">
        <f>ROUNDDOWN(AS110*'地域区分'!$D$17,0)</f>
        <v>9945</v>
      </c>
      <c r="AY110" s="157">
        <f>ROUNDDOWN(AS110*'地域区分'!$E$17,0)</f>
        <v>9772</v>
      </c>
      <c r="AZ110" s="300">
        <f>ROUNDDOWN(AS110*'地域区分'!$F$17,0)</f>
        <v>9600</v>
      </c>
      <c r="BA110" s="150"/>
      <c r="BB110" s="157">
        <f t="shared" si="16"/>
        <v>1030</v>
      </c>
      <c r="BC110" s="157">
        <f t="shared" si="16"/>
        <v>1018</v>
      </c>
      <c r="BD110" s="157">
        <f t="shared" si="16"/>
        <v>995</v>
      </c>
      <c r="BE110" s="157">
        <f t="shared" si="16"/>
        <v>978</v>
      </c>
      <c r="BF110" s="157">
        <f t="shared" si="16"/>
        <v>960</v>
      </c>
    </row>
    <row r="111" spans="1:58" ht="18" customHeight="1">
      <c r="A111" s="41">
        <v>72</v>
      </c>
      <c r="B111" s="42">
        <v>1197</v>
      </c>
      <c r="C111" s="43" t="s">
        <v>137</v>
      </c>
      <c r="D111" s="401" t="s">
        <v>356</v>
      </c>
      <c r="E111" s="405"/>
      <c r="F111" s="405"/>
      <c r="G111" s="405"/>
      <c r="H111" s="405"/>
      <c r="I111" s="405"/>
      <c r="J111" s="405"/>
      <c r="K111" s="405"/>
      <c r="L111" s="405"/>
      <c r="M111" s="405"/>
      <c r="N111" s="405"/>
      <c r="O111" s="44"/>
      <c r="P111" s="400">
        <v>715</v>
      </c>
      <c r="Q111" s="400"/>
      <c r="R111" s="61" t="s">
        <v>305</v>
      </c>
      <c r="S111" s="28"/>
      <c r="T111" s="45"/>
      <c r="U111" s="45"/>
      <c r="V111" s="27"/>
      <c r="W111" s="28"/>
      <c r="X111" s="46"/>
      <c r="Y111" s="47"/>
      <c r="Z111" s="48"/>
      <c r="AA111" s="48"/>
      <c r="AB111" s="48"/>
      <c r="AC111" s="48"/>
      <c r="AD111" s="48"/>
      <c r="AE111" s="48"/>
      <c r="AF111" s="48"/>
      <c r="AG111" s="48"/>
      <c r="AH111" s="48"/>
      <c r="AI111" s="48"/>
      <c r="AJ111" s="48"/>
      <c r="AK111" s="48"/>
      <c r="AL111" s="48"/>
      <c r="AM111" s="49"/>
      <c r="AN111" s="50"/>
      <c r="AO111" s="51"/>
      <c r="AP111" s="82"/>
      <c r="AQ111" s="83"/>
      <c r="AR111" s="84"/>
      <c r="AS111" s="155">
        <f>ROUND(P111*(1+AQ99),0)</f>
        <v>1073</v>
      </c>
      <c r="AT111" s="156"/>
      <c r="AU111" s="150"/>
      <c r="AV111" s="157">
        <f>ROUNDDOWN(AS111*'地域区分'!$B$17,0)</f>
        <v>11502</v>
      </c>
      <c r="AW111" s="157">
        <f>ROUNDDOWN(AS111*'地域区分'!$C$17,0)</f>
        <v>11373</v>
      </c>
      <c r="AX111" s="157">
        <f>ROUNDDOWN(AS111*'地域区分'!$D$17,0)</f>
        <v>11116</v>
      </c>
      <c r="AY111" s="157">
        <f>ROUNDDOWN(AS111*'地域区分'!$E$17,0)</f>
        <v>10923</v>
      </c>
      <c r="AZ111" s="300">
        <f>ROUNDDOWN(AS111*'地域区分'!$F$17,0)</f>
        <v>10730</v>
      </c>
      <c r="BA111" s="150"/>
      <c r="BB111" s="157">
        <f t="shared" si="16"/>
        <v>1151</v>
      </c>
      <c r="BC111" s="157">
        <f t="shared" si="16"/>
        <v>1138</v>
      </c>
      <c r="BD111" s="157">
        <f t="shared" si="16"/>
        <v>1112</v>
      </c>
      <c r="BE111" s="157">
        <f t="shared" si="16"/>
        <v>1093</v>
      </c>
      <c r="BF111" s="157">
        <f t="shared" si="16"/>
        <v>1073</v>
      </c>
    </row>
    <row r="112" spans="1:58" ht="18" customHeight="1">
      <c r="A112" s="41">
        <v>72</v>
      </c>
      <c r="B112" s="42">
        <v>1198</v>
      </c>
      <c r="C112" s="43" t="s">
        <v>138</v>
      </c>
      <c r="D112" s="406"/>
      <c r="E112" s="407"/>
      <c r="F112" s="407"/>
      <c r="G112" s="407"/>
      <c r="H112" s="407"/>
      <c r="I112" s="407"/>
      <c r="J112" s="407"/>
      <c r="K112" s="407"/>
      <c r="L112" s="407"/>
      <c r="M112" s="407"/>
      <c r="N112" s="407"/>
      <c r="O112" s="52"/>
      <c r="P112" s="53"/>
      <c r="Q112" s="38"/>
      <c r="R112" s="38"/>
      <c r="S112" s="38"/>
      <c r="T112" s="54"/>
      <c r="U112" s="54"/>
      <c r="V112" s="37"/>
      <c r="W112" s="37"/>
      <c r="X112" s="37"/>
      <c r="Y112" s="55"/>
      <c r="Z112" s="56" t="s">
        <v>328</v>
      </c>
      <c r="AA112" s="38"/>
      <c r="AB112" s="38"/>
      <c r="AC112" s="38"/>
      <c r="AD112" s="38"/>
      <c r="AE112" s="38"/>
      <c r="AF112" s="38"/>
      <c r="AG112" s="38"/>
      <c r="AH112" s="38"/>
      <c r="AI112" s="38"/>
      <c r="AJ112" s="38"/>
      <c r="AK112" s="38"/>
      <c r="AL112" s="38"/>
      <c r="AM112" s="57" t="s">
        <v>329</v>
      </c>
      <c r="AN112" s="398">
        <v>1</v>
      </c>
      <c r="AO112" s="399"/>
      <c r="AP112" s="72"/>
      <c r="AQ112" s="67"/>
      <c r="AR112" s="68"/>
      <c r="AS112" s="155">
        <f>ROUND(ROUND(P111*AN112,0)*(1+AQ99),0)</f>
        <v>1073</v>
      </c>
      <c r="AT112" s="156"/>
      <c r="AU112" s="150"/>
      <c r="AV112" s="157">
        <f>ROUNDDOWN(AS112*'地域区分'!$B$17,0)</f>
        <v>11502</v>
      </c>
      <c r="AW112" s="157">
        <f>ROUNDDOWN(AS112*'地域区分'!$C$17,0)</f>
        <v>11373</v>
      </c>
      <c r="AX112" s="157">
        <f>ROUNDDOWN(AS112*'地域区分'!$D$17,0)</f>
        <v>11116</v>
      </c>
      <c r="AY112" s="157">
        <f>ROUNDDOWN(AS112*'地域区分'!$E$17,0)</f>
        <v>10923</v>
      </c>
      <c r="AZ112" s="300">
        <f>ROUNDDOWN(AS112*'地域区分'!$F$17,0)</f>
        <v>10730</v>
      </c>
      <c r="BA112" s="150"/>
      <c r="BB112" s="157">
        <f t="shared" si="16"/>
        <v>1151</v>
      </c>
      <c r="BC112" s="157">
        <f t="shared" si="16"/>
        <v>1138</v>
      </c>
      <c r="BD112" s="157">
        <f t="shared" si="16"/>
        <v>1112</v>
      </c>
      <c r="BE112" s="157">
        <f t="shared" si="16"/>
        <v>1093</v>
      </c>
      <c r="BF112" s="157">
        <f t="shared" si="16"/>
        <v>1073</v>
      </c>
    </row>
    <row r="113" spans="1:58" ht="18" customHeight="1">
      <c r="A113" s="41">
        <v>72</v>
      </c>
      <c r="B113" s="42">
        <v>1199</v>
      </c>
      <c r="C113" s="43" t="s">
        <v>139</v>
      </c>
      <c r="D113" s="401" t="s">
        <v>357</v>
      </c>
      <c r="E113" s="405"/>
      <c r="F113" s="405"/>
      <c r="G113" s="405"/>
      <c r="H113" s="405"/>
      <c r="I113" s="405"/>
      <c r="J113" s="405"/>
      <c r="K113" s="405"/>
      <c r="L113" s="405"/>
      <c r="M113" s="405"/>
      <c r="N113" s="405"/>
      <c r="O113" s="44"/>
      <c r="P113" s="421">
        <v>790</v>
      </c>
      <c r="Q113" s="422"/>
      <c r="R113" s="61" t="s">
        <v>305</v>
      </c>
      <c r="S113" s="28"/>
      <c r="T113" s="45"/>
      <c r="U113" s="45"/>
      <c r="V113" s="27"/>
      <c r="W113" s="28"/>
      <c r="X113" s="46"/>
      <c r="Y113" s="47"/>
      <c r="Z113" s="48"/>
      <c r="AA113" s="48"/>
      <c r="AB113" s="48"/>
      <c r="AC113" s="48"/>
      <c r="AD113" s="48"/>
      <c r="AE113" s="48"/>
      <c r="AF113" s="48"/>
      <c r="AG113" s="48"/>
      <c r="AH113" s="48"/>
      <c r="AI113" s="48"/>
      <c r="AJ113" s="48"/>
      <c r="AK113" s="48"/>
      <c r="AL113" s="48"/>
      <c r="AM113" s="49"/>
      <c r="AN113" s="50"/>
      <c r="AO113" s="51"/>
      <c r="AP113" s="74"/>
      <c r="AQ113" s="75"/>
      <c r="AR113" s="52"/>
      <c r="AS113" s="155">
        <f>ROUND(P113*(1+AQ99),0)</f>
        <v>1185</v>
      </c>
      <c r="AT113" s="156"/>
      <c r="AU113" s="150"/>
      <c r="AV113" s="157">
        <f>ROUNDDOWN(AS113*'地域区分'!$B$17,0)</f>
        <v>12703</v>
      </c>
      <c r="AW113" s="157">
        <f>ROUNDDOWN(AS113*'地域区分'!$C$17,0)</f>
        <v>12561</v>
      </c>
      <c r="AX113" s="157">
        <f>ROUNDDOWN(AS113*'地域区分'!$D$17,0)</f>
        <v>12276</v>
      </c>
      <c r="AY113" s="157">
        <f>ROUNDDOWN(AS113*'地域区分'!$E$17,0)</f>
        <v>12063</v>
      </c>
      <c r="AZ113" s="300">
        <f>ROUNDDOWN(AS113*'地域区分'!$F$17,0)</f>
        <v>11850</v>
      </c>
      <c r="BA113" s="150"/>
      <c r="BB113" s="157">
        <f t="shared" si="16"/>
        <v>1271</v>
      </c>
      <c r="BC113" s="157">
        <f t="shared" si="16"/>
        <v>1257</v>
      </c>
      <c r="BD113" s="157">
        <f t="shared" si="16"/>
        <v>1228</v>
      </c>
      <c r="BE113" s="157">
        <f t="shared" si="16"/>
        <v>1207</v>
      </c>
      <c r="BF113" s="157">
        <f t="shared" si="16"/>
        <v>1185</v>
      </c>
    </row>
    <row r="114" spans="1:58" ht="18" customHeight="1">
      <c r="A114" s="41">
        <v>72</v>
      </c>
      <c r="B114" s="42">
        <v>1200</v>
      </c>
      <c r="C114" s="43" t="s">
        <v>140</v>
      </c>
      <c r="D114" s="406"/>
      <c r="E114" s="407"/>
      <c r="F114" s="407"/>
      <c r="G114" s="407"/>
      <c r="H114" s="407"/>
      <c r="I114" s="407"/>
      <c r="J114" s="407"/>
      <c r="K114" s="407"/>
      <c r="L114" s="407"/>
      <c r="M114" s="407"/>
      <c r="N114" s="407"/>
      <c r="O114" s="52"/>
      <c r="P114" s="53"/>
      <c r="Q114" s="38"/>
      <c r="R114" s="38"/>
      <c r="S114" s="38"/>
      <c r="T114" s="54"/>
      <c r="U114" s="54"/>
      <c r="V114" s="37"/>
      <c r="W114" s="37"/>
      <c r="X114" s="37"/>
      <c r="Y114" s="55"/>
      <c r="Z114" s="56" t="s">
        <v>328</v>
      </c>
      <c r="AA114" s="38"/>
      <c r="AB114" s="38"/>
      <c r="AC114" s="38"/>
      <c r="AD114" s="38"/>
      <c r="AE114" s="38"/>
      <c r="AF114" s="38"/>
      <c r="AG114" s="38"/>
      <c r="AH114" s="38"/>
      <c r="AI114" s="38"/>
      <c r="AJ114" s="38"/>
      <c r="AK114" s="38"/>
      <c r="AL114" s="38"/>
      <c r="AM114" s="57" t="s">
        <v>329</v>
      </c>
      <c r="AN114" s="398">
        <v>1</v>
      </c>
      <c r="AO114" s="399"/>
      <c r="AP114" s="74"/>
      <c r="AQ114" s="75"/>
      <c r="AR114" s="52"/>
      <c r="AS114" s="155">
        <f>ROUND(ROUND(P113*AN114,0)*(1+AQ99),0)</f>
        <v>1185</v>
      </c>
      <c r="AT114" s="156"/>
      <c r="AU114" s="150"/>
      <c r="AV114" s="157">
        <f>ROUNDDOWN(AS114*'地域区分'!$B$17,0)</f>
        <v>12703</v>
      </c>
      <c r="AW114" s="157">
        <f>ROUNDDOWN(AS114*'地域区分'!$C$17,0)</f>
        <v>12561</v>
      </c>
      <c r="AX114" s="157">
        <f>ROUNDDOWN(AS114*'地域区分'!$D$17,0)</f>
        <v>12276</v>
      </c>
      <c r="AY114" s="157">
        <f>ROUNDDOWN(AS114*'地域区分'!$E$17,0)</f>
        <v>12063</v>
      </c>
      <c r="AZ114" s="300">
        <f>ROUNDDOWN(AS114*'地域区分'!$F$17,0)</f>
        <v>11850</v>
      </c>
      <c r="BA114" s="150"/>
      <c r="BB114" s="157">
        <f t="shared" si="16"/>
        <v>1271</v>
      </c>
      <c r="BC114" s="157">
        <f t="shared" si="16"/>
        <v>1257</v>
      </c>
      <c r="BD114" s="157">
        <f t="shared" si="16"/>
        <v>1228</v>
      </c>
      <c r="BE114" s="157">
        <f t="shared" si="16"/>
        <v>1207</v>
      </c>
      <c r="BF114" s="157">
        <f t="shared" si="16"/>
        <v>1185</v>
      </c>
    </row>
    <row r="115" spans="1:58" ht="18" customHeight="1">
      <c r="A115" s="41">
        <v>72</v>
      </c>
      <c r="B115" s="42">
        <v>1201</v>
      </c>
      <c r="C115" s="43" t="s">
        <v>141</v>
      </c>
      <c r="D115" s="401" t="s">
        <v>358</v>
      </c>
      <c r="E115" s="405"/>
      <c r="F115" s="405"/>
      <c r="G115" s="405"/>
      <c r="H115" s="405"/>
      <c r="I115" s="405"/>
      <c r="J115" s="405"/>
      <c r="K115" s="405"/>
      <c r="L115" s="405"/>
      <c r="M115" s="405"/>
      <c r="N115" s="405"/>
      <c r="O115" s="44"/>
      <c r="P115" s="400">
        <v>865</v>
      </c>
      <c r="Q115" s="400"/>
      <c r="R115" s="61" t="s">
        <v>305</v>
      </c>
      <c r="S115" s="28"/>
      <c r="T115" s="45"/>
      <c r="U115" s="45"/>
      <c r="V115" s="27"/>
      <c r="W115" s="28"/>
      <c r="X115" s="46"/>
      <c r="Y115" s="47"/>
      <c r="Z115" s="48"/>
      <c r="AA115" s="48"/>
      <c r="AB115" s="48"/>
      <c r="AC115" s="48"/>
      <c r="AD115" s="48"/>
      <c r="AE115" s="48"/>
      <c r="AF115" s="48"/>
      <c r="AG115" s="48"/>
      <c r="AH115" s="48"/>
      <c r="AI115" s="48"/>
      <c r="AJ115" s="48"/>
      <c r="AK115" s="48"/>
      <c r="AL115" s="48"/>
      <c r="AM115" s="49"/>
      <c r="AN115" s="50"/>
      <c r="AO115" s="51"/>
      <c r="AP115" s="66"/>
      <c r="AQ115" s="67"/>
      <c r="AR115" s="68"/>
      <c r="AS115" s="155">
        <f>ROUND(P115*(1+AQ99),0)</f>
        <v>1298</v>
      </c>
      <c r="AT115" s="156"/>
      <c r="AU115" s="150"/>
      <c r="AV115" s="157">
        <f>ROUNDDOWN(AS115*'地域区分'!$B$17,0)</f>
        <v>13914</v>
      </c>
      <c r="AW115" s="157">
        <f>ROUNDDOWN(AS115*'地域区分'!$C$17,0)</f>
        <v>13758</v>
      </c>
      <c r="AX115" s="157">
        <f>ROUNDDOWN(AS115*'地域区分'!$D$17,0)</f>
        <v>13447</v>
      </c>
      <c r="AY115" s="157">
        <f>ROUNDDOWN(AS115*'地域区分'!$E$17,0)</f>
        <v>13213</v>
      </c>
      <c r="AZ115" s="300">
        <f>ROUNDDOWN(AS115*'地域区分'!$F$17,0)</f>
        <v>12980</v>
      </c>
      <c r="BA115" s="150"/>
      <c r="BB115" s="157">
        <f t="shared" si="16"/>
        <v>1392</v>
      </c>
      <c r="BC115" s="157">
        <f t="shared" si="16"/>
        <v>1376</v>
      </c>
      <c r="BD115" s="157">
        <f t="shared" si="16"/>
        <v>1345</v>
      </c>
      <c r="BE115" s="157">
        <f t="shared" si="16"/>
        <v>1322</v>
      </c>
      <c r="BF115" s="157">
        <f t="shared" si="16"/>
        <v>1298</v>
      </c>
    </row>
    <row r="116" spans="1:58" ht="18" customHeight="1">
      <c r="A116" s="41">
        <v>72</v>
      </c>
      <c r="B116" s="42">
        <v>1202</v>
      </c>
      <c r="C116" s="43" t="s">
        <v>142</v>
      </c>
      <c r="D116" s="406"/>
      <c r="E116" s="407"/>
      <c r="F116" s="407"/>
      <c r="G116" s="407"/>
      <c r="H116" s="407"/>
      <c r="I116" s="407"/>
      <c r="J116" s="407"/>
      <c r="K116" s="407"/>
      <c r="L116" s="407"/>
      <c r="M116" s="407"/>
      <c r="N116" s="407"/>
      <c r="O116" s="52"/>
      <c r="P116" s="53"/>
      <c r="Q116" s="38"/>
      <c r="R116" s="38"/>
      <c r="S116" s="38"/>
      <c r="T116" s="54"/>
      <c r="U116" s="54"/>
      <c r="V116" s="37"/>
      <c r="W116" s="37"/>
      <c r="X116" s="37"/>
      <c r="Y116" s="55"/>
      <c r="Z116" s="56" t="s">
        <v>328</v>
      </c>
      <c r="AA116" s="38"/>
      <c r="AB116" s="38"/>
      <c r="AC116" s="38"/>
      <c r="AD116" s="38"/>
      <c r="AE116" s="38"/>
      <c r="AF116" s="38"/>
      <c r="AG116" s="38"/>
      <c r="AH116" s="38"/>
      <c r="AI116" s="38"/>
      <c r="AJ116" s="38"/>
      <c r="AK116" s="38"/>
      <c r="AL116" s="38"/>
      <c r="AM116" s="57" t="s">
        <v>329</v>
      </c>
      <c r="AN116" s="398">
        <v>1</v>
      </c>
      <c r="AO116" s="399"/>
      <c r="AP116" s="69"/>
      <c r="AQ116" s="70"/>
      <c r="AR116" s="71"/>
      <c r="AS116" s="155">
        <f>ROUND(ROUND(P115*AN116,0)*(1+AQ99),0)</f>
        <v>1298</v>
      </c>
      <c r="AT116" s="156"/>
      <c r="AU116" s="150"/>
      <c r="AV116" s="157">
        <f>ROUNDDOWN(AS116*'地域区分'!$B$17,0)</f>
        <v>13914</v>
      </c>
      <c r="AW116" s="157">
        <f>ROUNDDOWN(AS116*'地域区分'!$C$17,0)</f>
        <v>13758</v>
      </c>
      <c r="AX116" s="157">
        <f>ROUNDDOWN(AS116*'地域区分'!$D$17,0)</f>
        <v>13447</v>
      </c>
      <c r="AY116" s="157">
        <f>ROUNDDOWN(AS116*'地域区分'!$E$17,0)</f>
        <v>13213</v>
      </c>
      <c r="AZ116" s="300">
        <f>ROUNDDOWN(AS116*'地域区分'!$F$17,0)</f>
        <v>12980</v>
      </c>
      <c r="BA116" s="150"/>
      <c r="BB116" s="157">
        <f t="shared" si="16"/>
        <v>1392</v>
      </c>
      <c r="BC116" s="157">
        <f t="shared" si="16"/>
        <v>1376</v>
      </c>
      <c r="BD116" s="157">
        <f t="shared" si="16"/>
        <v>1345</v>
      </c>
      <c r="BE116" s="157">
        <f t="shared" si="16"/>
        <v>1322</v>
      </c>
      <c r="BF116" s="157">
        <f t="shared" si="16"/>
        <v>1298</v>
      </c>
    </row>
    <row r="117" spans="1:58" ht="18" customHeight="1">
      <c r="A117" s="41">
        <v>72</v>
      </c>
      <c r="B117" s="42">
        <v>1203</v>
      </c>
      <c r="C117" s="43" t="s">
        <v>143</v>
      </c>
      <c r="D117" s="401" t="s">
        <v>359</v>
      </c>
      <c r="E117" s="405"/>
      <c r="F117" s="405"/>
      <c r="G117" s="405"/>
      <c r="H117" s="405"/>
      <c r="I117" s="405"/>
      <c r="J117" s="405"/>
      <c r="K117" s="405"/>
      <c r="L117" s="405"/>
      <c r="M117" s="405"/>
      <c r="N117" s="405"/>
      <c r="O117" s="44"/>
      <c r="P117" s="400">
        <v>940</v>
      </c>
      <c r="Q117" s="400"/>
      <c r="R117" s="61" t="s">
        <v>305</v>
      </c>
      <c r="S117" s="28"/>
      <c r="T117" s="45"/>
      <c r="U117" s="45"/>
      <c r="V117" s="27"/>
      <c r="W117" s="28"/>
      <c r="X117" s="46"/>
      <c r="Y117" s="47"/>
      <c r="Z117" s="48"/>
      <c r="AA117" s="48"/>
      <c r="AB117" s="48"/>
      <c r="AC117" s="48"/>
      <c r="AD117" s="48"/>
      <c r="AE117" s="48"/>
      <c r="AF117" s="48"/>
      <c r="AG117" s="48"/>
      <c r="AH117" s="48"/>
      <c r="AI117" s="48"/>
      <c r="AJ117" s="48"/>
      <c r="AK117" s="48"/>
      <c r="AL117" s="48"/>
      <c r="AM117" s="49"/>
      <c r="AN117" s="50"/>
      <c r="AO117" s="51"/>
      <c r="AP117" s="66"/>
      <c r="AQ117" s="67"/>
      <c r="AR117" s="68"/>
      <c r="AS117" s="155">
        <f>ROUND(P117*(1+AQ99),0)</f>
        <v>1410</v>
      </c>
      <c r="AT117" s="156"/>
      <c r="AU117" s="150"/>
      <c r="AV117" s="157">
        <f>ROUNDDOWN(AS117*'地域区分'!$B$17,0)</f>
        <v>15115</v>
      </c>
      <c r="AW117" s="157">
        <f>ROUNDDOWN(AS117*'地域区分'!$C$17,0)</f>
        <v>14946</v>
      </c>
      <c r="AX117" s="157">
        <f>ROUNDDOWN(AS117*'地域区分'!$D$17,0)</f>
        <v>14607</v>
      </c>
      <c r="AY117" s="157">
        <f>ROUNDDOWN(AS117*'地域区分'!$E$17,0)</f>
        <v>14353</v>
      </c>
      <c r="AZ117" s="300">
        <f>ROUNDDOWN(AS117*'地域区分'!$F$17,0)</f>
        <v>14100</v>
      </c>
      <c r="BA117" s="150"/>
      <c r="BB117" s="157">
        <f t="shared" si="16"/>
        <v>1512</v>
      </c>
      <c r="BC117" s="157">
        <f t="shared" si="16"/>
        <v>1495</v>
      </c>
      <c r="BD117" s="157">
        <f t="shared" si="16"/>
        <v>1461</v>
      </c>
      <c r="BE117" s="157">
        <f t="shared" si="16"/>
        <v>1436</v>
      </c>
      <c r="BF117" s="157">
        <f t="shared" si="16"/>
        <v>1410</v>
      </c>
    </row>
    <row r="118" spans="1:58" ht="18" customHeight="1">
      <c r="A118" s="41">
        <v>72</v>
      </c>
      <c r="B118" s="42">
        <v>1204</v>
      </c>
      <c r="C118" s="43" t="s">
        <v>144</v>
      </c>
      <c r="D118" s="406"/>
      <c r="E118" s="407"/>
      <c r="F118" s="407"/>
      <c r="G118" s="407"/>
      <c r="H118" s="407"/>
      <c r="I118" s="407"/>
      <c r="J118" s="407"/>
      <c r="K118" s="407"/>
      <c r="L118" s="407"/>
      <c r="M118" s="407"/>
      <c r="N118" s="407"/>
      <c r="O118" s="52"/>
      <c r="P118" s="53"/>
      <c r="Q118" s="38"/>
      <c r="R118" s="38"/>
      <c r="S118" s="38"/>
      <c r="T118" s="54"/>
      <c r="U118" s="54"/>
      <c r="V118" s="37"/>
      <c r="W118" s="37"/>
      <c r="X118" s="37"/>
      <c r="Y118" s="55"/>
      <c r="Z118" s="56" t="s">
        <v>328</v>
      </c>
      <c r="AA118" s="38"/>
      <c r="AB118" s="38"/>
      <c r="AC118" s="38"/>
      <c r="AD118" s="38"/>
      <c r="AE118" s="38"/>
      <c r="AF118" s="38"/>
      <c r="AG118" s="38"/>
      <c r="AH118" s="38"/>
      <c r="AI118" s="38"/>
      <c r="AJ118" s="38"/>
      <c r="AK118" s="38"/>
      <c r="AL118" s="38"/>
      <c r="AM118" s="57" t="s">
        <v>329</v>
      </c>
      <c r="AN118" s="398">
        <v>1</v>
      </c>
      <c r="AO118" s="399"/>
      <c r="AP118" s="72"/>
      <c r="AQ118" s="70"/>
      <c r="AR118" s="71"/>
      <c r="AS118" s="155">
        <f>ROUND(ROUND(P117*AN118,0)*(1+AQ99),0)</f>
        <v>1410</v>
      </c>
      <c r="AT118" s="156"/>
      <c r="AU118" s="150"/>
      <c r="AV118" s="157">
        <f>ROUNDDOWN(AS118*'地域区分'!$B$17,0)</f>
        <v>15115</v>
      </c>
      <c r="AW118" s="157">
        <f>ROUNDDOWN(AS118*'地域区分'!$C$17,0)</f>
        <v>14946</v>
      </c>
      <c r="AX118" s="157">
        <f>ROUNDDOWN(AS118*'地域区分'!$D$17,0)</f>
        <v>14607</v>
      </c>
      <c r="AY118" s="157">
        <f>ROUNDDOWN(AS118*'地域区分'!$E$17,0)</f>
        <v>14353</v>
      </c>
      <c r="AZ118" s="300">
        <f>ROUNDDOWN(AS118*'地域区分'!$F$17,0)</f>
        <v>14100</v>
      </c>
      <c r="BA118" s="150"/>
      <c r="BB118" s="157">
        <f t="shared" si="16"/>
        <v>1512</v>
      </c>
      <c r="BC118" s="157">
        <f t="shared" si="16"/>
        <v>1495</v>
      </c>
      <c r="BD118" s="157">
        <f t="shared" si="16"/>
        <v>1461</v>
      </c>
      <c r="BE118" s="157">
        <f t="shared" si="16"/>
        <v>1436</v>
      </c>
      <c r="BF118" s="157">
        <f t="shared" si="16"/>
        <v>1410</v>
      </c>
    </row>
    <row r="119" spans="1:58" ht="18" customHeight="1">
      <c r="A119" s="41">
        <v>72</v>
      </c>
      <c r="B119" s="42">
        <v>1205</v>
      </c>
      <c r="C119" s="43" t="s">
        <v>145</v>
      </c>
      <c r="D119" s="401" t="s">
        <v>360</v>
      </c>
      <c r="E119" s="405"/>
      <c r="F119" s="405"/>
      <c r="G119" s="405"/>
      <c r="H119" s="405"/>
      <c r="I119" s="405"/>
      <c r="J119" s="405"/>
      <c r="K119" s="405"/>
      <c r="L119" s="405"/>
      <c r="M119" s="405"/>
      <c r="N119" s="405"/>
      <c r="O119" s="44"/>
      <c r="P119" s="400">
        <v>1015</v>
      </c>
      <c r="Q119" s="400"/>
      <c r="R119" s="61" t="s">
        <v>305</v>
      </c>
      <c r="S119" s="28"/>
      <c r="T119" s="45"/>
      <c r="U119" s="45"/>
      <c r="V119" s="27"/>
      <c r="W119" s="28"/>
      <c r="X119" s="46"/>
      <c r="Y119" s="47"/>
      <c r="Z119" s="48"/>
      <c r="AA119" s="48"/>
      <c r="AB119" s="48"/>
      <c r="AC119" s="48"/>
      <c r="AD119" s="48"/>
      <c r="AE119" s="48"/>
      <c r="AF119" s="48"/>
      <c r="AG119" s="48"/>
      <c r="AH119" s="48"/>
      <c r="AI119" s="48"/>
      <c r="AJ119" s="48"/>
      <c r="AK119" s="48"/>
      <c r="AL119" s="48"/>
      <c r="AM119" s="49"/>
      <c r="AN119" s="50"/>
      <c r="AO119" s="51"/>
      <c r="AP119" s="74"/>
      <c r="AQ119" s="75"/>
      <c r="AR119" s="52"/>
      <c r="AS119" s="155">
        <f>ROUND(P119*(1+AQ99),0)</f>
        <v>1523</v>
      </c>
      <c r="AT119" s="156"/>
      <c r="AU119" s="150"/>
      <c r="AV119" s="157">
        <f>ROUNDDOWN(AS119*'地域区分'!$B$17,0)</f>
        <v>16326</v>
      </c>
      <c r="AW119" s="157">
        <f>ROUNDDOWN(AS119*'地域区分'!$C$17,0)</f>
        <v>16143</v>
      </c>
      <c r="AX119" s="157">
        <f>ROUNDDOWN(AS119*'地域区分'!$D$17,0)</f>
        <v>15778</v>
      </c>
      <c r="AY119" s="157">
        <f>ROUNDDOWN(AS119*'地域区分'!$E$17,0)</f>
        <v>15504</v>
      </c>
      <c r="AZ119" s="300">
        <f>ROUNDDOWN(AS119*'地域区分'!$F$17,0)</f>
        <v>15230</v>
      </c>
      <c r="BA119" s="150"/>
      <c r="BB119" s="157">
        <f t="shared" si="16"/>
        <v>1633</v>
      </c>
      <c r="BC119" s="157">
        <f t="shared" si="16"/>
        <v>1615</v>
      </c>
      <c r="BD119" s="157">
        <f t="shared" si="16"/>
        <v>1578</v>
      </c>
      <c r="BE119" s="157">
        <f t="shared" si="16"/>
        <v>1551</v>
      </c>
      <c r="BF119" s="157">
        <f t="shared" si="16"/>
        <v>1523</v>
      </c>
    </row>
    <row r="120" spans="1:58" ht="18" customHeight="1">
      <c r="A120" s="41">
        <v>72</v>
      </c>
      <c r="B120" s="42">
        <v>1206</v>
      </c>
      <c r="C120" s="43" t="s">
        <v>146</v>
      </c>
      <c r="D120" s="409"/>
      <c r="E120" s="410"/>
      <c r="F120" s="410"/>
      <c r="G120" s="410"/>
      <c r="H120" s="410"/>
      <c r="I120" s="410"/>
      <c r="J120" s="410"/>
      <c r="K120" s="410"/>
      <c r="L120" s="410"/>
      <c r="M120" s="410"/>
      <c r="N120" s="410"/>
      <c r="O120" s="55"/>
      <c r="P120" s="53"/>
      <c r="Q120" s="38"/>
      <c r="R120" s="38"/>
      <c r="S120" s="38"/>
      <c r="T120" s="54"/>
      <c r="U120" s="54"/>
      <c r="V120" s="37"/>
      <c r="W120" s="37"/>
      <c r="X120" s="37"/>
      <c r="Y120" s="55"/>
      <c r="Z120" s="56" t="s">
        <v>328</v>
      </c>
      <c r="AA120" s="38"/>
      <c r="AB120" s="38"/>
      <c r="AC120" s="38"/>
      <c r="AD120" s="38"/>
      <c r="AE120" s="38"/>
      <c r="AF120" s="38"/>
      <c r="AG120" s="38"/>
      <c r="AH120" s="38"/>
      <c r="AI120" s="38"/>
      <c r="AJ120" s="38"/>
      <c r="AK120" s="38"/>
      <c r="AL120" s="38"/>
      <c r="AM120" s="57" t="s">
        <v>329</v>
      </c>
      <c r="AN120" s="398">
        <v>1</v>
      </c>
      <c r="AO120" s="399"/>
      <c r="AP120" s="36"/>
      <c r="AQ120" s="37"/>
      <c r="AR120" s="55"/>
      <c r="AS120" s="160">
        <f>ROUND(ROUND(P119*AN120,0)*(1+AQ99),0)</f>
        <v>1523</v>
      </c>
      <c r="AT120" s="176"/>
      <c r="AU120" s="298"/>
      <c r="AV120" s="157">
        <f>ROUNDDOWN(AS120*'地域区分'!$B$17,0)</f>
        <v>16326</v>
      </c>
      <c r="AW120" s="157">
        <f>ROUNDDOWN(AS120*'地域区分'!$C$17,0)</f>
        <v>16143</v>
      </c>
      <c r="AX120" s="157">
        <f>ROUNDDOWN(AS120*'地域区分'!$D$17,0)</f>
        <v>15778</v>
      </c>
      <c r="AY120" s="157">
        <f>ROUNDDOWN(AS120*'地域区分'!$E$17,0)</f>
        <v>15504</v>
      </c>
      <c r="AZ120" s="300">
        <f>ROUNDDOWN(AS120*'地域区分'!$F$17,0)</f>
        <v>15230</v>
      </c>
      <c r="BA120" s="298"/>
      <c r="BB120" s="157">
        <f t="shared" si="16"/>
        <v>1633</v>
      </c>
      <c r="BC120" s="157">
        <f t="shared" si="16"/>
        <v>1615</v>
      </c>
      <c r="BD120" s="157">
        <f t="shared" si="16"/>
        <v>1578</v>
      </c>
      <c r="BE120" s="157">
        <f t="shared" si="16"/>
        <v>1551</v>
      </c>
      <c r="BF120" s="157">
        <f t="shared" si="16"/>
        <v>1523</v>
      </c>
    </row>
    <row r="121" spans="1:58" s="131" customFormat="1" ht="18" customHeight="1" thickBot="1">
      <c r="A121" s="127"/>
      <c r="B121" s="127"/>
      <c r="C121" s="61"/>
      <c r="D121" s="128"/>
      <c r="E121" s="128"/>
      <c r="F121" s="128"/>
      <c r="G121" s="128"/>
      <c r="H121" s="128"/>
      <c r="I121" s="128"/>
      <c r="J121" s="128"/>
      <c r="K121" s="128"/>
      <c r="L121" s="128"/>
      <c r="M121" s="128"/>
      <c r="N121" s="128"/>
      <c r="O121" s="75"/>
      <c r="P121" s="61"/>
      <c r="Q121" s="61"/>
      <c r="R121" s="61"/>
      <c r="S121" s="61"/>
      <c r="T121" s="129"/>
      <c r="U121" s="129"/>
      <c r="V121" s="75"/>
      <c r="W121" s="75"/>
      <c r="X121" s="75"/>
      <c r="Y121" s="75"/>
      <c r="Z121" s="130"/>
      <c r="AA121" s="61"/>
      <c r="AB121" s="61"/>
      <c r="AC121" s="61"/>
      <c r="AD121" s="61"/>
      <c r="AE121" s="61"/>
      <c r="AF121" s="61"/>
      <c r="AG121" s="61"/>
      <c r="AH121" s="61"/>
      <c r="AI121" s="61"/>
      <c r="AJ121" s="61"/>
      <c r="AK121" s="61"/>
      <c r="AL121" s="61"/>
      <c r="AM121" s="108"/>
      <c r="AN121" s="67"/>
      <c r="AO121" s="67"/>
      <c r="AP121" s="75"/>
      <c r="AQ121" s="75"/>
      <c r="AR121" s="75"/>
      <c r="AS121" s="210"/>
      <c r="AT121" s="211"/>
      <c r="AU121" s="150"/>
      <c r="AV121" s="150"/>
      <c r="AW121" s="150"/>
      <c r="AX121" s="150"/>
      <c r="AY121" s="150"/>
      <c r="AZ121" s="150"/>
      <c r="BA121" s="150"/>
      <c r="BB121" s="150"/>
      <c r="BC121" s="150"/>
      <c r="BD121" s="150"/>
      <c r="BE121" s="150"/>
      <c r="BF121" s="150"/>
    </row>
    <row r="122" spans="1:58" ht="13.5">
      <c r="A122" s="23" t="s">
        <v>326</v>
      </c>
      <c r="B122" s="24"/>
      <c r="C122" s="25" t="s">
        <v>295</v>
      </c>
      <c r="D122" s="26"/>
      <c r="E122" s="27"/>
      <c r="F122" s="27"/>
      <c r="G122" s="27"/>
      <c r="H122" s="27"/>
      <c r="I122" s="27"/>
      <c r="J122" s="27"/>
      <c r="K122" s="28"/>
      <c r="L122" s="28"/>
      <c r="M122" s="28"/>
      <c r="N122" s="28"/>
      <c r="O122" s="28"/>
      <c r="P122" s="28"/>
      <c r="Q122" s="31"/>
      <c r="R122" s="31"/>
      <c r="S122" s="31"/>
      <c r="T122" s="78"/>
      <c r="U122" s="31"/>
      <c r="V122" s="31"/>
      <c r="W122" s="31"/>
      <c r="X122" s="31" t="s">
        <v>296</v>
      </c>
      <c r="Y122" s="31"/>
      <c r="Z122" s="31"/>
      <c r="AA122" s="31"/>
      <c r="AB122" s="31"/>
      <c r="AC122" s="31"/>
      <c r="AD122" s="31"/>
      <c r="AE122" s="31"/>
      <c r="AF122" s="31"/>
      <c r="AG122" s="31"/>
      <c r="AH122" s="31"/>
      <c r="AI122" s="31"/>
      <c r="AJ122" s="31"/>
      <c r="AK122" s="27"/>
      <c r="AL122" s="27"/>
      <c r="AM122" s="27"/>
      <c r="AN122" s="27"/>
      <c r="AO122" s="27"/>
      <c r="AP122" s="27"/>
      <c r="AQ122" s="27"/>
      <c r="AR122" s="27"/>
      <c r="AS122" s="294" t="s">
        <v>297</v>
      </c>
      <c r="AT122" s="294" t="s">
        <v>298</v>
      </c>
      <c r="AU122" s="140"/>
      <c r="AV122" s="368" t="s">
        <v>418</v>
      </c>
      <c r="AW122" s="361"/>
      <c r="AX122" s="361"/>
      <c r="AY122" s="361"/>
      <c r="AZ122" s="362"/>
      <c r="BA122" s="140"/>
      <c r="BB122" s="363" t="s">
        <v>419</v>
      </c>
      <c r="BC122" s="361"/>
      <c r="BD122" s="361"/>
      <c r="BE122" s="361"/>
      <c r="BF122" s="362"/>
    </row>
    <row r="123" spans="1:58" ht="13.5">
      <c r="A123" s="33" t="s">
        <v>299</v>
      </c>
      <c r="B123" s="34" t="s">
        <v>300</v>
      </c>
      <c r="C123" s="35"/>
      <c r="D123" s="36"/>
      <c r="E123" s="37"/>
      <c r="F123" s="37"/>
      <c r="G123" s="37"/>
      <c r="H123" s="37"/>
      <c r="I123" s="37"/>
      <c r="J123" s="37"/>
      <c r="K123" s="38"/>
      <c r="L123" s="38"/>
      <c r="M123" s="38"/>
      <c r="N123" s="38"/>
      <c r="O123" s="38"/>
      <c r="P123" s="38"/>
      <c r="Q123" s="37"/>
      <c r="R123" s="37"/>
      <c r="S123" s="37"/>
      <c r="T123" s="37"/>
      <c r="U123" s="39"/>
      <c r="V123" s="39"/>
      <c r="W123" s="37"/>
      <c r="X123" s="39"/>
      <c r="Y123" s="39"/>
      <c r="Z123" s="37"/>
      <c r="AA123" s="37"/>
      <c r="AB123" s="37"/>
      <c r="AC123" s="37"/>
      <c r="AD123" s="37"/>
      <c r="AE123" s="37"/>
      <c r="AF123" s="37"/>
      <c r="AG123" s="37"/>
      <c r="AH123" s="37"/>
      <c r="AI123" s="37"/>
      <c r="AJ123" s="37"/>
      <c r="AK123" s="37"/>
      <c r="AL123" s="37"/>
      <c r="AM123" s="37"/>
      <c r="AN123" s="37"/>
      <c r="AO123" s="37"/>
      <c r="AP123" s="37"/>
      <c r="AQ123" s="37"/>
      <c r="AR123" s="37"/>
      <c r="AS123" s="147" t="s">
        <v>292</v>
      </c>
      <c r="AT123" s="147" t="s">
        <v>293</v>
      </c>
      <c r="AU123" s="150"/>
      <c r="AV123" s="149" t="s">
        <v>274</v>
      </c>
      <c r="AW123" s="149" t="s">
        <v>275</v>
      </c>
      <c r="AX123" s="149" t="s">
        <v>276</v>
      </c>
      <c r="AY123" s="149" t="s">
        <v>277</v>
      </c>
      <c r="AZ123" s="149" t="s">
        <v>278</v>
      </c>
      <c r="BA123" s="150"/>
      <c r="BB123" s="296" t="s">
        <v>274</v>
      </c>
      <c r="BC123" s="149" t="s">
        <v>275</v>
      </c>
      <c r="BD123" s="149" t="s">
        <v>276</v>
      </c>
      <c r="BE123" s="149" t="s">
        <v>277</v>
      </c>
      <c r="BF123" s="149" t="s">
        <v>278</v>
      </c>
    </row>
    <row r="124" spans="1:58" ht="14.25">
      <c r="A124" s="41">
        <v>72</v>
      </c>
      <c r="B124" s="42">
        <v>5010</v>
      </c>
      <c r="C124" s="43" t="s">
        <v>522</v>
      </c>
      <c r="D124" s="137"/>
      <c r="E124" s="137"/>
      <c r="F124" s="137"/>
      <c r="G124" s="137"/>
      <c r="H124" s="137"/>
      <c r="I124" s="137"/>
      <c r="J124" s="137"/>
      <c r="K124" s="137"/>
      <c r="L124" s="137"/>
      <c r="M124" s="137"/>
      <c r="N124" s="137"/>
      <c r="O124" s="137"/>
      <c r="P124" s="423">
        <v>150</v>
      </c>
      <c r="Q124" s="424"/>
      <c r="R124" s="265" t="s">
        <v>305</v>
      </c>
      <c r="S124" s="137"/>
      <c r="T124" s="137"/>
      <c r="U124" s="137"/>
      <c r="V124" s="137"/>
      <c r="W124" s="137"/>
      <c r="X124" s="137"/>
      <c r="Y124" s="137"/>
      <c r="Z124" s="266"/>
      <c r="AA124" s="137"/>
      <c r="AB124" s="137"/>
      <c r="AC124" s="137"/>
      <c r="AD124" s="137"/>
      <c r="AE124" s="137"/>
      <c r="AF124" s="137"/>
      <c r="AG124" s="137"/>
      <c r="AH124" s="137"/>
      <c r="AI124" s="137"/>
      <c r="AJ124" s="137"/>
      <c r="AK124" s="137"/>
      <c r="AL124" s="137"/>
      <c r="AM124" s="137"/>
      <c r="AN124" s="137"/>
      <c r="AO124" s="137"/>
      <c r="AP124" s="137"/>
      <c r="AQ124" s="137"/>
      <c r="AR124" s="137"/>
      <c r="AS124" s="267">
        <v>150</v>
      </c>
      <c r="AT124" s="295" t="s">
        <v>520</v>
      </c>
      <c r="AU124" s="224"/>
      <c r="AV124" s="157">
        <f>$AS$124*'地域区分'!B17</f>
        <v>1608</v>
      </c>
      <c r="AW124" s="157">
        <f>$AS$124*'地域区分'!C17</f>
        <v>1590</v>
      </c>
      <c r="AX124" s="157">
        <f>$AS$124*'地域区分'!D17</f>
        <v>1554</v>
      </c>
      <c r="AY124" s="157">
        <f>$AS$124*'地域区分'!E17</f>
        <v>1527</v>
      </c>
      <c r="AZ124" s="157">
        <f>$AS$124*'地域区分'!F17</f>
        <v>1500</v>
      </c>
      <c r="BA124" s="241"/>
      <c r="BB124" s="157">
        <f>AV124-ROUNDDOWN(AV124*0.9,0)</f>
        <v>161</v>
      </c>
      <c r="BC124" s="157">
        <f>AW124-ROUNDDOWN(AW124*0.9,0)</f>
        <v>159</v>
      </c>
      <c r="BD124" s="157">
        <f>AX124-ROUNDDOWN(AX124*0.9,0)</f>
        <v>156</v>
      </c>
      <c r="BE124" s="157">
        <f>AY124-ROUNDDOWN(AY124*0.9,0)</f>
        <v>153</v>
      </c>
      <c r="BF124" s="157">
        <f>AZ124-ROUNDDOWN(AZ124*0.9,0)</f>
        <v>150</v>
      </c>
    </row>
  </sheetData>
  <sheetProtection sheet="1" objects="1" scenarios="1"/>
  <mergeCells count="161">
    <mergeCell ref="P124:Q124"/>
    <mergeCell ref="D117:N118"/>
    <mergeCell ref="P117:Q117"/>
    <mergeCell ref="AN118:AO118"/>
    <mergeCell ref="D119:N120"/>
    <mergeCell ref="P119:Q119"/>
    <mergeCell ref="AN120:AO120"/>
    <mergeCell ref="D113:N114"/>
    <mergeCell ref="P113:Q113"/>
    <mergeCell ref="AN114:AO114"/>
    <mergeCell ref="D115:N116"/>
    <mergeCell ref="P115:Q115"/>
    <mergeCell ref="AN116:AO116"/>
    <mergeCell ref="D109:N110"/>
    <mergeCell ref="P109:Q109"/>
    <mergeCell ref="AN110:AO110"/>
    <mergeCell ref="D111:N112"/>
    <mergeCell ref="P111:Q111"/>
    <mergeCell ref="AN112:AO112"/>
    <mergeCell ref="D105:N106"/>
    <mergeCell ref="P105:Q105"/>
    <mergeCell ref="AN106:AO106"/>
    <mergeCell ref="D107:N108"/>
    <mergeCell ref="P107:Q107"/>
    <mergeCell ref="AN108:AO108"/>
    <mergeCell ref="D101:N102"/>
    <mergeCell ref="P101:Q101"/>
    <mergeCell ref="AN102:AO102"/>
    <mergeCell ref="D103:N104"/>
    <mergeCell ref="P103:Q103"/>
    <mergeCell ref="AN104:AO104"/>
    <mergeCell ref="D99:N100"/>
    <mergeCell ref="P99:Q99"/>
    <mergeCell ref="AQ99:AR99"/>
    <mergeCell ref="AN100:AO100"/>
    <mergeCell ref="D97:N98"/>
    <mergeCell ref="P97:Q97"/>
    <mergeCell ref="AP97:AR98"/>
    <mergeCell ref="AN98:AO98"/>
    <mergeCell ref="AV93:AZ93"/>
    <mergeCell ref="BB93:BF93"/>
    <mergeCell ref="D95:N96"/>
    <mergeCell ref="P95:Q95"/>
    <mergeCell ref="AN96:AO96"/>
    <mergeCell ref="D85:N86"/>
    <mergeCell ref="P85:Q85"/>
    <mergeCell ref="AN86:AO86"/>
    <mergeCell ref="D87:N88"/>
    <mergeCell ref="P87:Q87"/>
    <mergeCell ref="AN88:AO88"/>
    <mergeCell ref="D81:N82"/>
    <mergeCell ref="P81:Q81"/>
    <mergeCell ref="AN82:AO82"/>
    <mergeCell ref="D83:N84"/>
    <mergeCell ref="P83:Q83"/>
    <mergeCell ref="AN84:AO84"/>
    <mergeCell ref="D77:N78"/>
    <mergeCell ref="P77:Q77"/>
    <mergeCell ref="AN78:AO78"/>
    <mergeCell ref="D79:N80"/>
    <mergeCell ref="P79:Q79"/>
    <mergeCell ref="AN80:AO80"/>
    <mergeCell ref="D75:N76"/>
    <mergeCell ref="P75:Q75"/>
    <mergeCell ref="AQ75:AR75"/>
    <mergeCell ref="AN76:AO76"/>
    <mergeCell ref="D73:N74"/>
    <mergeCell ref="P73:Q73"/>
    <mergeCell ref="AP73:AR74"/>
    <mergeCell ref="AN74:AO74"/>
    <mergeCell ref="AV69:AZ69"/>
    <mergeCell ref="BB69:BF69"/>
    <mergeCell ref="D71:N72"/>
    <mergeCell ref="P71:Q71"/>
    <mergeCell ref="AN72:AO72"/>
    <mergeCell ref="D61:N62"/>
    <mergeCell ref="P61:Q61"/>
    <mergeCell ref="AN62:AO62"/>
    <mergeCell ref="D63:N64"/>
    <mergeCell ref="P63:Q63"/>
    <mergeCell ref="AN64:AO64"/>
    <mergeCell ref="D59:N60"/>
    <mergeCell ref="P59:Q59"/>
    <mergeCell ref="AQ59:AR59"/>
    <mergeCell ref="AN60:AO60"/>
    <mergeCell ref="D57:N58"/>
    <mergeCell ref="P57:Q57"/>
    <mergeCell ref="AP57:AR58"/>
    <mergeCell ref="AN58:AO58"/>
    <mergeCell ref="AV53:AZ53"/>
    <mergeCell ref="BB53:BF53"/>
    <mergeCell ref="D55:N56"/>
    <mergeCell ref="P55:Q55"/>
    <mergeCell ref="AN56:AO56"/>
    <mergeCell ref="AV5:AZ5"/>
    <mergeCell ref="BB5:BF5"/>
    <mergeCell ref="D47:N48"/>
    <mergeCell ref="AQ48:AR48"/>
    <mergeCell ref="P47:Q47"/>
    <mergeCell ref="D43:N44"/>
    <mergeCell ref="AQ44:AR44"/>
    <mergeCell ref="P43:Q43"/>
    <mergeCell ref="D45:N46"/>
    <mergeCell ref="AQ46:AR46"/>
    <mergeCell ref="P45:Q45"/>
    <mergeCell ref="D39:N40"/>
    <mergeCell ref="AQ40:AR40"/>
    <mergeCell ref="P39:Q39"/>
    <mergeCell ref="D41:N42"/>
    <mergeCell ref="AQ42:AR42"/>
    <mergeCell ref="P41:Q41"/>
    <mergeCell ref="D35:N36"/>
    <mergeCell ref="AQ36:AR36"/>
    <mergeCell ref="P35:Q35"/>
    <mergeCell ref="D37:N38"/>
    <mergeCell ref="AQ38:AR38"/>
    <mergeCell ref="P37:Q37"/>
    <mergeCell ref="D31:N32"/>
    <mergeCell ref="AQ32:AR32"/>
    <mergeCell ref="P31:Q31"/>
    <mergeCell ref="D33:N34"/>
    <mergeCell ref="AQ34:AR34"/>
    <mergeCell ref="P33:Q33"/>
    <mergeCell ref="D27:N28"/>
    <mergeCell ref="AQ28:AR28"/>
    <mergeCell ref="P27:Q27"/>
    <mergeCell ref="D29:N30"/>
    <mergeCell ref="AQ30:AR30"/>
    <mergeCell ref="P29:Q29"/>
    <mergeCell ref="D23:N24"/>
    <mergeCell ref="AQ24:AR24"/>
    <mergeCell ref="P23:Q23"/>
    <mergeCell ref="D25:N26"/>
    <mergeCell ref="AQ26:AR26"/>
    <mergeCell ref="P25:Q25"/>
    <mergeCell ref="D19:N20"/>
    <mergeCell ref="AQ20:AR20"/>
    <mergeCell ref="P19:Q19"/>
    <mergeCell ref="D21:N22"/>
    <mergeCell ref="AQ22:AR22"/>
    <mergeCell ref="P21:Q21"/>
    <mergeCell ref="D15:N16"/>
    <mergeCell ref="AQ16:AR16"/>
    <mergeCell ref="P15:Q15"/>
    <mergeCell ref="D17:N18"/>
    <mergeCell ref="AQ18:AR18"/>
    <mergeCell ref="P17:Q17"/>
    <mergeCell ref="P11:Q11"/>
    <mergeCell ref="D13:N14"/>
    <mergeCell ref="AQ14:AR14"/>
    <mergeCell ref="P13:Q13"/>
    <mergeCell ref="AV122:AZ122"/>
    <mergeCell ref="BB122:BF122"/>
    <mergeCell ref="D7:N8"/>
    <mergeCell ref="AQ8:AR8"/>
    <mergeCell ref="P7:Q7"/>
    <mergeCell ref="D9:N10"/>
    <mergeCell ref="AQ10:AR10"/>
    <mergeCell ref="P9:Q9"/>
    <mergeCell ref="D11:N12"/>
    <mergeCell ref="AQ12:AR12"/>
  </mergeCells>
  <printOptions horizontalCentered="1"/>
  <pageMargins left="0.3937007874015748" right="0.3937007874015748" top="0.5905511811023623" bottom="0.5905511811023623" header="0" footer="0"/>
  <pageSetup firstPageNumber="178" useFirstPageNumber="1" fitToHeight="3" horizontalDpi="300" verticalDpi="300" orientation="landscape" paperSize="9" scale="55" r:id="rId1"/>
  <headerFooter alignWithMargins="0">
    <oddFooter>&amp;C&amp;P</oddFooter>
  </headerFooter>
  <rowBreaks count="2" manualBreakCount="2">
    <brk id="50" max="57" man="1"/>
    <brk id="90" max="255" man="1"/>
  </rowBreaks>
</worksheet>
</file>

<file path=xl/worksheets/sheet5.xml><?xml version="1.0" encoding="utf-8"?>
<worksheet xmlns="http://schemas.openxmlformats.org/spreadsheetml/2006/main" xmlns:r="http://schemas.openxmlformats.org/officeDocument/2006/relationships">
  <dimension ref="A1:BE114"/>
  <sheetViews>
    <sheetView workbookViewId="0" topLeftCell="A1">
      <selection activeCell="A1" sqref="A1"/>
    </sheetView>
  </sheetViews>
  <sheetFormatPr defaultColWidth="9.00390625" defaultRowHeight="13.5"/>
  <cols>
    <col min="1" max="1" width="4.125" style="0" customWidth="1"/>
    <col min="2" max="2" width="6.625" style="0" customWidth="1"/>
    <col min="3" max="3" width="20.50390625" style="0" bestFit="1" customWidth="1"/>
    <col min="4" max="15" width="2.125" style="0" customWidth="1"/>
    <col min="16" max="16" width="2.75390625" style="0" customWidth="1"/>
    <col min="17" max="17" width="2.75390625" style="103" customWidth="1"/>
    <col min="18" max="42" width="2.125" style="103" customWidth="1"/>
    <col min="43" max="44" width="2.75390625" style="257" customWidth="1"/>
    <col min="45" max="45" width="9.25390625" style="103" bestFit="1" customWidth="1"/>
    <col min="46" max="46" width="9.00390625" style="103" customWidth="1"/>
    <col min="47" max="47" width="0" style="103" hidden="1" customWidth="1"/>
    <col min="48" max="52" width="10.125" style="103" bestFit="1" customWidth="1"/>
    <col min="53" max="54" width="9.25390625" style="103" bestFit="1" customWidth="1"/>
    <col min="55" max="57" width="9.125" style="103" bestFit="1" customWidth="1"/>
  </cols>
  <sheetData>
    <row r="1" spans="1:47" ht="17.25">
      <c r="A1" s="22" t="s">
        <v>147</v>
      </c>
      <c r="B1" s="22"/>
      <c r="C1" s="85"/>
      <c r="D1" s="86"/>
      <c r="E1" s="86"/>
      <c r="F1" s="86"/>
      <c r="G1" s="86"/>
      <c r="H1" s="86"/>
      <c r="I1" s="86"/>
      <c r="J1" s="86"/>
      <c r="K1" s="85"/>
      <c r="L1" s="85"/>
      <c r="M1" s="85"/>
      <c r="N1" s="85"/>
      <c r="O1" s="85"/>
      <c r="P1" s="85"/>
      <c r="Q1" s="226"/>
      <c r="R1" s="226"/>
      <c r="S1" s="226"/>
      <c r="T1" s="226"/>
      <c r="U1" s="227"/>
      <c r="V1" s="227"/>
      <c r="W1" s="226"/>
      <c r="X1" s="227"/>
      <c r="Y1" s="227"/>
      <c r="Z1" s="226"/>
      <c r="AA1" s="226"/>
      <c r="AB1" s="226"/>
      <c r="AC1" s="226"/>
      <c r="AD1" s="226"/>
      <c r="AE1" s="226"/>
      <c r="AF1" s="226"/>
      <c r="AG1" s="226"/>
      <c r="AH1" s="226"/>
      <c r="AI1" s="226"/>
      <c r="AJ1" s="226"/>
      <c r="AK1" s="226"/>
      <c r="AL1" s="226"/>
      <c r="AM1" s="226"/>
      <c r="AN1" s="226"/>
      <c r="AO1" s="226"/>
      <c r="AP1" s="226"/>
      <c r="AQ1" s="242"/>
      <c r="AR1" s="242"/>
      <c r="AS1" s="226"/>
      <c r="AT1" s="226"/>
      <c r="AU1" s="226"/>
    </row>
    <row r="2" spans="1:57" ht="13.5">
      <c r="A2" s="23" t="s">
        <v>326</v>
      </c>
      <c r="B2" s="24"/>
      <c r="C2" s="25" t="s">
        <v>295</v>
      </c>
      <c r="D2" s="26"/>
      <c r="E2" s="27"/>
      <c r="F2" s="27"/>
      <c r="G2" s="27"/>
      <c r="H2" s="27"/>
      <c r="I2" s="27"/>
      <c r="J2" s="27"/>
      <c r="K2" s="28"/>
      <c r="L2" s="28"/>
      <c r="M2" s="28"/>
      <c r="N2" s="28"/>
      <c r="O2" s="28"/>
      <c r="P2" s="28"/>
      <c r="Q2" s="104"/>
      <c r="R2" s="104"/>
      <c r="S2" s="104"/>
      <c r="T2" s="301"/>
      <c r="U2" s="302"/>
      <c r="V2" s="302"/>
      <c r="W2" s="104"/>
      <c r="X2" s="303" t="s">
        <v>296</v>
      </c>
      <c r="Y2" s="302"/>
      <c r="Z2" s="104"/>
      <c r="AA2" s="104"/>
      <c r="AB2" s="104"/>
      <c r="AC2" s="104"/>
      <c r="AD2" s="104"/>
      <c r="AE2" s="104"/>
      <c r="AF2" s="104"/>
      <c r="AG2" s="104"/>
      <c r="AH2" s="104"/>
      <c r="AI2" s="104"/>
      <c r="AJ2" s="104"/>
      <c r="AK2" s="104"/>
      <c r="AL2" s="104"/>
      <c r="AM2" s="104"/>
      <c r="AN2" s="104"/>
      <c r="AO2" s="104"/>
      <c r="AP2" s="104"/>
      <c r="AQ2" s="304"/>
      <c r="AR2" s="304"/>
      <c r="AS2" s="294" t="s">
        <v>297</v>
      </c>
      <c r="AT2" s="294" t="s">
        <v>298</v>
      </c>
      <c r="AU2" s="104"/>
      <c r="AV2" s="368" t="s">
        <v>418</v>
      </c>
      <c r="AW2" s="361"/>
      <c r="AX2" s="361"/>
      <c r="AY2" s="361"/>
      <c r="AZ2" s="408"/>
      <c r="BA2" s="368" t="s">
        <v>419</v>
      </c>
      <c r="BB2" s="361"/>
      <c r="BC2" s="361"/>
      <c r="BD2" s="361"/>
      <c r="BE2" s="362"/>
    </row>
    <row r="3" spans="1:57" ht="13.5">
      <c r="A3" s="33" t="s">
        <v>299</v>
      </c>
      <c r="B3" s="34" t="s">
        <v>300</v>
      </c>
      <c r="C3" s="35"/>
      <c r="D3" s="36"/>
      <c r="E3" s="37"/>
      <c r="F3" s="37"/>
      <c r="G3" s="37"/>
      <c r="H3" s="37"/>
      <c r="I3" s="37"/>
      <c r="J3" s="37"/>
      <c r="K3" s="38"/>
      <c r="L3" s="38"/>
      <c r="M3" s="38"/>
      <c r="N3" s="38"/>
      <c r="O3" s="38"/>
      <c r="P3" s="38"/>
      <c r="Q3" s="105"/>
      <c r="R3" s="105"/>
      <c r="S3" s="105"/>
      <c r="T3" s="105"/>
      <c r="U3" s="146"/>
      <c r="V3" s="146"/>
      <c r="W3" s="105"/>
      <c r="X3" s="146"/>
      <c r="Y3" s="146"/>
      <c r="Z3" s="105"/>
      <c r="AA3" s="105"/>
      <c r="AB3" s="105"/>
      <c r="AC3" s="105"/>
      <c r="AD3" s="105"/>
      <c r="AE3" s="105"/>
      <c r="AF3" s="105"/>
      <c r="AG3" s="105"/>
      <c r="AH3" s="105"/>
      <c r="AI3" s="105"/>
      <c r="AJ3" s="105"/>
      <c r="AK3" s="105"/>
      <c r="AL3" s="105"/>
      <c r="AM3" s="105"/>
      <c r="AN3" s="105"/>
      <c r="AO3" s="105"/>
      <c r="AP3" s="105"/>
      <c r="AQ3" s="243"/>
      <c r="AR3" s="243"/>
      <c r="AS3" s="147" t="s">
        <v>292</v>
      </c>
      <c r="AT3" s="147" t="s">
        <v>293</v>
      </c>
      <c r="AU3" s="148"/>
      <c r="AV3" s="149" t="s">
        <v>274</v>
      </c>
      <c r="AW3" s="149" t="s">
        <v>275</v>
      </c>
      <c r="AX3" s="149" t="s">
        <v>276</v>
      </c>
      <c r="AY3" s="149" t="s">
        <v>277</v>
      </c>
      <c r="AZ3" s="299" t="s">
        <v>278</v>
      </c>
      <c r="BA3" s="149" t="s">
        <v>274</v>
      </c>
      <c r="BB3" s="149" t="s">
        <v>275</v>
      </c>
      <c r="BC3" s="149" t="s">
        <v>276</v>
      </c>
      <c r="BD3" s="149" t="s">
        <v>277</v>
      </c>
      <c r="BE3" s="149" t="s">
        <v>278</v>
      </c>
    </row>
    <row r="4" spans="1:57" ht="18" customHeight="1">
      <c r="A4" s="41">
        <v>72</v>
      </c>
      <c r="B4" s="42">
        <v>1207</v>
      </c>
      <c r="C4" s="43" t="s">
        <v>148</v>
      </c>
      <c r="D4" s="347" t="s">
        <v>363</v>
      </c>
      <c r="E4" s="425"/>
      <c r="F4" s="425"/>
      <c r="G4" s="425"/>
      <c r="H4" s="425"/>
      <c r="I4" s="425"/>
      <c r="J4" s="425"/>
      <c r="K4" s="425"/>
      <c r="L4" s="425"/>
      <c r="M4" s="425"/>
      <c r="N4" s="425"/>
      <c r="O4" s="44"/>
      <c r="P4" s="400">
        <v>75</v>
      </c>
      <c r="Q4" s="400"/>
      <c r="R4" s="206" t="s">
        <v>305</v>
      </c>
      <c r="S4" s="152"/>
      <c r="T4" s="153"/>
      <c r="U4" s="153"/>
      <c r="V4" s="104"/>
      <c r="W4" s="152"/>
      <c r="X4" s="228"/>
      <c r="Y4" s="229"/>
      <c r="Z4" s="106"/>
      <c r="AA4" s="106"/>
      <c r="AB4" s="106"/>
      <c r="AC4" s="106"/>
      <c r="AD4" s="106"/>
      <c r="AE4" s="106"/>
      <c r="AF4" s="106"/>
      <c r="AG4" s="106"/>
      <c r="AH4" s="106"/>
      <c r="AI4" s="106"/>
      <c r="AJ4" s="106"/>
      <c r="AK4" s="106"/>
      <c r="AL4" s="106"/>
      <c r="AM4" s="106"/>
      <c r="AN4" s="106"/>
      <c r="AO4" s="106"/>
      <c r="AP4" s="230"/>
      <c r="AQ4" s="244"/>
      <c r="AR4" s="245"/>
      <c r="AS4" s="155">
        <f>ROUND(P4,0)</f>
        <v>75</v>
      </c>
      <c r="AT4" s="223" t="s">
        <v>364</v>
      </c>
      <c r="AU4" s="148"/>
      <c r="AV4" s="157">
        <f>ROUNDDOWN(AS4*'地域区分'!$B$17,0)</f>
        <v>804</v>
      </c>
      <c r="AW4" s="157">
        <f>ROUNDDOWN(AS4*'地域区分'!$C$17,0)</f>
        <v>795</v>
      </c>
      <c r="AX4" s="157">
        <f>ROUNDDOWN(AS4*'地域区分'!$D$17,0)</f>
        <v>777</v>
      </c>
      <c r="AY4" s="157">
        <f>ROUNDDOWN(AS4*'地域区分'!$E$17,0)</f>
        <v>763</v>
      </c>
      <c r="AZ4" s="300">
        <f>ROUNDDOWN(AS4*'地域区分'!$F$17,0)</f>
        <v>750</v>
      </c>
      <c r="BA4" s="157">
        <f>AV4-ROUNDDOWN(AV4*0.9,0)</f>
        <v>81</v>
      </c>
      <c r="BB4" s="157">
        <f>AW4-ROUNDDOWN(AW4*0.9,0)</f>
        <v>80</v>
      </c>
      <c r="BC4" s="157">
        <f>AX4-ROUNDDOWN(AX4*0.9,0)</f>
        <v>78</v>
      </c>
      <c r="BD4" s="157">
        <f>AY4-ROUNDDOWN(AY4*0.9,0)</f>
        <v>77</v>
      </c>
      <c r="BE4" s="157">
        <f>AZ4-ROUNDDOWN(AZ4*0.9,0)</f>
        <v>75</v>
      </c>
    </row>
    <row r="5" spans="1:57" ht="18" customHeight="1">
      <c r="A5" s="41">
        <v>72</v>
      </c>
      <c r="B5" s="42">
        <v>1208</v>
      </c>
      <c r="C5" s="43" t="s">
        <v>149</v>
      </c>
      <c r="D5" s="426"/>
      <c r="E5" s="427"/>
      <c r="F5" s="427"/>
      <c r="G5" s="427"/>
      <c r="H5" s="427"/>
      <c r="I5" s="427"/>
      <c r="J5" s="427"/>
      <c r="K5" s="427"/>
      <c r="L5" s="427"/>
      <c r="M5" s="427"/>
      <c r="N5" s="427"/>
      <c r="O5" s="52"/>
      <c r="P5" s="53"/>
      <c r="Q5" s="145"/>
      <c r="R5" s="145"/>
      <c r="S5" s="145"/>
      <c r="T5" s="126"/>
      <c r="U5" s="126"/>
      <c r="V5" s="105"/>
      <c r="W5" s="105"/>
      <c r="X5" s="105"/>
      <c r="Y5" s="232"/>
      <c r="Z5" s="233" t="s">
        <v>303</v>
      </c>
      <c r="AA5" s="145"/>
      <c r="AB5" s="145"/>
      <c r="AC5" s="145"/>
      <c r="AD5" s="145"/>
      <c r="AE5" s="145"/>
      <c r="AF5" s="145"/>
      <c r="AG5" s="145"/>
      <c r="AH5" s="145"/>
      <c r="AI5" s="145"/>
      <c r="AJ5" s="145"/>
      <c r="AK5" s="145"/>
      <c r="AL5" s="145"/>
      <c r="AM5" s="145"/>
      <c r="AN5" s="145"/>
      <c r="AO5" s="145"/>
      <c r="AP5" s="234" t="s">
        <v>304</v>
      </c>
      <c r="AQ5" s="428">
        <v>1</v>
      </c>
      <c r="AR5" s="429"/>
      <c r="AS5" s="155">
        <f>ROUND(P4*AQ5,0)</f>
        <v>75</v>
      </c>
      <c r="AT5" s="156"/>
      <c r="AU5" s="148"/>
      <c r="AV5" s="157">
        <f>ROUNDDOWN(AS5*'地域区分'!$B$17,0)</f>
        <v>804</v>
      </c>
      <c r="AW5" s="157">
        <f>ROUNDDOWN(AS5*'地域区分'!$C$17,0)</f>
        <v>795</v>
      </c>
      <c r="AX5" s="157">
        <f>ROUNDDOWN(AS5*'地域区分'!$D$17,0)</f>
        <v>777</v>
      </c>
      <c r="AY5" s="157">
        <f>ROUNDDOWN(AS5*'地域区分'!$E$17,0)</f>
        <v>763</v>
      </c>
      <c r="AZ5" s="300">
        <f>ROUNDDOWN(AS5*'地域区分'!$F$17,0)</f>
        <v>750</v>
      </c>
      <c r="BA5" s="157">
        <f aca="true" t="shared" si="0" ref="BA5:BA38">AV5-ROUNDDOWN(AV5*0.9,0)</f>
        <v>81</v>
      </c>
      <c r="BB5" s="157">
        <f aca="true" t="shared" si="1" ref="BB5:BB38">AW5-ROUNDDOWN(AW5*0.9,0)</f>
        <v>80</v>
      </c>
      <c r="BC5" s="157">
        <f aca="true" t="shared" si="2" ref="BC5:BC38">AX5-ROUNDDOWN(AX5*0.9,0)</f>
        <v>78</v>
      </c>
      <c r="BD5" s="157">
        <f aca="true" t="shared" si="3" ref="BD5:BD38">AY5-ROUNDDOWN(AY5*0.9,0)</f>
        <v>77</v>
      </c>
      <c r="BE5" s="157">
        <f aca="true" t="shared" si="4" ref="BE5:BE38">AZ5-ROUNDDOWN(AZ5*0.9,0)</f>
        <v>75</v>
      </c>
    </row>
    <row r="6" spans="1:57" ht="18" customHeight="1">
      <c r="A6" s="41">
        <v>72</v>
      </c>
      <c r="B6" s="42">
        <v>1209</v>
      </c>
      <c r="C6" s="43" t="s">
        <v>150</v>
      </c>
      <c r="D6" s="347" t="s">
        <v>365</v>
      </c>
      <c r="E6" s="395"/>
      <c r="F6" s="395"/>
      <c r="G6" s="395"/>
      <c r="H6" s="395"/>
      <c r="I6" s="395"/>
      <c r="J6" s="395"/>
      <c r="K6" s="395"/>
      <c r="L6" s="395"/>
      <c r="M6" s="395"/>
      <c r="N6" s="395"/>
      <c r="O6" s="44"/>
      <c r="P6" s="400">
        <v>150</v>
      </c>
      <c r="Q6" s="400"/>
      <c r="R6" s="206" t="s">
        <v>305</v>
      </c>
      <c r="S6" s="152"/>
      <c r="T6" s="153"/>
      <c r="U6" s="153"/>
      <c r="V6" s="104"/>
      <c r="W6" s="152"/>
      <c r="X6" s="228"/>
      <c r="Y6" s="229"/>
      <c r="Z6" s="106"/>
      <c r="AA6" s="106"/>
      <c r="AB6" s="106"/>
      <c r="AC6" s="106"/>
      <c r="AD6" s="106"/>
      <c r="AE6" s="106"/>
      <c r="AF6" s="106"/>
      <c r="AG6" s="106"/>
      <c r="AH6" s="106"/>
      <c r="AI6" s="106"/>
      <c r="AJ6" s="106"/>
      <c r="AK6" s="106"/>
      <c r="AL6" s="106"/>
      <c r="AM6" s="106"/>
      <c r="AN6" s="106"/>
      <c r="AO6" s="106"/>
      <c r="AP6" s="230"/>
      <c r="AQ6" s="244"/>
      <c r="AR6" s="245"/>
      <c r="AS6" s="155">
        <f>ROUND(P6,0)</f>
        <v>150</v>
      </c>
      <c r="AT6" s="156"/>
      <c r="AU6" s="148"/>
      <c r="AV6" s="157">
        <f>ROUNDDOWN(AS6*'地域区分'!$B$17,0)</f>
        <v>1608</v>
      </c>
      <c r="AW6" s="157">
        <f>ROUNDDOWN(AS6*'地域区分'!$C$17,0)</f>
        <v>1590</v>
      </c>
      <c r="AX6" s="157">
        <f>ROUNDDOWN(AS6*'地域区分'!$D$17,0)</f>
        <v>1554</v>
      </c>
      <c r="AY6" s="157">
        <f>ROUNDDOWN(AS6*'地域区分'!$E$17,0)</f>
        <v>1527</v>
      </c>
      <c r="AZ6" s="300">
        <f>ROUNDDOWN(AS6*'地域区分'!$F$17,0)</f>
        <v>1500</v>
      </c>
      <c r="BA6" s="157">
        <f t="shared" si="0"/>
        <v>161</v>
      </c>
      <c r="BB6" s="157">
        <f t="shared" si="1"/>
        <v>159</v>
      </c>
      <c r="BC6" s="157">
        <f t="shared" si="2"/>
        <v>156</v>
      </c>
      <c r="BD6" s="157">
        <f t="shared" si="3"/>
        <v>153</v>
      </c>
      <c r="BE6" s="157">
        <f t="shared" si="4"/>
        <v>150</v>
      </c>
    </row>
    <row r="7" spans="1:57" ht="18" customHeight="1">
      <c r="A7" s="41">
        <v>72</v>
      </c>
      <c r="B7" s="42">
        <v>1210</v>
      </c>
      <c r="C7" s="43" t="s">
        <v>151</v>
      </c>
      <c r="D7" s="396"/>
      <c r="E7" s="397"/>
      <c r="F7" s="397"/>
      <c r="G7" s="397"/>
      <c r="H7" s="397"/>
      <c r="I7" s="397"/>
      <c r="J7" s="397"/>
      <c r="K7" s="397"/>
      <c r="L7" s="397"/>
      <c r="M7" s="397"/>
      <c r="N7" s="397"/>
      <c r="O7" s="52"/>
      <c r="P7" s="53"/>
      <c r="Q7" s="145"/>
      <c r="R7" s="145"/>
      <c r="S7" s="145"/>
      <c r="T7" s="126"/>
      <c r="U7" s="126"/>
      <c r="V7" s="105"/>
      <c r="W7" s="105"/>
      <c r="X7" s="105"/>
      <c r="Y7" s="232"/>
      <c r="Z7" s="233" t="s">
        <v>303</v>
      </c>
      <c r="AA7" s="145"/>
      <c r="AB7" s="145"/>
      <c r="AC7" s="145"/>
      <c r="AD7" s="145"/>
      <c r="AE7" s="145"/>
      <c r="AF7" s="145"/>
      <c r="AG7" s="145"/>
      <c r="AH7" s="145"/>
      <c r="AI7" s="145"/>
      <c r="AJ7" s="145"/>
      <c r="AK7" s="145"/>
      <c r="AL7" s="145"/>
      <c r="AM7" s="145"/>
      <c r="AN7" s="145"/>
      <c r="AO7" s="145"/>
      <c r="AP7" s="234" t="s">
        <v>304</v>
      </c>
      <c r="AQ7" s="428">
        <v>1</v>
      </c>
      <c r="AR7" s="429"/>
      <c r="AS7" s="155">
        <f>ROUND(P6*AQ7,0)</f>
        <v>150</v>
      </c>
      <c r="AT7" s="156"/>
      <c r="AU7" s="148"/>
      <c r="AV7" s="157">
        <f>ROUNDDOWN(AS7*'地域区分'!$B$17,0)</f>
        <v>1608</v>
      </c>
      <c r="AW7" s="157">
        <f>ROUNDDOWN(AS7*'地域区分'!$C$17,0)</f>
        <v>1590</v>
      </c>
      <c r="AX7" s="157">
        <f>ROUNDDOWN(AS7*'地域区分'!$D$17,0)</f>
        <v>1554</v>
      </c>
      <c r="AY7" s="157">
        <f>ROUNDDOWN(AS7*'地域区分'!$E$17,0)</f>
        <v>1527</v>
      </c>
      <c r="AZ7" s="300">
        <f>ROUNDDOWN(AS7*'地域区分'!$F$17,0)</f>
        <v>1500</v>
      </c>
      <c r="BA7" s="157">
        <f t="shared" si="0"/>
        <v>161</v>
      </c>
      <c r="BB7" s="157">
        <f t="shared" si="1"/>
        <v>159</v>
      </c>
      <c r="BC7" s="157">
        <f t="shared" si="2"/>
        <v>156</v>
      </c>
      <c r="BD7" s="157">
        <f t="shared" si="3"/>
        <v>153</v>
      </c>
      <c r="BE7" s="157">
        <f t="shared" si="4"/>
        <v>150</v>
      </c>
    </row>
    <row r="8" spans="1:57" ht="18" customHeight="1">
      <c r="A8" s="41">
        <v>72</v>
      </c>
      <c r="B8" s="42">
        <v>1211</v>
      </c>
      <c r="C8" s="43" t="s">
        <v>152</v>
      </c>
      <c r="D8" s="401" t="s">
        <v>366</v>
      </c>
      <c r="E8" s="430"/>
      <c r="F8" s="430"/>
      <c r="G8" s="430"/>
      <c r="H8" s="430"/>
      <c r="I8" s="430"/>
      <c r="J8" s="430"/>
      <c r="K8" s="430"/>
      <c r="L8" s="430"/>
      <c r="M8" s="430"/>
      <c r="N8" s="430"/>
      <c r="O8" s="44"/>
      <c r="P8" s="400">
        <v>225</v>
      </c>
      <c r="Q8" s="400"/>
      <c r="R8" s="206" t="s">
        <v>305</v>
      </c>
      <c r="S8" s="152"/>
      <c r="T8" s="153"/>
      <c r="U8" s="153"/>
      <c r="V8" s="104"/>
      <c r="W8" s="152"/>
      <c r="X8" s="228"/>
      <c r="Y8" s="229"/>
      <c r="Z8" s="106"/>
      <c r="AA8" s="106"/>
      <c r="AB8" s="106"/>
      <c r="AC8" s="106"/>
      <c r="AD8" s="106"/>
      <c r="AE8" s="106"/>
      <c r="AF8" s="106"/>
      <c r="AG8" s="106"/>
      <c r="AH8" s="106"/>
      <c r="AI8" s="106"/>
      <c r="AJ8" s="106"/>
      <c r="AK8" s="106"/>
      <c r="AL8" s="106"/>
      <c r="AM8" s="106"/>
      <c r="AN8" s="106"/>
      <c r="AO8" s="106"/>
      <c r="AP8" s="230"/>
      <c r="AQ8" s="244"/>
      <c r="AR8" s="245"/>
      <c r="AS8" s="155">
        <f>ROUND(P8,0)</f>
        <v>225</v>
      </c>
      <c r="AT8" s="156"/>
      <c r="AU8" s="148"/>
      <c r="AV8" s="157">
        <f>ROUNDDOWN(AS8*'地域区分'!$B$17,0)</f>
        <v>2412</v>
      </c>
      <c r="AW8" s="157">
        <f>ROUNDDOWN(AS8*'地域区分'!$C$17,0)</f>
        <v>2385</v>
      </c>
      <c r="AX8" s="157">
        <f>ROUNDDOWN(AS8*'地域区分'!$D$17,0)</f>
        <v>2331</v>
      </c>
      <c r="AY8" s="157">
        <f>ROUNDDOWN(AS8*'地域区分'!$E$17,0)</f>
        <v>2290</v>
      </c>
      <c r="AZ8" s="300">
        <f>ROUNDDOWN(AS8*'地域区分'!$F$17,0)</f>
        <v>2250</v>
      </c>
      <c r="BA8" s="157">
        <f t="shared" si="0"/>
        <v>242</v>
      </c>
      <c r="BB8" s="157">
        <f t="shared" si="1"/>
        <v>239</v>
      </c>
      <c r="BC8" s="157">
        <f t="shared" si="2"/>
        <v>234</v>
      </c>
      <c r="BD8" s="157">
        <f t="shared" si="3"/>
        <v>229</v>
      </c>
      <c r="BE8" s="157">
        <f t="shared" si="4"/>
        <v>225</v>
      </c>
    </row>
    <row r="9" spans="1:57" ht="18" customHeight="1">
      <c r="A9" s="41">
        <v>72</v>
      </c>
      <c r="B9" s="42">
        <v>1212</v>
      </c>
      <c r="C9" s="43" t="s">
        <v>153</v>
      </c>
      <c r="D9" s="431"/>
      <c r="E9" s="432"/>
      <c r="F9" s="432"/>
      <c r="G9" s="432"/>
      <c r="H9" s="432"/>
      <c r="I9" s="432"/>
      <c r="J9" s="432"/>
      <c r="K9" s="432"/>
      <c r="L9" s="432"/>
      <c r="M9" s="432"/>
      <c r="N9" s="432"/>
      <c r="O9" s="52"/>
      <c r="P9" s="53"/>
      <c r="Q9" s="145"/>
      <c r="R9" s="145"/>
      <c r="S9" s="145"/>
      <c r="T9" s="126"/>
      <c r="U9" s="126"/>
      <c r="V9" s="105"/>
      <c r="W9" s="105"/>
      <c r="X9" s="105"/>
      <c r="Y9" s="232"/>
      <c r="Z9" s="233" t="s">
        <v>303</v>
      </c>
      <c r="AA9" s="145"/>
      <c r="AB9" s="145"/>
      <c r="AC9" s="145"/>
      <c r="AD9" s="145"/>
      <c r="AE9" s="145"/>
      <c r="AF9" s="145"/>
      <c r="AG9" s="145"/>
      <c r="AH9" s="145"/>
      <c r="AI9" s="145"/>
      <c r="AJ9" s="145"/>
      <c r="AK9" s="145"/>
      <c r="AL9" s="145"/>
      <c r="AM9" s="145"/>
      <c r="AN9" s="145"/>
      <c r="AO9" s="145"/>
      <c r="AP9" s="234" t="s">
        <v>304</v>
      </c>
      <c r="AQ9" s="428">
        <v>1</v>
      </c>
      <c r="AR9" s="429"/>
      <c r="AS9" s="155">
        <f>ROUND(P8*AQ9,0)</f>
        <v>225</v>
      </c>
      <c r="AT9" s="156"/>
      <c r="AU9" s="148"/>
      <c r="AV9" s="157">
        <f>ROUNDDOWN(AS9*'地域区分'!$B$17,0)</f>
        <v>2412</v>
      </c>
      <c r="AW9" s="157">
        <f>ROUNDDOWN(AS9*'地域区分'!$C$17,0)</f>
        <v>2385</v>
      </c>
      <c r="AX9" s="157">
        <f>ROUNDDOWN(AS9*'地域区分'!$D$17,0)</f>
        <v>2331</v>
      </c>
      <c r="AY9" s="157">
        <f>ROUNDDOWN(AS9*'地域区分'!$E$17,0)</f>
        <v>2290</v>
      </c>
      <c r="AZ9" s="300">
        <f>ROUNDDOWN(AS9*'地域区分'!$F$17,0)</f>
        <v>2250</v>
      </c>
      <c r="BA9" s="157">
        <f t="shared" si="0"/>
        <v>242</v>
      </c>
      <c r="BB9" s="157">
        <f t="shared" si="1"/>
        <v>239</v>
      </c>
      <c r="BC9" s="157">
        <f t="shared" si="2"/>
        <v>234</v>
      </c>
      <c r="BD9" s="157">
        <f t="shared" si="3"/>
        <v>229</v>
      </c>
      <c r="BE9" s="157">
        <f t="shared" si="4"/>
        <v>225</v>
      </c>
    </row>
    <row r="10" spans="1:57" ht="18" customHeight="1">
      <c r="A10" s="41">
        <v>72</v>
      </c>
      <c r="B10" s="42">
        <v>1213</v>
      </c>
      <c r="C10" s="43" t="s">
        <v>154</v>
      </c>
      <c r="D10" s="401" t="s">
        <v>367</v>
      </c>
      <c r="E10" s="430"/>
      <c r="F10" s="430"/>
      <c r="G10" s="430"/>
      <c r="H10" s="430"/>
      <c r="I10" s="430"/>
      <c r="J10" s="430"/>
      <c r="K10" s="430"/>
      <c r="L10" s="430"/>
      <c r="M10" s="430"/>
      <c r="N10" s="430"/>
      <c r="O10" s="44"/>
      <c r="P10" s="400">
        <v>300</v>
      </c>
      <c r="Q10" s="400"/>
      <c r="R10" s="206" t="s">
        <v>305</v>
      </c>
      <c r="S10" s="152"/>
      <c r="T10" s="153"/>
      <c r="U10" s="153"/>
      <c r="V10" s="104"/>
      <c r="W10" s="152"/>
      <c r="X10" s="228"/>
      <c r="Y10" s="229"/>
      <c r="Z10" s="106"/>
      <c r="AA10" s="106"/>
      <c r="AB10" s="106"/>
      <c r="AC10" s="106"/>
      <c r="AD10" s="106"/>
      <c r="AE10" s="106"/>
      <c r="AF10" s="106"/>
      <c r="AG10" s="106"/>
      <c r="AH10" s="106"/>
      <c r="AI10" s="106"/>
      <c r="AJ10" s="106"/>
      <c r="AK10" s="106"/>
      <c r="AL10" s="106"/>
      <c r="AM10" s="106"/>
      <c r="AN10" s="106"/>
      <c r="AO10" s="106"/>
      <c r="AP10" s="230"/>
      <c r="AQ10" s="244"/>
      <c r="AR10" s="245"/>
      <c r="AS10" s="155">
        <f>ROUND(P10,0)</f>
        <v>300</v>
      </c>
      <c r="AT10" s="156"/>
      <c r="AU10" s="148"/>
      <c r="AV10" s="157">
        <f>ROUNDDOWN(AS10*'地域区分'!$B$17,0)</f>
        <v>3216</v>
      </c>
      <c r="AW10" s="157">
        <f>ROUNDDOWN(AS10*'地域区分'!$C$17,0)</f>
        <v>3180</v>
      </c>
      <c r="AX10" s="157">
        <f>ROUNDDOWN(AS10*'地域区分'!$D$17,0)</f>
        <v>3108</v>
      </c>
      <c r="AY10" s="157">
        <f>ROUNDDOWN(AS10*'地域区分'!$E$17,0)</f>
        <v>3054</v>
      </c>
      <c r="AZ10" s="300">
        <f>ROUNDDOWN(AS10*'地域区分'!$F$17,0)</f>
        <v>3000</v>
      </c>
      <c r="BA10" s="157">
        <f t="shared" si="0"/>
        <v>322</v>
      </c>
      <c r="BB10" s="157">
        <f t="shared" si="1"/>
        <v>318</v>
      </c>
      <c r="BC10" s="157">
        <f t="shared" si="2"/>
        <v>311</v>
      </c>
      <c r="BD10" s="157">
        <f t="shared" si="3"/>
        <v>306</v>
      </c>
      <c r="BE10" s="157">
        <f t="shared" si="4"/>
        <v>300</v>
      </c>
    </row>
    <row r="11" spans="1:57" ht="18" customHeight="1">
      <c r="A11" s="41">
        <v>72</v>
      </c>
      <c r="B11" s="42">
        <v>1214</v>
      </c>
      <c r="C11" s="43" t="s">
        <v>155</v>
      </c>
      <c r="D11" s="431"/>
      <c r="E11" s="432"/>
      <c r="F11" s="432"/>
      <c r="G11" s="432"/>
      <c r="H11" s="432"/>
      <c r="I11" s="432"/>
      <c r="J11" s="432"/>
      <c r="K11" s="432"/>
      <c r="L11" s="432"/>
      <c r="M11" s="432"/>
      <c r="N11" s="432"/>
      <c r="O11" s="52"/>
      <c r="P11" s="53"/>
      <c r="Q11" s="145"/>
      <c r="R11" s="145"/>
      <c r="S11" s="145"/>
      <c r="T11" s="126"/>
      <c r="U11" s="126"/>
      <c r="V11" s="105"/>
      <c r="W11" s="105"/>
      <c r="X11" s="105"/>
      <c r="Y11" s="232"/>
      <c r="Z11" s="233" t="s">
        <v>303</v>
      </c>
      <c r="AA11" s="145"/>
      <c r="AB11" s="145"/>
      <c r="AC11" s="145"/>
      <c r="AD11" s="145"/>
      <c r="AE11" s="145"/>
      <c r="AF11" s="145"/>
      <c r="AG11" s="145"/>
      <c r="AH11" s="145"/>
      <c r="AI11" s="145"/>
      <c r="AJ11" s="145"/>
      <c r="AK11" s="145"/>
      <c r="AL11" s="145"/>
      <c r="AM11" s="145"/>
      <c r="AN11" s="145"/>
      <c r="AO11" s="145"/>
      <c r="AP11" s="234" t="s">
        <v>304</v>
      </c>
      <c r="AQ11" s="428">
        <v>1</v>
      </c>
      <c r="AR11" s="429"/>
      <c r="AS11" s="155">
        <f>ROUND(P10*AQ11,0)</f>
        <v>300</v>
      </c>
      <c r="AT11" s="156"/>
      <c r="AU11" s="148"/>
      <c r="AV11" s="157">
        <f>ROUNDDOWN(AS11*'地域区分'!$B$17,0)</f>
        <v>3216</v>
      </c>
      <c r="AW11" s="157">
        <f>ROUNDDOWN(AS11*'地域区分'!$C$17,0)</f>
        <v>3180</v>
      </c>
      <c r="AX11" s="157">
        <f>ROUNDDOWN(AS11*'地域区分'!$D$17,0)</f>
        <v>3108</v>
      </c>
      <c r="AY11" s="157">
        <f>ROUNDDOWN(AS11*'地域区分'!$E$17,0)</f>
        <v>3054</v>
      </c>
      <c r="AZ11" s="300">
        <f>ROUNDDOWN(AS11*'地域区分'!$F$17,0)</f>
        <v>3000</v>
      </c>
      <c r="BA11" s="157">
        <f t="shared" si="0"/>
        <v>322</v>
      </c>
      <c r="BB11" s="157">
        <f t="shared" si="1"/>
        <v>318</v>
      </c>
      <c r="BC11" s="157">
        <f t="shared" si="2"/>
        <v>311</v>
      </c>
      <c r="BD11" s="157">
        <f t="shared" si="3"/>
        <v>306</v>
      </c>
      <c r="BE11" s="157">
        <f t="shared" si="4"/>
        <v>300</v>
      </c>
    </row>
    <row r="12" spans="1:57" ht="18" customHeight="1">
      <c r="A12" s="41">
        <v>72</v>
      </c>
      <c r="B12" s="42">
        <v>1215</v>
      </c>
      <c r="C12" s="43" t="s">
        <v>156</v>
      </c>
      <c r="D12" s="401" t="s">
        <v>368</v>
      </c>
      <c r="E12" s="430"/>
      <c r="F12" s="430"/>
      <c r="G12" s="430"/>
      <c r="H12" s="430"/>
      <c r="I12" s="430"/>
      <c r="J12" s="430"/>
      <c r="K12" s="430"/>
      <c r="L12" s="430"/>
      <c r="M12" s="430"/>
      <c r="N12" s="430"/>
      <c r="O12" s="44"/>
      <c r="P12" s="400">
        <v>375</v>
      </c>
      <c r="Q12" s="400"/>
      <c r="R12" s="206" t="s">
        <v>305</v>
      </c>
      <c r="S12" s="152"/>
      <c r="T12" s="153"/>
      <c r="U12" s="153"/>
      <c r="V12" s="104"/>
      <c r="W12" s="152"/>
      <c r="X12" s="228"/>
      <c r="Y12" s="229"/>
      <c r="Z12" s="106"/>
      <c r="AA12" s="106"/>
      <c r="AB12" s="106"/>
      <c r="AC12" s="106"/>
      <c r="AD12" s="106"/>
      <c r="AE12" s="106"/>
      <c r="AF12" s="106"/>
      <c r="AG12" s="106"/>
      <c r="AH12" s="106"/>
      <c r="AI12" s="106"/>
      <c r="AJ12" s="106"/>
      <c r="AK12" s="106"/>
      <c r="AL12" s="106"/>
      <c r="AM12" s="106"/>
      <c r="AN12" s="106"/>
      <c r="AO12" s="106"/>
      <c r="AP12" s="230"/>
      <c r="AQ12" s="244"/>
      <c r="AR12" s="245"/>
      <c r="AS12" s="155">
        <f>ROUND(P12,0)</f>
        <v>375</v>
      </c>
      <c r="AT12" s="156"/>
      <c r="AU12" s="148"/>
      <c r="AV12" s="157">
        <f>ROUNDDOWN(AS12*'地域区分'!$B$17,0)</f>
        <v>4020</v>
      </c>
      <c r="AW12" s="157">
        <f>ROUNDDOWN(AS12*'地域区分'!$C$17,0)</f>
        <v>3975</v>
      </c>
      <c r="AX12" s="157">
        <f>ROUNDDOWN(AS12*'地域区分'!$D$17,0)</f>
        <v>3885</v>
      </c>
      <c r="AY12" s="157">
        <f>ROUNDDOWN(AS12*'地域区分'!$E$17,0)</f>
        <v>3817</v>
      </c>
      <c r="AZ12" s="300">
        <f>ROUNDDOWN(AS12*'地域区分'!$F$17,0)</f>
        <v>3750</v>
      </c>
      <c r="BA12" s="157">
        <f t="shared" si="0"/>
        <v>402</v>
      </c>
      <c r="BB12" s="157">
        <f t="shared" si="1"/>
        <v>398</v>
      </c>
      <c r="BC12" s="157">
        <f t="shared" si="2"/>
        <v>389</v>
      </c>
      <c r="BD12" s="157">
        <f t="shared" si="3"/>
        <v>382</v>
      </c>
      <c r="BE12" s="157">
        <f t="shared" si="4"/>
        <v>375</v>
      </c>
    </row>
    <row r="13" spans="1:57" ht="18" customHeight="1">
      <c r="A13" s="41">
        <v>72</v>
      </c>
      <c r="B13" s="42">
        <v>1216</v>
      </c>
      <c r="C13" s="43" t="s">
        <v>157</v>
      </c>
      <c r="D13" s="431"/>
      <c r="E13" s="432"/>
      <c r="F13" s="432"/>
      <c r="G13" s="432"/>
      <c r="H13" s="432"/>
      <c r="I13" s="432"/>
      <c r="J13" s="432"/>
      <c r="K13" s="432"/>
      <c r="L13" s="432"/>
      <c r="M13" s="432"/>
      <c r="N13" s="432"/>
      <c r="O13" s="52"/>
      <c r="P13" s="53"/>
      <c r="Q13" s="145"/>
      <c r="R13" s="145"/>
      <c r="S13" s="145"/>
      <c r="T13" s="126"/>
      <c r="U13" s="126"/>
      <c r="V13" s="105"/>
      <c r="W13" s="105"/>
      <c r="X13" s="105"/>
      <c r="Y13" s="232"/>
      <c r="Z13" s="233" t="s">
        <v>303</v>
      </c>
      <c r="AA13" s="145"/>
      <c r="AB13" s="145"/>
      <c r="AC13" s="145"/>
      <c r="AD13" s="145"/>
      <c r="AE13" s="145"/>
      <c r="AF13" s="145"/>
      <c r="AG13" s="145"/>
      <c r="AH13" s="145"/>
      <c r="AI13" s="145"/>
      <c r="AJ13" s="145"/>
      <c r="AK13" s="145"/>
      <c r="AL13" s="145"/>
      <c r="AM13" s="145"/>
      <c r="AN13" s="145"/>
      <c r="AO13" s="145"/>
      <c r="AP13" s="234" t="s">
        <v>304</v>
      </c>
      <c r="AQ13" s="428">
        <v>1</v>
      </c>
      <c r="AR13" s="429"/>
      <c r="AS13" s="155">
        <f>ROUND(P12*AQ13,0)</f>
        <v>375</v>
      </c>
      <c r="AT13" s="156"/>
      <c r="AU13" s="148"/>
      <c r="AV13" s="157">
        <f>ROUNDDOWN(AS13*'地域区分'!$B$17,0)</f>
        <v>4020</v>
      </c>
      <c r="AW13" s="157">
        <f>ROUNDDOWN(AS13*'地域区分'!$C$17,0)</f>
        <v>3975</v>
      </c>
      <c r="AX13" s="157">
        <f>ROUNDDOWN(AS13*'地域区分'!$D$17,0)</f>
        <v>3885</v>
      </c>
      <c r="AY13" s="157">
        <f>ROUNDDOWN(AS13*'地域区分'!$E$17,0)</f>
        <v>3817</v>
      </c>
      <c r="AZ13" s="300">
        <f>ROUNDDOWN(AS13*'地域区分'!$F$17,0)</f>
        <v>3750</v>
      </c>
      <c r="BA13" s="157">
        <f t="shared" si="0"/>
        <v>402</v>
      </c>
      <c r="BB13" s="157">
        <f t="shared" si="1"/>
        <v>398</v>
      </c>
      <c r="BC13" s="157">
        <f t="shared" si="2"/>
        <v>389</v>
      </c>
      <c r="BD13" s="157">
        <f t="shared" si="3"/>
        <v>382</v>
      </c>
      <c r="BE13" s="157">
        <f t="shared" si="4"/>
        <v>375</v>
      </c>
    </row>
    <row r="14" spans="1:57" ht="18" customHeight="1">
      <c r="A14" s="41">
        <v>72</v>
      </c>
      <c r="B14" s="42">
        <v>1217</v>
      </c>
      <c r="C14" s="43" t="s">
        <v>158</v>
      </c>
      <c r="D14" s="401" t="s">
        <v>369</v>
      </c>
      <c r="E14" s="430"/>
      <c r="F14" s="430"/>
      <c r="G14" s="430"/>
      <c r="H14" s="430"/>
      <c r="I14" s="430"/>
      <c r="J14" s="430"/>
      <c r="K14" s="430"/>
      <c r="L14" s="430"/>
      <c r="M14" s="430"/>
      <c r="N14" s="430"/>
      <c r="O14" s="44"/>
      <c r="P14" s="400">
        <v>450</v>
      </c>
      <c r="Q14" s="400"/>
      <c r="R14" s="206" t="s">
        <v>305</v>
      </c>
      <c r="S14" s="152"/>
      <c r="T14" s="153"/>
      <c r="U14" s="153"/>
      <c r="V14" s="104"/>
      <c r="W14" s="152"/>
      <c r="X14" s="228"/>
      <c r="Y14" s="229"/>
      <c r="Z14" s="106"/>
      <c r="AA14" s="106"/>
      <c r="AB14" s="106"/>
      <c r="AC14" s="106"/>
      <c r="AD14" s="106"/>
      <c r="AE14" s="106"/>
      <c r="AF14" s="106"/>
      <c r="AG14" s="106"/>
      <c r="AH14" s="106"/>
      <c r="AI14" s="106"/>
      <c r="AJ14" s="106"/>
      <c r="AK14" s="106"/>
      <c r="AL14" s="106"/>
      <c r="AM14" s="106"/>
      <c r="AN14" s="106"/>
      <c r="AO14" s="106"/>
      <c r="AP14" s="230"/>
      <c r="AQ14" s="244"/>
      <c r="AR14" s="245"/>
      <c r="AS14" s="155">
        <f>ROUND(P14,0)</f>
        <v>450</v>
      </c>
      <c r="AT14" s="156"/>
      <c r="AU14" s="148"/>
      <c r="AV14" s="157">
        <f>ROUNDDOWN(AS14*'地域区分'!$B$17,0)</f>
        <v>4824</v>
      </c>
      <c r="AW14" s="157">
        <f>ROUNDDOWN(AS14*'地域区分'!$C$17,0)</f>
        <v>4770</v>
      </c>
      <c r="AX14" s="157">
        <f>ROUNDDOWN(AS14*'地域区分'!$D$17,0)</f>
        <v>4662</v>
      </c>
      <c r="AY14" s="157">
        <f>ROUNDDOWN(AS14*'地域区分'!$E$17,0)</f>
        <v>4581</v>
      </c>
      <c r="AZ14" s="300">
        <f>ROUNDDOWN(AS14*'地域区分'!$F$17,0)</f>
        <v>4500</v>
      </c>
      <c r="BA14" s="157">
        <f t="shared" si="0"/>
        <v>483</v>
      </c>
      <c r="BB14" s="157">
        <f t="shared" si="1"/>
        <v>477</v>
      </c>
      <c r="BC14" s="157">
        <f t="shared" si="2"/>
        <v>467</v>
      </c>
      <c r="BD14" s="157">
        <f t="shared" si="3"/>
        <v>459</v>
      </c>
      <c r="BE14" s="157">
        <f t="shared" si="4"/>
        <v>450</v>
      </c>
    </row>
    <row r="15" spans="1:57" ht="18" customHeight="1">
      <c r="A15" s="41">
        <v>72</v>
      </c>
      <c r="B15" s="42">
        <v>1218</v>
      </c>
      <c r="C15" s="43" t="s">
        <v>159</v>
      </c>
      <c r="D15" s="431"/>
      <c r="E15" s="432"/>
      <c r="F15" s="432"/>
      <c r="G15" s="432"/>
      <c r="H15" s="432"/>
      <c r="I15" s="432"/>
      <c r="J15" s="432"/>
      <c r="K15" s="432"/>
      <c r="L15" s="432"/>
      <c r="M15" s="432"/>
      <c r="N15" s="432"/>
      <c r="O15" s="52"/>
      <c r="P15" s="53"/>
      <c r="Q15" s="145"/>
      <c r="R15" s="145"/>
      <c r="S15" s="145"/>
      <c r="T15" s="126"/>
      <c r="U15" s="126"/>
      <c r="V15" s="105"/>
      <c r="W15" s="105"/>
      <c r="X15" s="105"/>
      <c r="Y15" s="232"/>
      <c r="Z15" s="233" t="s">
        <v>303</v>
      </c>
      <c r="AA15" s="145"/>
      <c r="AB15" s="145"/>
      <c r="AC15" s="145"/>
      <c r="AD15" s="145"/>
      <c r="AE15" s="145"/>
      <c r="AF15" s="145"/>
      <c r="AG15" s="145"/>
      <c r="AH15" s="145"/>
      <c r="AI15" s="145"/>
      <c r="AJ15" s="145"/>
      <c r="AK15" s="145"/>
      <c r="AL15" s="145"/>
      <c r="AM15" s="145"/>
      <c r="AN15" s="145"/>
      <c r="AO15" s="145"/>
      <c r="AP15" s="234" t="s">
        <v>304</v>
      </c>
      <c r="AQ15" s="428">
        <v>1</v>
      </c>
      <c r="AR15" s="429"/>
      <c r="AS15" s="155">
        <f>ROUND(P14*AQ15,0)</f>
        <v>450</v>
      </c>
      <c r="AT15" s="156"/>
      <c r="AU15" s="148"/>
      <c r="AV15" s="157">
        <f>ROUNDDOWN(AS15*'地域区分'!$B$17,0)</f>
        <v>4824</v>
      </c>
      <c r="AW15" s="157">
        <f>ROUNDDOWN(AS15*'地域区分'!$C$17,0)</f>
        <v>4770</v>
      </c>
      <c r="AX15" s="157">
        <f>ROUNDDOWN(AS15*'地域区分'!$D$17,0)</f>
        <v>4662</v>
      </c>
      <c r="AY15" s="157">
        <f>ROUNDDOWN(AS15*'地域区分'!$E$17,0)</f>
        <v>4581</v>
      </c>
      <c r="AZ15" s="300">
        <f>ROUNDDOWN(AS15*'地域区分'!$F$17,0)</f>
        <v>4500</v>
      </c>
      <c r="BA15" s="157">
        <f t="shared" si="0"/>
        <v>483</v>
      </c>
      <c r="BB15" s="157">
        <f t="shared" si="1"/>
        <v>477</v>
      </c>
      <c r="BC15" s="157">
        <f t="shared" si="2"/>
        <v>467</v>
      </c>
      <c r="BD15" s="157">
        <f t="shared" si="3"/>
        <v>459</v>
      </c>
      <c r="BE15" s="157">
        <f t="shared" si="4"/>
        <v>450</v>
      </c>
    </row>
    <row r="16" spans="1:57" ht="18" customHeight="1">
      <c r="A16" s="41">
        <v>72</v>
      </c>
      <c r="B16" s="42">
        <v>1219</v>
      </c>
      <c r="C16" s="43" t="s">
        <v>160</v>
      </c>
      <c r="D16" s="401" t="s">
        <v>370</v>
      </c>
      <c r="E16" s="430"/>
      <c r="F16" s="430"/>
      <c r="G16" s="430"/>
      <c r="H16" s="430"/>
      <c r="I16" s="430"/>
      <c r="J16" s="430"/>
      <c r="K16" s="430"/>
      <c r="L16" s="430"/>
      <c r="M16" s="430"/>
      <c r="N16" s="430"/>
      <c r="O16" s="44"/>
      <c r="P16" s="400">
        <v>525</v>
      </c>
      <c r="Q16" s="400"/>
      <c r="R16" s="206" t="s">
        <v>305</v>
      </c>
      <c r="S16" s="152"/>
      <c r="T16" s="153"/>
      <c r="U16" s="153"/>
      <c r="V16" s="104"/>
      <c r="W16" s="152"/>
      <c r="X16" s="228"/>
      <c r="Y16" s="229"/>
      <c r="Z16" s="106"/>
      <c r="AA16" s="106"/>
      <c r="AB16" s="106"/>
      <c r="AC16" s="106"/>
      <c r="AD16" s="106"/>
      <c r="AE16" s="106"/>
      <c r="AF16" s="106"/>
      <c r="AG16" s="106"/>
      <c r="AH16" s="106"/>
      <c r="AI16" s="106"/>
      <c r="AJ16" s="106"/>
      <c r="AK16" s="106"/>
      <c r="AL16" s="106"/>
      <c r="AM16" s="106"/>
      <c r="AN16" s="106"/>
      <c r="AO16" s="106"/>
      <c r="AP16" s="230"/>
      <c r="AQ16" s="244"/>
      <c r="AR16" s="245"/>
      <c r="AS16" s="155">
        <f>ROUND(P16,0)</f>
        <v>525</v>
      </c>
      <c r="AT16" s="156"/>
      <c r="AU16" s="148"/>
      <c r="AV16" s="157">
        <f>ROUNDDOWN(AS16*'地域区分'!$B$17,0)</f>
        <v>5628</v>
      </c>
      <c r="AW16" s="157">
        <f>ROUNDDOWN(AS16*'地域区分'!$C$17,0)</f>
        <v>5565</v>
      </c>
      <c r="AX16" s="157">
        <f>ROUNDDOWN(AS16*'地域区分'!$D$17,0)</f>
        <v>5439</v>
      </c>
      <c r="AY16" s="157">
        <f>ROUNDDOWN(AS16*'地域区分'!$E$17,0)</f>
        <v>5344</v>
      </c>
      <c r="AZ16" s="300">
        <f>ROUNDDOWN(AS16*'地域区分'!$F$17,0)</f>
        <v>5250</v>
      </c>
      <c r="BA16" s="157">
        <f t="shared" si="0"/>
        <v>563</v>
      </c>
      <c r="BB16" s="157">
        <f t="shared" si="1"/>
        <v>557</v>
      </c>
      <c r="BC16" s="157">
        <f t="shared" si="2"/>
        <v>544</v>
      </c>
      <c r="BD16" s="157">
        <f t="shared" si="3"/>
        <v>535</v>
      </c>
      <c r="BE16" s="157">
        <f t="shared" si="4"/>
        <v>525</v>
      </c>
    </row>
    <row r="17" spans="1:57" ht="18" customHeight="1">
      <c r="A17" s="41">
        <v>72</v>
      </c>
      <c r="B17" s="42">
        <v>1220</v>
      </c>
      <c r="C17" s="43" t="s">
        <v>161</v>
      </c>
      <c r="D17" s="431"/>
      <c r="E17" s="432"/>
      <c r="F17" s="432"/>
      <c r="G17" s="432"/>
      <c r="H17" s="432"/>
      <c r="I17" s="432"/>
      <c r="J17" s="432"/>
      <c r="K17" s="432"/>
      <c r="L17" s="432"/>
      <c r="M17" s="432"/>
      <c r="N17" s="432"/>
      <c r="O17" s="52"/>
      <c r="P17" s="53"/>
      <c r="Q17" s="145"/>
      <c r="R17" s="145"/>
      <c r="S17" s="145"/>
      <c r="T17" s="126"/>
      <c r="U17" s="126"/>
      <c r="V17" s="105"/>
      <c r="W17" s="105"/>
      <c r="X17" s="105"/>
      <c r="Y17" s="232"/>
      <c r="Z17" s="233" t="s">
        <v>303</v>
      </c>
      <c r="AA17" s="145"/>
      <c r="AB17" s="145"/>
      <c r="AC17" s="145"/>
      <c r="AD17" s="145"/>
      <c r="AE17" s="145"/>
      <c r="AF17" s="145"/>
      <c r="AG17" s="145"/>
      <c r="AH17" s="145"/>
      <c r="AI17" s="145"/>
      <c r="AJ17" s="145"/>
      <c r="AK17" s="145"/>
      <c r="AL17" s="145"/>
      <c r="AM17" s="145"/>
      <c r="AN17" s="145"/>
      <c r="AO17" s="145"/>
      <c r="AP17" s="234" t="s">
        <v>304</v>
      </c>
      <c r="AQ17" s="428">
        <v>1</v>
      </c>
      <c r="AR17" s="429"/>
      <c r="AS17" s="155">
        <f>ROUND(P16*AQ17,0)</f>
        <v>525</v>
      </c>
      <c r="AT17" s="156"/>
      <c r="AU17" s="148"/>
      <c r="AV17" s="157">
        <f>ROUNDDOWN(AS17*'地域区分'!$B$17,0)</f>
        <v>5628</v>
      </c>
      <c r="AW17" s="157">
        <f>ROUNDDOWN(AS17*'地域区分'!$C$17,0)</f>
        <v>5565</v>
      </c>
      <c r="AX17" s="157">
        <f>ROUNDDOWN(AS17*'地域区分'!$D$17,0)</f>
        <v>5439</v>
      </c>
      <c r="AY17" s="157">
        <f>ROUNDDOWN(AS17*'地域区分'!$E$17,0)</f>
        <v>5344</v>
      </c>
      <c r="AZ17" s="300">
        <f>ROUNDDOWN(AS17*'地域区分'!$F$17,0)</f>
        <v>5250</v>
      </c>
      <c r="BA17" s="157">
        <f t="shared" si="0"/>
        <v>563</v>
      </c>
      <c r="BB17" s="157">
        <f t="shared" si="1"/>
        <v>557</v>
      </c>
      <c r="BC17" s="157">
        <f t="shared" si="2"/>
        <v>544</v>
      </c>
      <c r="BD17" s="157">
        <f t="shared" si="3"/>
        <v>535</v>
      </c>
      <c r="BE17" s="157">
        <f t="shared" si="4"/>
        <v>525</v>
      </c>
    </row>
    <row r="18" spans="1:57" ht="18" customHeight="1">
      <c r="A18" s="41">
        <v>72</v>
      </c>
      <c r="B18" s="42">
        <v>1221</v>
      </c>
      <c r="C18" s="43" t="s">
        <v>162</v>
      </c>
      <c r="D18" s="401" t="s">
        <v>371</v>
      </c>
      <c r="E18" s="430"/>
      <c r="F18" s="430"/>
      <c r="G18" s="430"/>
      <c r="H18" s="430"/>
      <c r="I18" s="430"/>
      <c r="J18" s="430"/>
      <c r="K18" s="430"/>
      <c r="L18" s="430"/>
      <c r="M18" s="430"/>
      <c r="N18" s="430"/>
      <c r="O18" s="44"/>
      <c r="P18" s="400">
        <v>600</v>
      </c>
      <c r="Q18" s="400"/>
      <c r="R18" s="206" t="s">
        <v>305</v>
      </c>
      <c r="S18" s="152"/>
      <c r="T18" s="153"/>
      <c r="U18" s="153"/>
      <c r="V18" s="104"/>
      <c r="W18" s="152"/>
      <c r="X18" s="228"/>
      <c r="Y18" s="229"/>
      <c r="Z18" s="106"/>
      <c r="AA18" s="106"/>
      <c r="AB18" s="106"/>
      <c r="AC18" s="106"/>
      <c r="AD18" s="106"/>
      <c r="AE18" s="106"/>
      <c r="AF18" s="106"/>
      <c r="AG18" s="106"/>
      <c r="AH18" s="106"/>
      <c r="AI18" s="106"/>
      <c r="AJ18" s="106"/>
      <c r="AK18" s="106"/>
      <c r="AL18" s="106"/>
      <c r="AM18" s="106"/>
      <c r="AN18" s="106"/>
      <c r="AO18" s="106"/>
      <c r="AP18" s="230"/>
      <c r="AQ18" s="244"/>
      <c r="AR18" s="245"/>
      <c r="AS18" s="155">
        <f>ROUND(P18,0)</f>
        <v>600</v>
      </c>
      <c r="AT18" s="156"/>
      <c r="AU18" s="148"/>
      <c r="AV18" s="157">
        <f>ROUNDDOWN(AS18*'地域区分'!$B$17,0)</f>
        <v>6432</v>
      </c>
      <c r="AW18" s="157">
        <f>ROUNDDOWN(AS18*'地域区分'!$C$17,0)</f>
        <v>6360</v>
      </c>
      <c r="AX18" s="157">
        <f>ROUNDDOWN(AS18*'地域区分'!$D$17,0)</f>
        <v>6216</v>
      </c>
      <c r="AY18" s="157">
        <f>ROUNDDOWN(AS18*'地域区分'!$E$17,0)</f>
        <v>6108</v>
      </c>
      <c r="AZ18" s="300">
        <f>ROUNDDOWN(AS18*'地域区分'!$F$17,0)</f>
        <v>6000</v>
      </c>
      <c r="BA18" s="157">
        <f t="shared" si="0"/>
        <v>644</v>
      </c>
      <c r="BB18" s="157">
        <f t="shared" si="1"/>
        <v>636</v>
      </c>
      <c r="BC18" s="157">
        <f t="shared" si="2"/>
        <v>622</v>
      </c>
      <c r="BD18" s="157">
        <f t="shared" si="3"/>
        <v>611</v>
      </c>
      <c r="BE18" s="157">
        <f t="shared" si="4"/>
        <v>600</v>
      </c>
    </row>
    <row r="19" spans="1:57" ht="18" customHeight="1">
      <c r="A19" s="41">
        <v>72</v>
      </c>
      <c r="B19" s="42">
        <v>1222</v>
      </c>
      <c r="C19" s="43" t="s">
        <v>163</v>
      </c>
      <c r="D19" s="431"/>
      <c r="E19" s="432"/>
      <c r="F19" s="432"/>
      <c r="G19" s="432"/>
      <c r="H19" s="432"/>
      <c r="I19" s="432"/>
      <c r="J19" s="432"/>
      <c r="K19" s="432"/>
      <c r="L19" s="432"/>
      <c r="M19" s="432"/>
      <c r="N19" s="432"/>
      <c r="O19" s="52"/>
      <c r="P19" s="53"/>
      <c r="Q19" s="145"/>
      <c r="R19" s="145"/>
      <c r="S19" s="145"/>
      <c r="T19" s="126"/>
      <c r="U19" s="126"/>
      <c r="V19" s="105"/>
      <c r="W19" s="105"/>
      <c r="X19" s="105"/>
      <c r="Y19" s="232"/>
      <c r="Z19" s="233" t="s">
        <v>303</v>
      </c>
      <c r="AA19" s="145"/>
      <c r="AB19" s="145"/>
      <c r="AC19" s="145"/>
      <c r="AD19" s="145"/>
      <c r="AE19" s="145"/>
      <c r="AF19" s="145"/>
      <c r="AG19" s="145"/>
      <c r="AH19" s="145"/>
      <c r="AI19" s="145"/>
      <c r="AJ19" s="145"/>
      <c r="AK19" s="145"/>
      <c r="AL19" s="145"/>
      <c r="AM19" s="145"/>
      <c r="AN19" s="145"/>
      <c r="AO19" s="145"/>
      <c r="AP19" s="234" t="s">
        <v>304</v>
      </c>
      <c r="AQ19" s="428">
        <v>1</v>
      </c>
      <c r="AR19" s="429"/>
      <c r="AS19" s="155">
        <f>ROUND(P18*AQ19,0)</f>
        <v>600</v>
      </c>
      <c r="AT19" s="156"/>
      <c r="AU19" s="148"/>
      <c r="AV19" s="157">
        <f>ROUNDDOWN(AS19*'地域区分'!$B$17,0)</f>
        <v>6432</v>
      </c>
      <c r="AW19" s="157">
        <f>ROUNDDOWN(AS19*'地域区分'!$C$17,0)</f>
        <v>6360</v>
      </c>
      <c r="AX19" s="157">
        <f>ROUNDDOWN(AS19*'地域区分'!$D$17,0)</f>
        <v>6216</v>
      </c>
      <c r="AY19" s="157">
        <f>ROUNDDOWN(AS19*'地域区分'!$E$17,0)</f>
        <v>6108</v>
      </c>
      <c r="AZ19" s="300">
        <f>ROUNDDOWN(AS19*'地域区分'!$F$17,0)</f>
        <v>6000</v>
      </c>
      <c r="BA19" s="157">
        <f t="shared" si="0"/>
        <v>644</v>
      </c>
      <c r="BB19" s="157">
        <f t="shared" si="1"/>
        <v>636</v>
      </c>
      <c r="BC19" s="157">
        <f t="shared" si="2"/>
        <v>622</v>
      </c>
      <c r="BD19" s="157">
        <f t="shared" si="3"/>
        <v>611</v>
      </c>
      <c r="BE19" s="157">
        <f t="shared" si="4"/>
        <v>600</v>
      </c>
    </row>
    <row r="20" spans="1:57" ht="18" customHeight="1">
      <c r="A20" s="41">
        <v>72</v>
      </c>
      <c r="B20" s="42">
        <v>1223</v>
      </c>
      <c r="C20" s="43" t="s">
        <v>164</v>
      </c>
      <c r="D20" s="401" t="s">
        <v>372</v>
      </c>
      <c r="E20" s="430"/>
      <c r="F20" s="430"/>
      <c r="G20" s="430"/>
      <c r="H20" s="430"/>
      <c r="I20" s="430"/>
      <c r="J20" s="430"/>
      <c r="K20" s="430"/>
      <c r="L20" s="430"/>
      <c r="M20" s="430"/>
      <c r="N20" s="430"/>
      <c r="O20" s="44"/>
      <c r="P20" s="400">
        <v>675</v>
      </c>
      <c r="Q20" s="400"/>
      <c r="R20" s="206" t="s">
        <v>305</v>
      </c>
      <c r="S20" s="152"/>
      <c r="T20" s="153"/>
      <c r="U20" s="153"/>
      <c r="V20" s="104"/>
      <c r="W20" s="152"/>
      <c r="X20" s="228"/>
      <c r="Y20" s="229"/>
      <c r="Z20" s="106"/>
      <c r="AA20" s="106"/>
      <c r="AB20" s="106"/>
      <c r="AC20" s="106"/>
      <c r="AD20" s="106"/>
      <c r="AE20" s="106"/>
      <c r="AF20" s="106"/>
      <c r="AG20" s="106"/>
      <c r="AH20" s="106"/>
      <c r="AI20" s="106"/>
      <c r="AJ20" s="106"/>
      <c r="AK20" s="106"/>
      <c r="AL20" s="106"/>
      <c r="AM20" s="106"/>
      <c r="AN20" s="106"/>
      <c r="AO20" s="106"/>
      <c r="AP20" s="230"/>
      <c r="AQ20" s="244"/>
      <c r="AR20" s="245"/>
      <c r="AS20" s="155">
        <f>ROUND(P20,0)</f>
        <v>675</v>
      </c>
      <c r="AT20" s="156"/>
      <c r="AU20" s="148"/>
      <c r="AV20" s="157">
        <f>ROUNDDOWN(AS20*'地域区分'!$B$17,0)</f>
        <v>7236</v>
      </c>
      <c r="AW20" s="157">
        <f>ROUNDDOWN(AS20*'地域区分'!$C$17,0)</f>
        <v>7155</v>
      </c>
      <c r="AX20" s="157">
        <f>ROUNDDOWN(AS20*'地域区分'!$D$17,0)</f>
        <v>6993</v>
      </c>
      <c r="AY20" s="157">
        <f>ROUNDDOWN(AS20*'地域区分'!$E$17,0)</f>
        <v>6871</v>
      </c>
      <c r="AZ20" s="300">
        <f>ROUNDDOWN(AS20*'地域区分'!$F$17,0)</f>
        <v>6750</v>
      </c>
      <c r="BA20" s="157">
        <f t="shared" si="0"/>
        <v>724</v>
      </c>
      <c r="BB20" s="157">
        <f t="shared" si="1"/>
        <v>716</v>
      </c>
      <c r="BC20" s="157">
        <f t="shared" si="2"/>
        <v>700</v>
      </c>
      <c r="BD20" s="157">
        <f t="shared" si="3"/>
        <v>688</v>
      </c>
      <c r="BE20" s="157">
        <f t="shared" si="4"/>
        <v>675</v>
      </c>
    </row>
    <row r="21" spans="1:57" ht="18" customHeight="1">
      <c r="A21" s="41">
        <v>72</v>
      </c>
      <c r="B21" s="42">
        <v>1224</v>
      </c>
      <c r="C21" s="43" t="s">
        <v>165</v>
      </c>
      <c r="D21" s="431"/>
      <c r="E21" s="432"/>
      <c r="F21" s="432"/>
      <c r="G21" s="432"/>
      <c r="H21" s="432"/>
      <c r="I21" s="432"/>
      <c r="J21" s="432"/>
      <c r="K21" s="432"/>
      <c r="L21" s="432"/>
      <c r="M21" s="432"/>
      <c r="N21" s="432"/>
      <c r="O21" s="52"/>
      <c r="P21" s="53"/>
      <c r="Q21" s="145"/>
      <c r="R21" s="145"/>
      <c r="S21" s="145"/>
      <c r="T21" s="126"/>
      <c r="U21" s="126"/>
      <c r="V21" s="105"/>
      <c r="W21" s="105"/>
      <c r="X21" s="105"/>
      <c r="Y21" s="232"/>
      <c r="Z21" s="233" t="s">
        <v>303</v>
      </c>
      <c r="AA21" s="145"/>
      <c r="AB21" s="145"/>
      <c r="AC21" s="145"/>
      <c r="AD21" s="145"/>
      <c r="AE21" s="145"/>
      <c r="AF21" s="145"/>
      <c r="AG21" s="145"/>
      <c r="AH21" s="145"/>
      <c r="AI21" s="145"/>
      <c r="AJ21" s="145"/>
      <c r="AK21" s="145"/>
      <c r="AL21" s="145"/>
      <c r="AM21" s="145"/>
      <c r="AN21" s="145"/>
      <c r="AO21" s="145"/>
      <c r="AP21" s="234" t="s">
        <v>304</v>
      </c>
      <c r="AQ21" s="428">
        <v>1</v>
      </c>
      <c r="AR21" s="429"/>
      <c r="AS21" s="155">
        <f>ROUND(P20*AQ21,0)</f>
        <v>675</v>
      </c>
      <c r="AT21" s="156"/>
      <c r="AU21" s="148"/>
      <c r="AV21" s="157">
        <f>ROUNDDOWN(AS21*'地域区分'!$B$17,0)</f>
        <v>7236</v>
      </c>
      <c r="AW21" s="157">
        <f>ROUNDDOWN(AS21*'地域区分'!$C$17,0)</f>
        <v>7155</v>
      </c>
      <c r="AX21" s="157">
        <f>ROUNDDOWN(AS21*'地域区分'!$D$17,0)</f>
        <v>6993</v>
      </c>
      <c r="AY21" s="157">
        <f>ROUNDDOWN(AS21*'地域区分'!$E$17,0)</f>
        <v>6871</v>
      </c>
      <c r="AZ21" s="300">
        <f>ROUNDDOWN(AS21*'地域区分'!$F$17,0)</f>
        <v>6750</v>
      </c>
      <c r="BA21" s="157">
        <f t="shared" si="0"/>
        <v>724</v>
      </c>
      <c r="BB21" s="157">
        <f t="shared" si="1"/>
        <v>716</v>
      </c>
      <c r="BC21" s="157">
        <f t="shared" si="2"/>
        <v>700</v>
      </c>
      <c r="BD21" s="157">
        <f t="shared" si="3"/>
        <v>688</v>
      </c>
      <c r="BE21" s="157">
        <f t="shared" si="4"/>
        <v>675</v>
      </c>
    </row>
    <row r="22" spans="1:57" ht="18" customHeight="1">
      <c r="A22" s="41">
        <v>72</v>
      </c>
      <c r="B22" s="42">
        <v>1225</v>
      </c>
      <c r="C22" s="43" t="s">
        <v>166</v>
      </c>
      <c r="D22" s="401" t="s">
        <v>373</v>
      </c>
      <c r="E22" s="430"/>
      <c r="F22" s="430"/>
      <c r="G22" s="430"/>
      <c r="H22" s="430"/>
      <c r="I22" s="430"/>
      <c r="J22" s="430"/>
      <c r="K22" s="430"/>
      <c r="L22" s="430"/>
      <c r="M22" s="430"/>
      <c r="N22" s="430"/>
      <c r="O22" s="44"/>
      <c r="P22" s="400">
        <v>750</v>
      </c>
      <c r="Q22" s="400"/>
      <c r="R22" s="206" t="s">
        <v>305</v>
      </c>
      <c r="S22" s="152"/>
      <c r="T22" s="153"/>
      <c r="U22" s="153"/>
      <c r="V22" s="104"/>
      <c r="W22" s="152"/>
      <c r="X22" s="228"/>
      <c r="Y22" s="229"/>
      <c r="Z22" s="106"/>
      <c r="AA22" s="106"/>
      <c r="AB22" s="106"/>
      <c r="AC22" s="106"/>
      <c r="AD22" s="106"/>
      <c r="AE22" s="106"/>
      <c r="AF22" s="106"/>
      <c r="AG22" s="106"/>
      <c r="AH22" s="106"/>
      <c r="AI22" s="106"/>
      <c r="AJ22" s="106"/>
      <c r="AK22" s="106"/>
      <c r="AL22" s="106"/>
      <c r="AM22" s="106"/>
      <c r="AN22" s="106"/>
      <c r="AO22" s="106"/>
      <c r="AP22" s="230"/>
      <c r="AQ22" s="244"/>
      <c r="AR22" s="245"/>
      <c r="AS22" s="155">
        <f>ROUND(P22,0)</f>
        <v>750</v>
      </c>
      <c r="AT22" s="156"/>
      <c r="AU22" s="148"/>
      <c r="AV22" s="157">
        <f>ROUNDDOWN(AS22*'地域区分'!$B$17,0)</f>
        <v>8040</v>
      </c>
      <c r="AW22" s="157">
        <f>ROUNDDOWN(AS22*'地域区分'!$C$17,0)</f>
        <v>7950</v>
      </c>
      <c r="AX22" s="157">
        <f>ROUNDDOWN(AS22*'地域区分'!$D$17,0)</f>
        <v>7770</v>
      </c>
      <c r="AY22" s="157">
        <f>ROUNDDOWN(AS22*'地域区分'!$E$17,0)</f>
        <v>7635</v>
      </c>
      <c r="AZ22" s="300">
        <f>ROUNDDOWN(AS22*'地域区分'!$F$17,0)</f>
        <v>7500</v>
      </c>
      <c r="BA22" s="157">
        <f t="shared" si="0"/>
        <v>804</v>
      </c>
      <c r="BB22" s="157">
        <f t="shared" si="1"/>
        <v>795</v>
      </c>
      <c r="BC22" s="157">
        <f t="shared" si="2"/>
        <v>777</v>
      </c>
      <c r="BD22" s="157">
        <f t="shared" si="3"/>
        <v>764</v>
      </c>
      <c r="BE22" s="157">
        <f t="shared" si="4"/>
        <v>750</v>
      </c>
    </row>
    <row r="23" spans="1:57" ht="18" customHeight="1">
      <c r="A23" s="41">
        <v>72</v>
      </c>
      <c r="B23" s="42">
        <v>1226</v>
      </c>
      <c r="C23" s="43" t="s">
        <v>167</v>
      </c>
      <c r="D23" s="431"/>
      <c r="E23" s="432"/>
      <c r="F23" s="432"/>
      <c r="G23" s="432"/>
      <c r="H23" s="432"/>
      <c r="I23" s="432"/>
      <c r="J23" s="432"/>
      <c r="K23" s="432"/>
      <c r="L23" s="432"/>
      <c r="M23" s="432"/>
      <c r="N23" s="432"/>
      <c r="O23" s="52"/>
      <c r="P23" s="53"/>
      <c r="Q23" s="145"/>
      <c r="R23" s="145"/>
      <c r="S23" s="145"/>
      <c r="T23" s="126"/>
      <c r="U23" s="126"/>
      <c r="V23" s="105"/>
      <c r="W23" s="105"/>
      <c r="X23" s="105"/>
      <c r="Y23" s="232"/>
      <c r="Z23" s="233" t="s">
        <v>303</v>
      </c>
      <c r="AA23" s="145"/>
      <c r="AB23" s="145"/>
      <c r="AC23" s="145"/>
      <c r="AD23" s="145"/>
      <c r="AE23" s="145"/>
      <c r="AF23" s="145"/>
      <c r="AG23" s="145"/>
      <c r="AH23" s="145"/>
      <c r="AI23" s="145"/>
      <c r="AJ23" s="145"/>
      <c r="AK23" s="145"/>
      <c r="AL23" s="145"/>
      <c r="AM23" s="145"/>
      <c r="AN23" s="145"/>
      <c r="AO23" s="145"/>
      <c r="AP23" s="234" t="s">
        <v>304</v>
      </c>
      <c r="AQ23" s="428">
        <v>1</v>
      </c>
      <c r="AR23" s="429"/>
      <c r="AS23" s="155">
        <f>ROUND(P22*AQ23,0)</f>
        <v>750</v>
      </c>
      <c r="AT23" s="156"/>
      <c r="AU23" s="148"/>
      <c r="AV23" s="157">
        <f>ROUNDDOWN(AS23*'地域区分'!$B$17,0)</f>
        <v>8040</v>
      </c>
      <c r="AW23" s="157">
        <f>ROUNDDOWN(AS23*'地域区分'!$C$17,0)</f>
        <v>7950</v>
      </c>
      <c r="AX23" s="157">
        <f>ROUNDDOWN(AS23*'地域区分'!$D$17,0)</f>
        <v>7770</v>
      </c>
      <c r="AY23" s="157">
        <f>ROUNDDOWN(AS23*'地域区分'!$E$17,0)</f>
        <v>7635</v>
      </c>
      <c r="AZ23" s="300">
        <f>ROUNDDOWN(AS23*'地域区分'!$F$17,0)</f>
        <v>7500</v>
      </c>
      <c r="BA23" s="157">
        <f t="shared" si="0"/>
        <v>804</v>
      </c>
      <c r="BB23" s="157">
        <f t="shared" si="1"/>
        <v>795</v>
      </c>
      <c r="BC23" s="157">
        <f t="shared" si="2"/>
        <v>777</v>
      </c>
      <c r="BD23" s="157">
        <f t="shared" si="3"/>
        <v>764</v>
      </c>
      <c r="BE23" s="157">
        <f t="shared" si="4"/>
        <v>750</v>
      </c>
    </row>
    <row r="24" spans="1:57" ht="18" customHeight="1">
      <c r="A24" s="41">
        <v>72</v>
      </c>
      <c r="B24" s="42">
        <v>1227</v>
      </c>
      <c r="C24" s="43" t="s">
        <v>168</v>
      </c>
      <c r="D24" s="401" t="s">
        <v>374</v>
      </c>
      <c r="E24" s="430"/>
      <c r="F24" s="430"/>
      <c r="G24" s="430"/>
      <c r="H24" s="430"/>
      <c r="I24" s="430"/>
      <c r="J24" s="430"/>
      <c r="K24" s="430"/>
      <c r="L24" s="430"/>
      <c r="M24" s="430"/>
      <c r="N24" s="430"/>
      <c r="O24" s="44"/>
      <c r="P24" s="400">
        <v>825</v>
      </c>
      <c r="Q24" s="400"/>
      <c r="R24" s="206" t="s">
        <v>305</v>
      </c>
      <c r="S24" s="152"/>
      <c r="T24" s="153"/>
      <c r="U24" s="153"/>
      <c r="V24" s="104"/>
      <c r="W24" s="152"/>
      <c r="X24" s="228"/>
      <c r="Y24" s="229"/>
      <c r="Z24" s="106"/>
      <c r="AA24" s="106"/>
      <c r="AB24" s="106"/>
      <c r="AC24" s="106"/>
      <c r="AD24" s="106"/>
      <c r="AE24" s="106"/>
      <c r="AF24" s="106"/>
      <c r="AG24" s="106"/>
      <c r="AH24" s="106"/>
      <c r="AI24" s="106"/>
      <c r="AJ24" s="106"/>
      <c r="AK24" s="106"/>
      <c r="AL24" s="106"/>
      <c r="AM24" s="106"/>
      <c r="AN24" s="106"/>
      <c r="AO24" s="106"/>
      <c r="AP24" s="230"/>
      <c r="AQ24" s="244"/>
      <c r="AR24" s="245"/>
      <c r="AS24" s="155">
        <f>ROUND(P24,0)</f>
        <v>825</v>
      </c>
      <c r="AT24" s="156"/>
      <c r="AU24" s="148"/>
      <c r="AV24" s="157">
        <f>ROUNDDOWN(AS24*'地域区分'!$B$17,0)</f>
        <v>8844</v>
      </c>
      <c r="AW24" s="157">
        <f>ROUNDDOWN(AS24*'地域区分'!$C$17,0)</f>
        <v>8745</v>
      </c>
      <c r="AX24" s="157">
        <f>ROUNDDOWN(AS24*'地域区分'!$D$17,0)</f>
        <v>8547</v>
      </c>
      <c r="AY24" s="157">
        <f>ROUNDDOWN(AS24*'地域区分'!$E$17,0)</f>
        <v>8398</v>
      </c>
      <c r="AZ24" s="300">
        <f>ROUNDDOWN(AS24*'地域区分'!$F$17,0)</f>
        <v>8250</v>
      </c>
      <c r="BA24" s="157">
        <f t="shared" si="0"/>
        <v>885</v>
      </c>
      <c r="BB24" s="157">
        <f t="shared" si="1"/>
        <v>875</v>
      </c>
      <c r="BC24" s="157">
        <f t="shared" si="2"/>
        <v>855</v>
      </c>
      <c r="BD24" s="157">
        <f t="shared" si="3"/>
        <v>840</v>
      </c>
      <c r="BE24" s="157">
        <f t="shared" si="4"/>
        <v>825</v>
      </c>
    </row>
    <row r="25" spans="1:57" ht="18" customHeight="1">
      <c r="A25" s="41">
        <v>72</v>
      </c>
      <c r="B25" s="42">
        <v>1228</v>
      </c>
      <c r="C25" s="43" t="s">
        <v>169</v>
      </c>
      <c r="D25" s="431"/>
      <c r="E25" s="432"/>
      <c r="F25" s="432"/>
      <c r="G25" s="432"/>
      <c r="H25" s="432"/>
      <c r="I25" s="432"/>
      <c r="J25" s="432"/>
      <c r="K25" s="432"/>
      <c r="L25" s="432"/>
      <c r="M25" s="432"/>
      <c r="N25" s="432"/>
      <c r="O25" s="52"/>
      <c r="P25" s="53"/>
      <c r="Q25" s="145"/>
      <c r="R25" s="145"/>
      <c r="S25" s="145"/>
      <c r="T25" s="126"/>
      <c r="U25" s="126"/>
      <c r="V25" s="105"/>
      <c r="W25" s="105"/>
      <c r="X25" s="105"/>
      <c r="Y25" s="232"/>
      <c r="Z25" s="233" t="s">
        <v>303</v>
      </c>
      <c r="AA25" s="145"/>
      <c r="AB25" s="145"/>
      <c r="AC25" s="145"/>
      <c r="AD25" s="145"/>
      <c r="AE25" s="145"/>
      <c r="AF25" s="145"/>
      <c r="AG25" s="145"/>
      <c r="AH25" s="145"/>
      <c r="AI25" s="145"/>
      <c r="AJ25" s="145"/>
      <c r="AK25" s="145"/>
      <c r="AL25" s="145"/>
      <c r="AM25" s="145"/>
      <c r="AN25" s="145"/>
      <c r="AO25" s="145"/>
      <c r="AP25" s="234" t="s">
        <v>304</v>
      </c>
      <c r="AQ25" s="428">
        <v>1</v>
      </c>
      <c r="AR25" s="429"/>
      <c r="AS25" s="155">
        <f>ROUND(P24*AQ25,0)</f>
        <v>825</v>
      </c>
      <c r="AT25" s="156"/>
      <c r="AU25" s="148"/>
      <c r="AV25" s="157">
        <f>ROUNDDOWN(AS25*'地域区分'!$B$17,0)</f>
        <v>8844</v>
      </c>
      <c r="AW25" s="157">
        <f>ROUNDDOWN(AS25*'地域区分'!$C$17,0)</f>
        <v>8745</v>
      </c>
      <c r="AX25" s="157">
        <f>ROUNDDOWN(AS25*'地域区分'!$D$17,0)</f>
        <v>8547</v>
      </c>
      <c r="AY25" s="157">
        <f>ROUNDDOWN(AS25*'地域区分'!$E$17,0)</f>
        <v>8398</v>
      </c>
      <c r="AZ25" s="300">
        <f>ROUNDDOWN(AS25*'地域区分'!$F$17,0)</f>
        <v>8250</v>
      </c>
      <c r="BA25" s="157">
        <f t="shared" si="0"/>
        <v>885</v>
      </c>
      <c r="BB25" s="157">
        <f t="shared" si="1"/>
        <v>875</v>
      </c>
      <c r="BC25" s="157">
        <f t="shared" si="2"/>
        <v>855</v>
      </c>
      <c r="BD25" s="157">
        <f t="shared" si="3"/>
        <v>840</v>
      </c>
      <c r="BE25" s="157">
        <f t="shared" si="4"/>
        <v>825</v>
      </c>
    </row>
    <row r="26" spans="1:57" ht="18" customHeight="1">
      <c r="A26" s="41">
        <v>72</v>
      </c>
      <c r="B26" s="42">
        <v>1229</v>
      </c>
      <c r="C26" s="43" t="s">
        <v>170</v>
      </c>
      <c r="D26" s="401" t="s">
        <v>375</v>
      </c>
      <c r="E26" s="430"/>
      <c r="F26" s="430"/>
      <c r="G26" s="430"/>
      <c r="H26" s="430"/>
      <c r="I26" s="430"/>
      <c r="J26" s="430"/>
      <c r="K26" s="430"/>
      <c r="L26" s="430"/>
      <c r="M26" s="430"/>
      <c r="N26" s="430"/>
      <c r="O26" s="44"/>
      <c r="P26" s="400">
        <v>900</v>
      </c>
      <c r="Q26" s="400"/>
      <c r="R26" s="206" t="s">
        <v>305</v>
      </c>
      <c r="S26" s="152"/>
      <c r="T26" s="153"/>
      <c r="U26" s="153"/>
      <c r="V26" s="104"/>
      <c r="W26" s="152"/>
      <c r="X26" s="228"/>
      <c r="Y26" s="229"/>
      <c r="Z26" s="106"/>
      <c r="AA26" s="106"/>
      <c r="AB26" s="106"/>
      <c r="AC26" s="106"/>
      <c r="AD26" s="106"/>
      <c r="AE26" s="106"/>
      <c r="AF26" s="106"/>
      <c r="AG26" s="106"/>
      <c r="AH26" s="106"/>
      <c r="AI26" s="106"/>
      <c r="AJ26" s="106"/>
      <c r="AK26" s="106"/>
      <c r="AL26" s="106"/>
      <c r="AM26" s="106"/>
      <c r="AN26" s="106"/>
      <c r="AO26" s="106"/>
      <c r="AP26" s="230"/>
      <c r="AQ26" s="244"/>
      <c r="AR26" s="245"/>
      <c r="AS26" s="155">
        <f>ROUND(P26,0)</f>
        <v>900</v>
      </c>
      <c r="AT26" s="156"/>
      <c r="AU26" s="148"/>
      <c r="AV26" s="157">
        <f>ROUNDDOWN(AS26*'地域区分'!$B$17,0)</f>
        <v>9648</v>
      </c>
      <c r="AW26" s="157">
        <f>ROUNDDOWN(AS26*'地域区分'!$C$17,0)</f>
        <v>9540</v>
      </c>
      <c r="AX26" s="157">
        <f>ROUNDDOWN(AS26*'地域区分'!$D$17,0)</f>
        <v>9324</v>
      </c>
      <c r="AY26" s="157">
        <f>ROUNDDOWN(AS26*'地域区分'!$E$17,0)</f>
        <v>9162</v>
      </c>
      <c r="AZ26" s="300">
        <f>ROUNDDOWN(AS26*'地域区分'!$F$17,0)</f>
        <v>9000</v>
      </c>
      <c r="BA26" s="157">
        <f t="shared" si="0"/>
        <v>965</v>
      </c>
      <c r="BB26" s="157">
        <f t="shared" si="1"/>
        <v>954</v>
      </c>
      <c r="BC26" s="157">
        <f t="shared" si="2"/>
        <v>933</v>
      </c>
      <c r="BD26" s="157">
        <f t="shared" si="3"/>
        <v>917</v>
      </c>
      <c r="BE26" s="157">
        <f t="shared" si="4"/>
        <v>900</v>
      </c>
    </row>
    <row r="27" spans="1:57" ht="18" customHeight="1">
      <c r="A27" s="41">
        <v>72</v>
      </c>
      <c r="B27" s="42">
        <v>1230</v>
      </c>
      <c r="C27" s="43" t="s">
        <v>171</v>
      </c>
      <c r="D27" s="431"/>
      <c r="E27" s="432"/>
      <c r="F27" s="432"/>
      <c r="G27" s="432"/>
      <c r="H27" s="432"/>
      <c r="I27" s="432"/>
      <c r="J27" s="432"/>
      <c r="K27" s="432"/>
      <c r="L27" s="432"/>
      <c r="M27" s="432"/>
      <c r="N27" s="432"/>
      <c r="O27" s="52"/>
      <c r="P27" s="53"/>
      <c r="Q27" s="145"/>
      <c r="R27" s="145"/>
      <c r="S27" s="145"/>
      <c r="T27" s="126"/>
      <c r="U27" s="126"/>
      <c r="V27" s="105"/>
      <c r="W27" s="105"/>
      <c r="X27" s="105"/>
      <c r="Y27" s="232"/>
      <c r="Z27" s="233" t="s">
        <v>303</v>
      </c>
      <c r="AA27" s="145"/>
      <c r="AB27" s="145"/>
      <c r="AC27" s="145"/>
      <c r="AD27" s="145"/>
      <c r="AE27" s="145"/>
      <c r="AF27" s="145"/>
      <c r="AG27" s="145"/>
      <c r="AH27" s="145"/>
      <c r="AI27" s="145"/>
      <c r="AJ27" s="145"/>
      <c r="AK27" s="145"/>
      <c r="AL27" s="145"/>
      <c r="AM27" s="145"/>
      <c r="AN27" s="145"/>
      <c r="AO27" s="145"/>
      <c r="AP27" s="234" t="s">
        <v>304</v>
      </c>
      <c r="AQ27" s="428">
        <v>1</v>
      </c>
      <c r="AR27" s="429"/>
      <c r="AS27" s="155">
        <f>ROUND(P26*AQ27,0)</f>
        <v>900</v>
      </c>
      <c r="AT27" s="156"/>
      <c r="AU27" s="148"/>
      <c r="AV27" s="157">
        <f>ROUNDDOWN(AS27*'地域区分'!$B$17,0)</f>
        <v>9648</v>
      </c>
      <c r="AW27" s="157">
        <f>ROUNDDOWN(AS27*'地域区分'!$C$17,0)</f>
        <v>9540</v>
      </c>
      <c r="AX27" s="157">
        <f>ROUNDDOWN(AS27*'地域区分'!$D$17,0)</f>
        <v>9324</v>
      </c>
      <c r="AY27" s="157">
        <f>ROUNDDOWN(AS27*'地域区分'!$E$17,0)</f>
        <v>9162</v>
      </c>
      <c r="AZ27" s="300">
        <f>ROUNDDOWN(AS27*'地域区分'!$F$17,0)</f>
        <v>9000</v>
      </c>
      <c r="BA27" s="157">
        <f t="shared" si="0"/>
        <v>965</v>
      </c>
      <c r="BB27" s="157">
        <f t="shared" si="1"/>
        <v>954</v>
      </c>
      <c r="BC27" s="157">
        <f t="shared" si="2"/>
        <v>933</v>
      </c>
      <c r="BD27" s="157">
        <f t="shared" si="3"/>
        <v>917</v>
      </c>
      <c r="BE27" s="157">
        <f t="shared" si="4"/>
        <v>900</v>
      </c>
    </row>
    <row r="28" spans="1:57" ht="18" customHeight="1">
      <c r="A28" s="41">
        <v>72</v>
      </c>
      <c r="B28" s="42">
        <v>1231</v>
      </c>
      <c r="C28" s="43" t="s">
        <v>172</v>
      </c>
      <c r="D28" s="401" t="s">
        <v>376</v>
      </c>
      <c r="E28" s="430"/>
      <c r="F28" s="430"/>
      <c r="G28" s="430"/>
      <c r="H28" s="430"/>
      <c r="I28" s="430"/>
      <c r="J28" s="430"/>
      <c r="K28" s="430"/>
      <c r="L28" s="430"/>
      <c r="M28" s="430"/>
      <c r="N28" s="430"/>
      <c r="O28" s="44"/>
      <c r="P28" s="400">
        <v>975</v>
      </c>
      <c r="Q28" s="400"/>
      <c r="R28" s="206" t="s">
        <v>305</v>
      </c>
      <c r="S28" s="152"/>
      <c r="T28" s="153"/>
      <c r="U28" s="153"/>
      <c r="V28" s="104"/>
      <c r="W28" s="152"/>
      <c r="X28" s="228"/>
      <c r="Y28" s="229"/>
      <c r="Z28" s="106"/>
      <c r="AA28" s="106"/>
      <c r="AB28" s="106"/>
      <c r="AC28" s="106"/>
      <c r="AD28" s="106"/>
      <c r="AE28" s="106"/>
      <c r="AF28" s="106"/>
      <c r="AG28" s="106"/>
      <c r="AH28" s="106"/>
      <c r="AI28" s="106"/>
      <c r="AJ28" s="106"/>
      <c r="AK28" s="106"/>
      <c r="AL28" s="106"/>
      <c r="AM28" s="106"/>
      <c r="AN28" s="106"/>
      <c r="AO28" s="106"/>
      <c r="AP28" s="230"/>
      <c r="AQ28" s="244"/>
      <c r="AR28" s="245"/>
      <c r="AS28" s="155">
        <f>ROUND(P28,0)</f>
        <v>975</v>
      </c>
      <c r="AT28" s="156"/>
      <c r="AU28" s="148"/>
      <c r="AV28" s="157">
        <f>ROUNDDOWN(AS28*'地域区分'!$B$17,0)</f>
        <v>10452</v>
      </c>
      <c r="AW28" s="157">
        <f>ROUNDDOWN(AS28*'地域区分'!$C$17,0)</f>
        <v>10335</v>
      </c>
      <c r="AX28" s="157">
        <f>ROUNDDOWN(AS28*'地域区分'!$D$17,0)</f>
        <v>10101</v>
      </c>
      <c r="AY28" s="157">
        <f>ROUNDDOWN(AS28*'地域区分'!$E$17,0)</f>
        <v>9925</v>
      </c>
      <c r="AZ28" s="300">
        <f>ROUNDDOWN(AS28*'地域区分'!$F$17,0)</f>
        <v>9750</v>
      </c>
      <c r="BA28" s="157">
        <f t="shared" si="0"/>
        <v>1046</v>
      </c>
      <c r="BB28" s="157">
        <f t="shared" si="1"/>
        <v>1034</v>
      </c>
      <c r="BC28" s="157">
        <f t="shared" si="2"/>
        <v>1011</v>
      </c>
      <c r="BD28" s="157">
        <f t="shared" si="3"/>
        <v>993</v>
      </c>
      <c r="BE28" s="157">
        <f t="shared" si="4"/>
        <v>975</v>
      </c>
    </row>
    <row r="29" spans="1:57" ht="18" customHeight="1">
      <c r="A29" s="41">
        <v>72</v>
      </c>
      <c r="B29" s="42">
        <v>1232</v>
      </c>
      <c r="C29" s="43" t="s">
        <v>173</v>
      </c>
      <c r="D29" s="431"/>
      <c r="E29" s="432"/>
      <c r="F29" s="432"/>
      <c r="G29" s="432"/>
      <c r="H29" s="432"/>
      <c r="I29" s="432"/>
      <c r="J29" s="432"/>
      <c r="K29" s="432"/>
      <c r="L29" s="432"/>
      <c r="M29" s="432"/>
      <c r="N29" s="432"/>
      <c r="O29" s="52"/>
      <c r="P29" s="53"/>
      <c r="Q29" s="145"/>
      <c r="R29" s="145"/>
      <c r="S29" s="145"/>
      <c r="T29" s="126"/>
      <c r="U29" s="126"/>
      <c r="V29" s="105"/>
      <c r="W29" s="105"/>
      <c r="X29" s="105"/>
      <c r="Y29" s="232"/>
      <c r="Z29" s="233" t="s">
        <v>303</v>
      </c>
      <c r="AA29" s="145"/>
      <c r="AB29" s="145"/>
      <c r="AC29" s="145"/>
      <c r="AD29" s="145"/>
      <c r="AE29" s="145"/>
      <c r="AF29" s="145"/>
      <c r="AG29" s="145"/>
      <c r="AH29" s="145"/>
      <c r="AI29" s="145"/>
      <c r="AJ29" s="145"/>
      <c r="AK29" s="145"/>
      <c r="AL29" s="145"/>
      <c r="AM29" s="145"/>
      <c r="AN29" s="145"/>
      <c r="AO29" s="145"/>
      <c r="AP29" s="234" t="s">
        <v>304</v>
      </c>
      <c r="AQ29" s="428">
        <v>1</v>
      </c>
      <c r="AR29" s="429"/>
      <c r="AS29" s="155">
        <f>ROUND(P28*AQ29,0)</f>
        <v>975</v>
      </c>
      <c r="AT29" s="156"/>
      <c r="AU29" s="148"/>
      <c r="AV29" s="157">
        <f>ROUNDDOWN(AS29*'地域区分'!$B$17,0)</f>
        <v>10452</v>
      </c>
      <c r="AW29" s="157">
        <f>ROUNDDOWN(AS29*'地域区分'!$C$17,0)</f>
        <v>10335</v>
      </c>
      <c r="AX29" s="157">
        <f>ROUNDDOWN(AS29*'地域区分'!$D$17,0)</f>
        <v>10101</v>
      </c>
      <c r="AY29" s="157">
        <f>ROUNDDOWN(AS29*'地域区分'!$E$17,0)</f>
        <v>9925</v>
      </c>
      <c r="AZ29" s="300">
        <f>ROUNDDOWN(AS29*'地域区分'!$F$17,0)</f>
        <v>9750</v>
      </c>
      <c r="BA29" s="157">
        <f t="shared" si="0"/>
        <v>1046</v>
      </c>
      <c r="BB29" s="157">
        <f t="shared" si="1"/>
        <v>1034</v>
      </c>
      <c r="BC29" s="157">
        <f t="shared" si="2"/>
        <v>1011</v>
      </c>
      <c r="BD29" s="157">
        <f t="shared" si="3"/>
        <v>993</v>
      </c>
      <c r="BE29" s="157">
        <f t="shared" si="4"/>
        <v>975</v>
      </c>
    </row>
    <row r="30" spans="1:57" ht="18" customHeight="1">
      <c r="A30" s="41">
        <v>72</v>
      </c>
      <c r="B30" s="42">
        <v>1233</v>
      </c>
      <c r="C30" s="43" t="s">
        <v>174</v>
      </c>
      <c r="D30" s="401" t="s">
        <v>377</v>
      </c>
      <c r="E30" s="430"/>
      <c r="F30" s="430"/>
      <c r="G30" s="430"/>
      <c r="H30" s="430"/>
      <c r="I30" s="430"/>
      <c r="J30" s="430"/>
      <c r="K30" s="430"/>
      <c r="L30" s="430"/>
      <c r="M30" s="430"/>
      <c r="N30" s="430"/>
      <c r="O30" s="44"/>
      <c r="P30" s="400">
        <v>1050</v>
      </c>
      <c r="Q30" s="400"/>
      <c r="R30" s="206" t="s">
        <v>305</v>
      </c>
      <c r="S30" s="152"/>
      <c r="T30" s="153"/>
      <c r="U30" s="153"/>
      <c r="V30" s="104"/>
      <c r="W30" s="152"/>
      <c r="X30" s="228"/>
      <c r="Y30" s="229"/>
      <c r="Z30" s="106"/>
      <c r="AA30" s="106"/>
      <c r="AB30" s="106"/>
      <c r="AC30" s="106"/>
      <c r="AD30" s="106"/>
      <c r="AE30" s="106"/>
      <c r="AF30" s="106"/>
      <c r="AG30" s="106"/>
      <c r="AH30" s="106"/>
      <c r="AI30" s="106"/>
      <c r="AJ30" s="106"/>
      <c r="AK30" s="106"/>
      <c r="AL30" s="106"/>
      <c r="AM30" s="106"/>
      <c r="AN30" s="106"/>
      <c r="AO30" s="106"/>
      <c r="AP30" s="230"/>
      <c r="AQ30" s="244"/>
      <c r="AR30" s="245"/>
      <c r="AS30" s="155">
        <f>ROUND(P30,0)</f>
        <v>1050</v>
      </c>
      <c r="AT30" s="156"/>
      <c r="AU30" s="148"/>
      <c r="AV30" s="157">
        <f>ROUNDDOWN(AS30*'地域区分'!$B$17,0)</f>
        <v>11256</v>
      </c>
      <c r="AW30" s="157">
        <f>ROUNDDOWN(AS30*'地域区分'!$C$17,0)</f>
        <v>11130</v>
      </c>
      <c r="AX30" s="157">
        <f>ROUNDDOWN(AS30*'地域区分'!$D$17,0)</f>
        <v>10878</v>
      </c>
      <c r="AY30" s="157">
        <f>ROUNDDOWN(AS30*'地域区分'!$E$17,0)</f>
        <v>10689</v>
      </c>
      <c r="AZ30" s="300">
        <f>ROUNDDOWN(AS30*'地域区分'!$F$17,0)</f>
        <v>10500</v>
      </c>
      <c r="BA30" s="157">
        <f t="shared" si="0"/>
        <v>1126</v>
      </c>
      <c r="BB30" s="157">
        <f t="shared" si="1"/>
        <v>1113</v>
      </c>
      <c r="BC30" s="157">
        <f t="shared" si="2"/>
        <v>1088</v>
      </c>
      <c r="BD30" s="157">
        <f t="shared" si="3"/>
        <v>1069</v>
      </c>
      <c r="BE30" s="157">
        <f t="shared" si="4"/>
        <v>1050</v>
      </c>
    </row>
    <row r="31" spans="1:57" ht="18" customHeight="1">
      <c r="A31" s="41">
        <v>72</v>
      </c>
      <c r="B31" s="42">
        <v>1234</v>
      </c>
      <c r="C31" s="43" t="s">
        <v>175</v>
      </c>
      <c r="D31" s="431"/>
      <c r="E31" s="432"/>
      <c r="F31" s="432"/>
      <c r="G31" s="432"/>
      <c r="H31" s="432"/>
      <c r="I31" s="432"/>
      <c r="J31" s="432"/>
      <c r="K31" s="432"/>
      <c r="L31" s="432"/>
      <c r="M31" s="432"/>
      <c r="N31" s="432"/>
      <c r="O31" s="52"/>
      <c r="P31" s="53"/>
      <c r="Q31" s="145"/>
      <c r="R31" s="145"/>
      <c r="S31" s="145"/>
      <c r="T31" s="126"/>
      <c r="U31" s="126"/>
      <c r="V31" s="105"/>
      <c r="W31" s="105"/>
      <c r="X31" s="105"/>
      <c r="Y31" s="232"/>
      <c r="Z31" s="233" t="s">
        <v>303</v>
      </c>
      <c r="AA31" s="145"/>
      <c r="AB31" s="145"/>
      <c r="AC31" s="145"/>
      <c r="AD31" s="145"/>
      <c r="AE31" s="145"/>
      <c r="AF31" s="145"/>
      <c r="AG31" s="145"/>
      <c r="AH31" s="145"/>
      <c r="AI31" s="145"/>
      <c r="AJ31" s="145"/>
      <c r="AK31" s="145"/>
      <c r="AL31" s="145"/>
      <c r="AM31" s="145"/>
      <c r="AN31" s="145"/>
      <c r="AO31" s="145"/>
      <c r="AP31" s="234" t="s">
        <v>304</v>
      </c>
      <c r="AQ31" s="428">
        <v>1</v>
      </c>
      <c r="AR31" s="429"/>
      <c r="AS31" s="155">
        <f>ROUND(P30*AQ31,0)</f>
        <v>1050</v>
      </c>
      <c r="AT31" s="156"/>
      <c r="AU31" s="148"/>
      <c r="AV31" s="157">
        <f>ROUNDDOWN(AS31*'地域区分'!$B$17,0)</f>
        <v>11256</v>
      </c>
      <c r="AW31" s="157">
        <f>ROUNDDOWN(AS31*'地域区分'!$C$17,0)</f>
        <v>11130</v>
      </c>
      <c r="AX31" s="157">
        <f>ROUNDDOWN(AS31*'地域区分'!$D$17,0)</f>
        <v>10878</v>
      </c>
      <c r="AY31" s="157">
        <f>ROUNDDOWN(AS31*'地域区分'!$E$17,0)</f>
        <v>10689</v>
      </c>
      <c r="AZ31" s="300">
        <f>ROUNDDOWN(AS31*'地域区分'!$F$17,0)</f>
        <v>10500</v>
      </c>
      <c r="BA31" s="157">
        <f t="shared" si="0"/>
        <v>1126</v>
      </c>
      <c r="BB31" s="157">
        <f t="shared" si="1"/>
        <v>1113</v>
      </c>
      <c r="BC31" s="157">
        <f t="shared" si="2"/>
        <v>1088</v>
      </c>
      <c r="BD31" s="157">
        <f t="shared" si="3"/>
        <v>1069</v>
      </c>
      <c r="BE31" s="157">
        <f t="shared" si="4"/>
        <v>1050</v>
      </c>
    </row>
    <row r="32" spans="1:57" ht="18" customHeight="1">
      <c r="A32" s="41">
        <v>72</v>
      </c>
      <c r="B32" s="42">
        <v>1235</v>
      </c>
      <c r="C32" s="43" t="s">
        <v>176</v>
      </c>
      <c r="D32" s="401" t="s">
        <v>378</v>
      </c>
      <c r="E32" s="430"/>
      <c r="F32" s="430"/>
      <c r="G32" s="430"/>
      <c r="H32" s="430"/>
      <c r="I32" s="430"/>
      <c r="J32" s="430"/>
      <c r="K32" s="430"/>
      <c r="L32" s="430"/>
      <c r="M32" s="430"/>
      <c r="N32" s="430"/>
      <c r="O32" s="44"/>
      <c r="P32" s="400">
        <v>1125</v>
      </c>
      <c r="Q32" s="400"/>
      <c r="R32" s="206" t="s">
        <v>305</v>
      </c>
      <c r="S32" s="152"/>
      <c r="T32" s="153"/>
      <c r="U32" s="153"/>
      <c r="V32" s="104"/>
      <c r="W32" s="152"/>
      <c r="X32" s="228"/>
      <c r="Y32" s="229"/>
      <c r="Z32" s="106"/>
      <c r="AA32" s="106"/>
      <c r="AB32" s="106"/>
      <c r="AC32" s="106"/>
      <c r="AD32" s="106"/>
      <c r="AE32" s="106"/>
      <c r="AF32" s="106"/>
      <c r="AG32" s="106"/>
      <c r="AH32" s="106"/>
      <c r="AI32" s="106"/>
      <c r="AJ32" s="106"/>
      <c r="AK32" s="106"/>
      <c r="AL32" s="106"/>
      <c r="AM32" s="106"/>
      <c r="AN32" s="106"/>
      <c r="AO32" s="106"/>
      <c r="AP32" s="230"/>
      <c r="AQ32" s="244"/>
      <c r="AR32" s="245"/>
      <c r="AS32" s="155">
        <f>ROUND(P32,0)</f>
        <v>1125</v>
      </c>
      <c r="AT32" s="156"/>
      <c r="AU32" s="148"/>
      <c r="AV32" s="157">
        <f>ROUNDDOWN(AS32*'地域区分'!$B$17,0)</f>
        <v>12060</v>
      </c>
      <c r="AW32" s="157">
        <f>ROUNDDOWN(AS32*'地域区分'!$C$17,0)</f>
        <v>11925</v>
      </c>
      <c r="AX32" s="157">
        <f>ROUNDDOWN(AS32*'地域区分'!$D$17,0)</f>
        <v>11655</v>
      </c>
      <c r="AY32" s="157">
        <f>ROUNDDOWN(AS32*'地域区分'!$E$17,0)</f>
        <v>11452</v>
      </c>
      <c r="AZ32" s="300">
        <f>ROUNDDOWN(AS32*'地域区分'!$F$17,0)</f>
        <v>11250</v>
      </c>
      <c r="BA32" s="157">
        <f t="shared" si="0"/>
        <v>1206</v>
      </c>
      <c r="BB32" s="157">
        <f t="shared" si="1"/>
        <v>1193</v>
      </c>
      <c r="BC32" s="157">
        <f t="shared" si="2"/>
        <v>1166</v>
      </c>
      <c r="BD32" s="157">
        <f t="shared" si="3"/>
        <v>1146</v>
      </c>
      <c r="BE32" s="157">
        <f t="shared" si="4"/>
        <v>1125</v>
      </c>
    </row>
    <row r="33" spans="1:57" ht="18" customHeight="1">
      <c r="A33" s="41">
        <v>72</v>
      </c>
      <c r="B33" s="42">
        <v>1236</v>
      </c>
      <c r="C33" s="43" t="s">
        <v>177</v>
      </c>
      <c r="D33" s="431"/>
      <c r="E33" s="432"/>
      <c r="F33" s="432"/>
      <c r="G33" s="432"/>
      <c r="H33" s="432"/>
      <c r="I33" s="432"/>
      <c r="J33" s="432"/>
      <c r="K33" s="432"/>
      <c r="L33" s="432"/>
      <c r="M33" s="432"/>
      <c r="N33" s="432"/>
      <c r="O33" s="52"/>
      <c r="P33" s="53"/>
      <c r="Q33" s="145"/>
      <c r="R33" s="145"/>
      <c r="S33" s="145"/>
      <c r="T33" s="126"/>
      <c r="U33" s="126"/>
      <c r="V33" s="105"/>
      <c r="W33" s="105"/>
      <c r="X33" s="105"/>
      <c r="Y33" s="232"/>
      <c r="Z33" s="233" t="s">
        <v>303</v>
      </c>
      <c r="AA33" s="145"/>
      <c r="AB33" s="145"/>
      <c r="AC33" s="145"/>
      <c r="AD33" s="145"/>
      <c r="AE33" s="145"/>
      <c r="AF33" s="145"/>
      <c r="AG33" s="145"/>
      <c r="AH33" s="145"/>
      <c r="AI33" s="145"/>
      <c r="AJ33" s="145"/>
      <c r="AK33" s="145"/>
      <c r="AL33" s="145"/>
      <c r="AM33" s="145"/>
      <c r="AN33" s="145"/>
      <c r="AO33" s="145"/>
      <c r="AP33" s="234" t="s">
        <v>304</v>
      </c>
      <c r="AQ33" s="428">
        <v>1</v>
      </c>
      <c r="AR33" s="429"/>
      <c r="AS33" s="155">
        <f>ROUND(P32*AQ33,0)</f>
        <v>1125</v>
      </c>
      <c r="AT33" s="156"/>
      <c r="AU33" s="148"/>
      <c r="AV33" s="157">
        <f>ROUNDDOWN(AS33*'地域区分'!$B$17,0)</f>
        <v>12060</v>
      </c>
      <c r="AW33" s="157">
        <f>ROUNDDOWN(AS33*'地域区分'!$C$17,0)</f>
        <v>11925</v>
      </c>
      <c r="AX33" s="157">
        <f>ROUNDDOWN(AS33*'地域区分'!$D$17,0)</f>
        <v>11655</v>
      </c>
      <c r="AY33" s="157">
        <f>ROUNDDOWN(AS33*'地域区分'!$E$17,0)</f>
        <v>11452</v>
      </c>
      <c r="AZ33" s="300">
        <f>ROUNDDOWN(AS33*'地域区分'!$F$17,0)</f>
        <v>11250</v>
      </c>
      <c r="BA33" s="157">
        <f t="shared" si="0"/>
        <v>1206</v>
      </c>
      <c r="BB33" s="157">
        <f t="shared" si="1"/>
        <v>1193</v>
      </c>
      <c r="BC33" s="157">
        <f t="shared" si="2"/>
        <v>1166</v>
      </c>
      <c r="BD33" s="157">
        <f t="shared" si="3"/>
        <v>1146</v>
      </c>
      <c r="BE33" s="157">
        <f t="shared" si="4"/>
        <v>1125</v>
      </c>
    </row>
    <row r="34" spans="1:57" ht="18" customHeight="1">
      <c r="A34" s="41">
        <v>72</v>
      </c>
      <c r="B34" s="42">
        <v>1237</v>
      </c>
      <c r="C34" s="43" t="s">
        <v>178</v>
      </c>
      <c r="D34" s="401" t="s">
        <v>379</v>
      </c>
      <c r="E34" s="430"/>
      <c r="F34" s="430"/>
      <c r="G34" s="430"/>
      <c r="H34" s="430"/>
      <c r="I34" s="430"/>
      <c r="J34" s="430"/>
      <c r="K34" s="430"/>
      <c r="L34" s="430"/>
      <c r="M34" s="430"/>
      <c r="N34" s="430"/>
      <c r="O34" s="44"/>
      <c r="P34" s="400">
        <v>1200</v>
      </c>
      <c r="Q34" s="400"/>
      <c r="R34" s="206" t="s">
        <v>305</v>
      </c>
      <c r="S34" s="152"/>
      <c r="T34" s="153"/>
      <c r="U34" s="153"/>
      <c r="V34" s="104"/>
      <c r="W34" s="152"/>
      <c r="X34" s="228"/>
      <c r="Y34" s="229"/>
      <c r="Z34" s="106"/>
      <c r="AA34" s="106"/>
      <c r="AB34" s="106"/>
      <c r="AC34" s="106"/>
      <c r="AD34" s="106"/>
      <c r="AE34" s="106"/>
      <c r="AF34" s="106"/>
      <c r="AG34" s="106"/>
      <c r="AH34" s="106"/>
      <c r="AI34" s="106"/>
      <c r="AJ34" s="106"/>
      <c r="AK34" s="106"/>
      <c r="AL34" s="106"/>
      <c r="AM34" s="106"/>
      <c r="AN34" s="106"/>
      <c r="AO34" s="106"/>
      <c r="AP34" s="230"/>
      <c r="AQ34" s="244"/>
      <c r="AR34" s="245"/>
      <c r="AS34" s="155">
        <f>ROUND(P34,0)</f>
        <v>1200</v>
      </c>
      <c r="AT34" s="156"/>
      <c r="AU34" s="148"/>
      <c r="AV34" s="157">
        <f>ROUNDDOWN(AS34*'地域区分'!$B$17,0)</f>
        <v>12864</v>
      </c>
      <c r="AW34" s="157">
        <f>ROUNDDOWN(AS34*'地域区分'!$C$17,0)</f>
        <v>12720</v>
      </c>
      <c r="AX34" s="157">
        <f>ROUNDDOWN(AS34*'地域区分'!$D$17,0)</f>
        <v>12432</v>
      </c>
      <c r="AY34" s="157">
        <f>ROUNDDOWN(AS34*'地域区分'!$E$17,0)</f>
        <v>12216</v>
      </c>
      <c r="AZ34" s="300">
        <f>ROUNDDOWN(AS34*'地域区分'!$F$17,0)</f>
        <v>12000</v>
      </c>
      <c r="BA34" s="157">
        <f t="shared" si="0"/>
        <v>1287</v>
      </c>
      <c r="BB34" s="157">
        <f t="shared" si="1"/>
        <v>1272</v>
      </c>
      <c r="BC34" s="157">
        <f t="shared" si="2"/>
        <v>1244</v>
      </c>
      <c r="BD34" s="157">
        <f t="shared" si="3"/>
        <v>1222</v>
      </c>
      <c r="BE34" s="157">
        <f t="shared" si="4"/>
        <v>1200</v>
      </c>
    </row>
    <row r="35" spans="1:57" ht="18" customHeight="1">
      <c r="A35" s="41">
        <v>72</v>
      </c>
      <c r="B35" s="42">
        <v>1238</v>
      </c>
      <c r="C35" s="43" t="s">
        <v>179</v>
      </c>
      <c r="D35" s="431"/>
      <c r="E35" s="432"/>
      <c r="F35" s="432"/>
      <c r="G35" s="432"/>
      <c r="H35" s="432"/>
      <c r="I35" s="432"/>
      <c r="J35" s="432"/>
      <c r="K35" s="432"/>
      <c r="L35" s="432"/>
      <c r="M35" s="432"/>
      <c r="N35" s="432"/>
      <c r="O35" s="52"/>
      <c r="P35" s="53"/>
      <c r="Q35" s="145"/>
      <c r="R35" s="145"/>
      <c r="S35" s="145"/>
      <c r="T35" s="126"/>
      <c r="U35" s="126"/>
      <c r="V35" s="105"/>
      <c r="W35" s="105"/>
      <c r="X35" s="105"/>
      <c r="Y35" s="232"/>
      <c r="Z35" s="233" t="s">
        <v>303</v>
      </c>
      <c r="AA35" s="145"/>
      <c r="AB35" s="145"/>
      <c r="AC35" s="145"/>
      <c r="AD35" s="145"/>
      <c r="AE35" s="145"/>
      <c r="AF35" s="145"/>
      <c r="AG35" s="145"/>
      <c r="AH35" s="145"/>
      <c r="AI35" s="145"/>
      <c r="AJ35" s="145"/>
      <c r="AK35" s="145"/>
      <c r="AL35" s="145"/>
      <c r="AM35" s="145"/>
      <c r="AN35" s="145"/>
      <c r="AO35" s="145"/>
      <c r="AP35" s="234" t="s">
        <v>304</v>
      </c>
      <c r="AQ35" s="428">
        <v>1</v>
      </c>
      <c r="AR35" s="429"/>
      <c r="AS35" s="155">
        <f>ROUND(P34*AQ35,0)</f>
        <v>1200</v>
      </c>
      <c r="AT35" s="156"/>
      <c r="AU35" s="148"/>
      <c r="AV35" s="157">
        <f>ROUNDDOWN(AS35*'地域区分'!$B$17,0)</f>
        <v>12864</v>
      </c>
      <c r="AW35" s="157">
        <f>ROUNDDOWN(AS35*'地域区分'!$C$17,0)</f>
        <v>12720</v>
      </c>
      <c r="AX35" s="157">
        <f>ROUNDDOWN(AS35*'地域区分'!$D$17,0)</f>
        <v>12432</v>
      </c>
      <c r="AY35" s="157">
        <f>ROUNDDOWN(AS35*'地域区分'!$E$17,0)</f>
        <v>12216</v>
      </c>
      <c r="AZ35" s="300">
        <f>ROUNDDOWN(AS35*'地域区分'!$F$17,0)</f>
        <v>12000</v>
      </c>
      <c r="BA35" s="157">
        <f t="shared" si="0"/>
        <v>1287</v>
      </c>
      <c r="BB35" s="157">
        <f t="shared" si="1"/>
        <v>1272</v>
      </c>
      <c r="BC35" s="157">
        <f t="shared" si="2"/>
        <v>1244</v>
      </c>
      <c r="BD35" s="157">
        <f t="shared" si="3"/>
        <v>1222</v>
      </c>
      <c r="BE35" s="157">
        <f t="shared" si="4"/>
        <v>1200</v>
      </c>
    </row>
    <row r="36" spans="1:57" ht="18" customHeight="1">
      <c r="A36" s="41">
        <v>72</v>
      </c>
      <c r="B36" s="42">
        <v>1239</v>
      </c>
      <c r="C36" s="43" t="s">
        <v>180</v>
      </c>
      <c r="D36" s="401" t="s">
        <v>380</v>
      </c>
      <c r="E36" s="430"/>
      <c r="F36" s="430"/>
      <c r="G36" s="430"/>
      <c r="H36" s="430"/>
      <c r="I36" s="430"/>
      <c r="J36" s="430"/>
      <c r="K36" s="430"/>
      <c r="L36" s="430"/>
      <c r="M36" s="430"/>
      <c r="N36" s="430"/>
      <c r="O36" s="44"/>
      <c r="P36" s="400">
        <v>1275</v>
      </c>
      <c r="Q36" s="400"/>
      <c r="R36" s="206" t="s">
        <v>305</v>
      </c>
      <c r="S36" s="152"/>
      <c r="T36" s="153"/>
      <c r="U36" s="153"/>
      <c r="V36" s="104"/>
      <c r="W36" s="152"/>
      <c r="X36" s="228"/>
      <c r="Y36" s="229"/>
      <c r="Z36" s="106"/>
      <c r="AA36" s="106"/>
      <c r="AB36" s="106"/>
      <c r="AC36" s="106"/>
      <c r="AD36" s="106"/>
      <c r="AE36" s="106"/>
      <c r="AF36" s="106"/>
      <c r="AG36" s="106"/>
      <c r="AH36" s="106"/>
      <c r="AI36" s="106"/>
      <c r="AJ36" s="106"/>
      <c r="AK36" s="106"/>
      <c r="AL36" s="106"/>
      <c r="AM36" s="106"/>
      <c r="AN36" s="106"/>
      <c r="AO36" s="106"/>
      <c r="AP36" s="230"/>
      <c r="AQ36" s="244"/>
      <c r="AR36" s="245"/>
      <c r="AS36" s="155">
        <f>ROUND(P36,0)</f>
        <v>1275</v>
      </c>
      <c r="AT36" s="156"/>
      <c r="AU36" s="148"/>
      <c r="AV36" s="157">
        <f>ROUNDDOWN(AS36*'地域区分'!$B$17,0)</f>
        <v>13668</v>
      </c>
      <c r="AW36" s="157">
        <f>ROUNDDOWN(AS36*'地域区分'!$C$17,0)</f>
        <v>13515</v>
      </c>
      <c r="AX36" s="157">
        <f>ROUNDDOWN(AS36*'地域区分'!$D$17,0)</f>
        <v>13209</v>
      </c>
      <c r="AY36" s="157">
        <f>ROUNDDOWN(AS36*'地域区分'!$E$17,0)</f>
        <v>12979</v>
      </c>
      <c r="AZ36" s="300">
        <f>ROUNDDOWN(AS36*'地域区分'!$F$17,0)</f>
        <v>12750</v>
      </c>
      <c r="BA36" s="157">
        <f t="shared" si="0"/>
        <v>1367</v>
      </c>
      <c r="BB36" s="157">
        <f t="shared" si="1"/>
        <v>1352</v>
      </c>
      <c r="BC36" s="157">
        <f t="shared" si="2"/>
        <v>1321</v>
      </c>
      <c r="BD36" s="157">
        <f t="shared" si="3"/>
        <v>1298</v>
      </c>
      <c r="BE36" s="157">
        <f t="shared" si="4"/>
        <v>1275</v>
      </c>
    </row>
    <row r="37" spans="1:57" ht="18" customHeight="1">
      <c r="A37" s="41">
        <v>72</v>
      </c>
      <c r="B37" s="42">
        <v>1240</v>
      </c>
      <c r="C37" s="43" t="s">
        <v>181</v>
      </c>
      <c r="D37" s="431"/>
      <c r="E37" s="432"/>
      <c r="F37" s="432"/>
      <c r="G37" s="432"/>
      <c r="H37" s="432"/>
      <c r="I37" s="432"/>
      <c r="J37" s="432"/>
      <c r="K37" s="432"/>
      <c r="L37" s="432"/>
      <c r="M37" s="432"/>
      <c r="N37" s="432"/>
      <c r="O37" s="52"/>
      <c r="P37" s="53"/>
      <c r="Q37" s="145"/>
      <c r="R37" s="145"/>
      <c r="S37" s="145"/>
      <c r="T37" s="126"/>
      <c r="U37" s="126"/>
      <c r="V37" s="105"/>
      <c r="W37" s="105"/>
      <c r="X37" s="105"/>
      <c r="Y37" s="232"/>
      <c r="Z37" s="233" t="s">
        <v>303</v>
      </c>
      <c r="AA37" s="145"/>
      <c r="AB37" s="145"/>
      <c r="AC37" s="145"/>
      <c r="AD37" s="145"/>
      <c r="AE37" s="145"/>
      <c r="AF37" s="145"/>
      <c r="AG37" s="145"/>
      <c r="AH37" s="145"/>
      <c r="AI37" s="145"/>
      <c r="AJ37" s="145"/>
      <c r="AK37" s="145"/>
      <c r="AL37" s="145"/>
      <c r="AM37" s="145"/>
      <c r="AN37" s="145"/>
      <c r="AO37" s="145"/>
      <c r="AP37" s="234" t="s">
        <v>304</v>
      </c>
      <c r="AQ37" s="428">
        <v>1</v>
      </c>
      <c r="AR37" s="429"/>
      <c r="AS37" s="155">
        <f>ROUND(P36*AQ37,0)</f>
        <v>1275</v>
      </c>
      <c r="AT37" s="156"/>
      <c r="AU37" s="148"/>
      <c r="AV37" s="157">
        <f>ROUNDDOWN(AS37*'地域区分'!$B$17,0)</f>
        <v>13668</v>
      </c>
      <c r="AW37" s="157">
        <f>ROUNDDOWN(AS37*'地域区分'!$C$17,0)</f>
        <v>13515</v>
      </c>
      <c r="AX37" s="157">
        <f>ROUNDDOWN(AS37*'地域区分'!$D$17,0)</f>
        <v>13209</v>
      </c>
      <c r="AY37" s="157">
        <f>ROUNDDOWN(AS37*'地域区分'!$E$17,0)</f>
        <v>12979</v>
      </c>
      <c r="AZ37" s="300">
        <f>ROUNDDOWN(AS37*'地域区分'!$F$17,0)</f>
        <v>12750</v>
      </c>
      <c r="BA37" s="157">
        <f t="shared" si="0"/>
        <v>1367</v>
      </c>
      <c r="BB37" s="157">
        <f t="shared" si="1"/>
        <v>1352</v>
      </c>
      <c r="BC37" s="157">
        <f t="shared" si="2"/>
        <v>1321</v>
      </c>
      <c r="BD37" s="157">
        <f t="shared" si="3"/>
        <v>1298</v>
      </c>
      <c r="BE37" s="157">
        <f t="shared" si="4"/>
        <v>1275</v>
      </c>
    </row>
    <row r="38" spans="1:57" ht="18" customHeight="1">
      <c r="A38" s="41">
        <v>72</v>
      </c>
      <c r="B38" s="42">
        <v>1241</v>
      </c>
      <c r="C38" s="43" t="s">
        <v>182</v>
      </c>
      <c r="D38" s="401" t="s">
        <v>381</v>
      </c>
      <c r="E38" s="430"/>
      <c r="F38" s="430"/>
      <c r="G38" s="430"/>
      <c r="H38" s="430"/>
      <c r="I38" s="430"/>
      <c r="J38" s="430"/>
      <c r="K38" s="430"/>
      <c r="L38" s="430"/>
      <c r="M38" s="430"/>
      <c r="N38" s="430"/>
      <c r="O38" s="44"/>
      <c r="P38" s="400">
        <v>1350</v>
      </c>
      <c r="Q38" s="400"/>
      <c r="R38" s="206" t="s">
        <v>305</v>
      </c>
      <c r="S38" s="152"/>
      <c r="T38" s="153"/>
      <c r="U38" s="153"/>
      <c r="V38" s="104"/>
      <c r="W38" s="152"/>
      <c r="X38" s="228"/>
      <c r="Y38" s="229"/>
      <c r="Z38" s="106"/>
      <c r="AA38" s="106"/>
      <c r="AB38" s="106"/>
      <c r="AC38" s="106"/>
      <c r="AD38" s="106"/>
      <c r="AE38" s="106"/>
      <c r="AF38" s="106"/>
      <c r="AG38" s="106"/>
      <c r="AH38" s="106"/>
      <c r="AI38" s="106"/>
      <c r="AJ38" s="106"/>
      <c r="AK38" s="106"/>
      <c r="AL38" s="106"/>
      <c r="AM38" s="106"/>
      <c r="AN38" s="106"/>
      <c r="AO38" s="106"/>
      <c r="AP38" s="230"/>
      <c r="AQ38" s="244"/>
      <c r="AR38" s="245"/>
      <c r="AS38" s="155">
        <f>ROUND(P38,0)</f>
        <v>1350</v>
      </c>
      <c r="AT38" s="156"/>
      <c r="AU38" s="148"/>
      <c r="AV38" s="157">
        <f>ROUNDDOWN(AS38*'地域区分'!$B$17,0)</f>
        <v>14472</v>
      </c>
      <c r="AW38" s="157">
        <f>ROUNDDOWN(AS38*'地域区分'!$C$17,0)</f>
        <v>14310</v>
      </c>
      <c r="AX38" s="157">
        <f>ROUNDDOWN(AS38*'地域区分'!$D$17,0)</f>
        <v>13986</v>
      </c>
      <c r="AY38" s="157">
        <f>ROUNDDOWN(AS38*'地域区分'!$E$17,0)</f>
        <v>13743</v>
      </c>
      <c r="AZ38" s="300">
        <f>ROUNDDOWN(AS38*'地域区分'!$F$17,0)</f>
        <v>13500</v>
      </c>
      <c r="BA38" s="157">
        <f t="shared" si="0"/>
        <v>1448</v>
      </c>
      <c r="BB38" s="157">
        <f t="shared" si="1"/>
        <v>1431</v>
      </c>
      <c r="BC38" s="157">
        <f t="shared" si="2"/>
        <v>1399</v>
      </c>
      <c r="BD38" s="157">
        <f t="shared" si="3"/>
        <v>1375</v>
      </c>
      <c r="BE38" s="157">
        <f t="shared" si="4"/>
        <v>1350</v>
      </c>
    </row>
    <row r="39" spans="1:57" ht="18" customHeight="1">
      <c r="A39" s="41">
        <v>72</v>
      </c>
      <c r="B39" s="42">
        <v>1242</v>
      </c>
      <c r="C39" s="43" t="s">
        <v>189</v>
      </c>
      <c r="D39" s="431"/>
      <c r="E39" s="432"/>
      <c r="F39" s="432"/>
      <c r="G39" s="432"/>
      <c r="H39" s="432"/>
      <c r="I39" s="432"/>
      <c r="J39" s="432"/>
      <c r="K39" s="432"/>
      <c r="L39" s="432"/>
      <c r="M39" s="432"/>
      <c r="N39" s="432"/>
      <c r="O39" s="52"/>
      <c r="P39" s="53"/>
      <c r="Q39" s="145"/>
      <c r="R39" s="145"/>
      <c r="S39" s="145"/>
      <c r="T39" s="126"/>
      <c r="U39" s="126"/>
      <c r="V39" s="105"/>
      <c r="W39" s="105"/>
      <c r="X39" s="105"/>
      <c r="Y39" s="232"/>
      <c r="Z39" s="233" t="s">
        <v>303</v>
      </c>
      <c r="AA39" s="145"/>
      <c r="AB39" s="145"/>
      <c r="AC39" s="145"/>
      <c r="AD39" s="145"/>
      <c r="AE39" s="145"/>
      <c r="AF39" s="145"/>
      <c r="AG39" s="145"/>
      <c r="AH39" s="145"/>
      <c r="AI39" s="145"/>
      <c r="AJ39" s="145"/>
      <c r="AK39" s="145"/>
      <c r="AL39" s="145"/>
      <c r="AM39" s="145"/>
      <c r="AN39" s="145"/>
      <c r="AO39" s="145"/>
      <c r="AP39" s="234" t="s">
        <v>304</v>
      </c>
      <c r="AQ39" s="428">
        <v>1</v>
      </c>
      <c r="AR39" s="429"/>
      <c r="AS39" s="155">
        <f>ROUND(P38*AQ39,0)</f>
        <v>1350</v>
      </c>
      <c r="AT39" s="156"/>
      <c r="AU39" s="148"/>
      <c r="AV39" s="157">
        <f>ROUNDDOWN(AS39*'地域区分'!$B$17,0)</f>
        <v>14472</v>
      </c>
      <c r="AW39" s="157">
        <f>ROUNDDOWN(AS39*'地域区分'!$C$17,0)</f>
        <v>14310</v>
      </c>
      <c r="AX39" s="157">
        <f>ROUNDDOWN(AS39*'地域区分'!$D$17,0)</f>
        <v>13986</v>
      </c>
      <c r="AY39" s="157">
        <f>ROUNDDOWN(AS39*'地域区分'!$E$17,0)</f>
        <v>13743</v>
      </c>
      <c r="AZ39" s="300">
        <f>ROUNDDOWN(AS39*'地域区分'!$F$17,0)</f>
        <v>13500</v>
      </c>
      <c r="BA39" s="157">
        <f aca="true" t="shared" si="5" ref="BA39:BA45">AV39-ROUNDDOWN(AV39*0.9,0)</f>
        <v>1448</v>
      </c>
      <c r="BB39" s="157">
        <f aca="true" t="shared" si="6" ref="BB39:BB45">AW39-ROUNDDOWN(AW39*0.9,0)</f>
        <v>1431</v>
      </c>
      <c r="BC39" s="157">
        <f aca="true" t="shared" si="7" ref="BC39:BC45">AX39-ROUNDDOWN(AX39*0.9,0)</f>
        <v>1399</v>
      </c>
      <c r="BD39" s="157">
        <f aca="true" t="shared" si="8" ref="BD39:BD45">AY39-ROUNDDOWN(AY39*0.9,0)</f>
        <v>1375</v>
      </c>
      <c r="BE39" s="157">
        <f aca="true" t="shared" si="9" ref="BE39:BE45">AZ39-ROUNDDOWN(AZ39*0.9,0)</f>
        <v>1350</v>
      </c>
    </row>
    <row r="40" spans="1:57" ht="18" customHeight="1">
      <c r="A40" s="41">
        <v>72</v>
      </c>
      <c r="B40" s="42">
        <v>1243</v>
      </c>
      <c r="C40" s="43" t="s">
        <v>183</v>
      </c>
      <c r="D40" s="401" t="s">
        <v>382</v>
      </c>
      <c r="E40" s="430"/>
      <c r="F40" s="430"/>
      <c r="G40" s="430"/>
      <c r="H40" s="430"/>
      <c r="I40" s="430"/>
      <c r="J40" s="430"/>
      <c r="K40" s="430"/>
      <c r="L40" s="430"/>
      <c r="M40" s="430"/>
      <c r="N40" s="430"/>
      <c r="O40" s="44"/>
      <c r="P40" s="400">
        <v>1425</v>
      </c>
      <c r="Q40" s="400"/>
      <c r="R40" s="206" t="s">
        <v>305</v>
      </c>
      <c r="S40" s="152"/>
      <c r="T40" s="153"/>
      <c r="U40" s="153"/>
      <c r="V40" s="104"/>
      <c r="W40" s="152"/>
      <c r="X40" s="228"/>
      <c r="Y40" s="229"/>
      <c r="Z40" s="106"/>
      <c r="AA40" s="106"/>
      <c r="AB40" s="106"/>
      <c r="AC40" s="106"/>
      <c r="AD40" s="106"/>
      <c r="AE40" s="106"/>
      <c r="AF40" s="106"/>
      <c r="AG40" s="106"/>
      <c r="AH40" s="106"/>
      <c r="AI40" s="106"/>
      <c r="AJ40" s="106"/>
      <c r="AK40" s="106"/>
      <c r="AL40" s="106"/>
      <c r="AM40" s="106"/>
      <c r="AN40" s="106"/>
      <c r="AO40" s="106"/>
      <c r="AP40" s="230"/>
      <c r="AQ40" s="244"/>
      <c r="AR40" s="245"/>
      <c r="AS40" s="155">
        <f>ROUND(P40,0)</f>
        <v>1425</v>
      </c>
      <c r="AT40" s="156"/>
      <c r="AU40" s="148"/>
      <c r="AV40" s="157">
        <f>ROUNDDOWN(AS40*'地域区分'!$B$17,0)</f>
        <v>15276</v>
      </c>
      <c r="AW40" s="157">
        <f>ROUNDDOWN(AS40*'地域区分'!$C$17,0)</f>
        <v>15105</v>
      </c>
      <c r="AX40" s="157">
        <f>ROUNDDOWN(AS40*'地域区分'!$D$17,0)</f>
        <v>14763</v>
      </c>
      <c r="AY40" s="157">
        <f>ROUNDDOWN(AS40*'地域区分'!$E$17,0)</f>
        <v>14506</v>
      </c>
      <c r="AZ40" s="300">
        <f>ROUNDDOWN(AS40*'地域区分'!$F$17,0)</f>
        <v>14250</v>
      </c>
      <c r="BA40" s="157">
        <f t="shared" si="5"/>
        <v>1528</v>
      </c>
      <c r="BB40" s="157">
        <f t="shared" si="6"/>
        <v>1511</v>
      </c>
      <c r="BC40" s="157">
        <f t="shared" si="7"/>
        <v>1477</v>
      </c>
      <c r="BD40" s="157">
        <f t="shared" si="8"/>
        <v>1451</v>
      </c>
      <c r="BE40" s="157">
        <f t="shared" si="9"/>
        <v>1425</v>
      </c>
    </row>
    <row r="41" spans="1:57" ht="18" customHeight="1">
      <c r="A41" s="41">
        <v>72</v>
      </c>
      <c r="B41" s="42">
        <v>1244</v>
      </c>
      <c r="C41" s="43" t="s">
        <v>184</v>
      </c>
      <c r="D41" s="431"/>
      <c r="E41" s="432"/>
      <c r="F41" s="432"/>
      <c r="G41" s="432"/>
      <c r="H41" s="432"/>
      <c r="I41" s="432"/>
      <c r="J41" s="432"/>
      <c r="K41" s="432"/>
      <c r="L41" s="432"/>
      <c r="M41" s="432"/>
      <c r="N41" s="432"/>
      <c r="O41" s="52"/>
      <c r="P41" s="53"/>
      <c r="Q41" s="145"/>
      <c r="R41" s="145"/>
      <c r="S41" s="145"/>
      <c r="T41" s="126"/>
      <c r="U41" s="126"/>
      <c r="V41" s="105"/>
      <c r="W41" s="105"/>
      <c r="X41" s="105"/>
      <c r="Y41" s="232"/>
      <c r="Z41" s="233" t="s">
        <v>303</v>
      </c>
      <c r="AA41" s="145"/>
      <c r="AB41" s="145"/>
      <c r="AC41" s="145"/>
      <c r="AD41" s="145"/>
      <c r="AE41" s="145"/>
      <c r="AF41" s="145"/>
      <c r="AG41" s="145"/>
      <c r="AH41" s="145"/>
      <c r="AI41" s="145"/>
      <c r="AJ41" s="145"/>
      <c r="AK41" s="145"/>
      <c r="AL41" s="145"/>
      <c r="AM41" s="145"/>
      <c r="AN41" s="145"/>
      <c r="AO41" s="145"/>
      <c r="AP41" s="234" t="s">
        <v>304</v>
      </c>
      <c r="AQ41" s="428">
        <v>1</v>
      </c>
      <c r="AR41" s="429"/>
      <c r="AS41" s="155">
        <f>ROUND(P40*AQ41,0)</f>
        <v>1425</v>
      </c>
      <c r="AT41" s="156"/>
      <c r="AU41" s="148"/>
      <c r="AV41" s="157">
        <f>ROUNDDOWN(AS41*'地域区分'!$B$17,0)</f>
        <v>15276</v>
      </c>
      <c r="AW41" s="157">
        <f>ROUNDDOWN(AS41*'地域区分'!$C$17,0)</f>
        <v>15105</v>
      </c>
      <c r="AX41" s="157">
        <f>ROUNDDOWN(AS41*'地域区分'!$D$17,0)</f>
        <v>14763</v>
      </c>
      <c r="AY41" s="157">
        <f>ROUNDDOWN(AS41*'地域区分'!$E$17,0)</f>
        <v>14506</v>
      </c>
      <c r="AZ41" s="300">
        <f>ROUNDDOWN(AS41*'地域区分'!$F$17,0)</f>
        <v>14250</v>
      </c>
      <c r="BA41" s="157">
        <f t="shared" si="5"/>
        <v>1528</v>
      </c>
      <c r="BB41" s="157">
        <f t="shared" si="6"/>
        <v>1511</v>
      </c>
      <c r="BC41" s="157">
        <f t="shared" si="7"/>
        <v>1477</v>
      </c>
      <c r="BD41" s="157">
        <f t="shared" si="8"/>
        <v>1451</v>
      </c>
      <c r="BE41" s="157">
        <f t="shared" si="9"/>
        <v>1425</v>
      </c>
    </row>
    <row r="42" spans="1:57" ht="18" customHeight="1">
      <c r="A42" s="41">
        <v>72</v>
      </c>
      <c r="B42" s="42">
        <v>1245</v>
      </c>
      <c r="C42" s="43" t="s">
        <v>185</v>
      </c>
      <c r="D42" s="401" t="s">
        <v>383</v>
      </c>
      <c r="E42" s="430"/>
      <c r="F42" s="430"/>
      <c r="G42" s="430"/>
      <c r="H42" s="430"/>
      <c r="I42" s="430"/>
      <c r="J42" s="430"/>
      <c r="K42" s="430"/>
      <c r="L42" s="430"/>
      <c r="M42" s="430"/>
      <c r="N42" s="430"/>
      <c r="O42" s="44"/>
      <c r="P42" s="400">
        <v>1500</v>
      </c>
      <c r="Q42" s="400"/>
      <c r="R42" s="206" t="s">
        <v>305</v>
      </c>
      <c r="S42" s="152"/>
      <c r="T42" s="153"/>
      <c r="U42" s="153"/>
      <c r="V42" s="104"/>
      <c r="W42" s="152"/>
      <c r="X42" s="228"/>
      <c r="Y42" s="229"/>
      <c r="Z42" s="106"/>
      <c r="AA42" s="106"/>
      <c r="AB42" s="106"/>
      <c r="AC42" s="106"/>
      <c r="AD42" s="106"/>
      <c r="AE42" s="106"/>
      <c r="AF42" s="106"/>
      <c r="AG42" s="106"/>
      <c r="AH42" s="106"/>
      <c r="AI42" s="106"/>
      <c r="AJ42" s="106"/>
      <c r="AK42" s="106"/>
      <c r="AL42" s="106"/>
      <c r="AM42" s="106"/>
      <c r="AN42" s="106"/>
      <c r="AO42" s="106"/>
      <c r="AP42" s="230"/>
      <c r="AQ42" s="244"/>
      <c r="AR42" s="245"/>
      <c r="AS42" s="155">
        <f>ROUND(P42,0)</f>
        <v>1500</v>
      </c>
      <c r="AT42" s="156"/>
      <c r="AU42" s="148"/>
      <c r="AV42" s="157">
        <f>ROUNDDOWN(AS42*'地域区分'!$B$17,0)</f>
        <v>16080</v>
      </c>
      <c r="AW42" s="157">
        <f>ROUNDDOWN(AS42*'地域区分'!$C$17,0)</f>
        <v>15900</v>
      </c>
      <c r="AX42" s="157">
        <f>ROUNDDOWN(AS42*'地域区分'!$D$17,0)</f>
        <v>15540</v>
      </c>
      <c r="AY42" s="157">
        <f>ROUNDDOWN(AS42*'地域区分'!$E$17,0)</f>
        <v>15270</v>
      </c>
      <c r="AZ42" s="300">
        <f>ROUNDDOWN(AS42*'地域区分'!$F$17,0)</f>
        <v>15000</v>
      </c>
      <c r="BA42" s="157">
        <f t="shared" si="5"/>
        <v>1608</v>
      </c>
      <c r="BB42" s="157">
        <f t="shared" si="6"/>
        <v>1590</v>
      </c>
      <c r="BC42" s="157">
        <f t="shared" si="7"/>
        <v>1554</v>
      </c>
      <c r="BD42" s="157">
        <f t="shared" si="8"/>
        <v>1527</v>
      </c>
      <c r="BE42" s="157">
        <f t="shared" si="9"/>
        <v>1500</v>
      </c>
    </row>
    <row r="43" spans="1:57" ht="18" customHeight="1">
      <c r="A43" s="41">
        <v>72</v>
      </c>
      <c r="B43" s="42">
        <v>1246</v>
      </c>
      <c r="C43" s="43" t="s">
        <v>186</v>
      </c>
      <c r="D43" s="431"/>
      <c r="E43" s="432"/>
      <c r="F43" s="432"/>
      <c r="G43" s="432"/>
      <c r="H43" s="432"/>
      <c r="I43" s="432"/>
      <c r="J43" s="432"/>
      <c r="K43" s="432"/>
      <c r="L43" s="432"/>
      <c r="M43" s="432"/>
      <c r="N43" s="432"/>
      <c r="O43" s="52"/>
      <c r="P43" s="53"/>
      <c r="Q43" s="145"/>
      <c r="R43" s="145"/>
      <c r="S43" s="145"/>
      <c r="T43" s="126"/>
      <c r="U43" s="126"/>
      <c r="V43" s="105"/>
      <c r="W43" s="105"/>
      <c r="X43" s="105"/>
      <c r="Y43" s="232"/>
      <c r="Z43" s="233" t="s">
        <v>303</v>
      </c>
      <c r="AA43" s="145"/>
      <c r="AB43" s="145"/>
      <c r="AC43" s="145"/>
      <c r="AD43" s="145"/>
      <c r="AE43" s="145"/>
      <c r="AF43" s="145"/>
      <c r="AG43" s="145"/>
      <c r="AH43" s="145"/>
      <c r="AI43" s="145"/>
      <c r="AJ43" s="145"/>
      <c r="AK43" s="145"/>
      <c r="AL43" s="145"/>
      <c r="AM43" s="145"/>
      <c r="AN43" s="145"/>
      <c r="AO43" s="145"/>
      <c r="AP43" s="234" t="s">
        <v>304</v>
      </c>
      <c r="AQ43" s="428">
        <v>1</v>
      </c>
      <c r="AR43" s="429"/>
      <c r="AS43" s="155">
        <f>ROUND(P42*AQ43,0)</f>
        <v>1500</v>
      </c>
      <c r="AT43" s="156"/>
      <c r="AU43" s="148"/>
      <c r="AV43" s="157">
        <f>ROUNDDOWN(AS43*'地域区分'!$B$17,0)</f>
        <v>16080</v>
      </c>
      <c r="AW43" s="157">
        <f>ROUNDDOWN(AS43*'地域区分'!$C$17,0)</f>
        <v>15900</v>
      </c>
      <c r="AX43" s="157">
        <f>ROUNDDOWN(AS43*'地域区分'!$D$17,0)</f>
        <v>15540</v>
      </c>
      <c r="AY43" s="157">
        <f>ROUNDDOWN(AS43*'地域区分'!$E$17,0)</f>
        <v>15270</v>
      </c>
      <c r="AZ43" s="300">
        <f>ROUNDDOWN(AS43*'地域区分'!$F$17,0)</f>
        <v>15000</v>
      </c>
      <c r="BA43" s="157">
        <f t="shared" si="5"/>
        <v>1608</v>
      </c>
      <c r="BB43" s="157">
        <f t="shared" si="6"/>
        <v>1590</v>
      </c>
      <c r="BC43" s="157">
        <f t="shared" si="7"/>
        <v>1554</v>
      </c>
      <c r="BD43" s="157">
        <f t="shared" si="8"/>
        <v>1527</v>
      </c>
      <c r="BE43" s="157">
        <f t="shared" si="9"/>
        <v>1500</v>
      </c>
    </row>
    <row r="44" spans="1:57" ht="18" customHeight="1">
      <c r="A44" s="41">
        <v>72</v>
      </c>
      <c r="B44" s="42">
        <v>1247</v>
      </c>
      <c r="C44" s="43" t="s">
        <v>187</v>
      </c>
      <c r="D44" s="401" t="s">
        <v>384</v>
      </c>
      <c r="E44" s="430"/>
      <c r="F44" s="430"/>
      <c r="G44" s="430"/>
      <c r="H44" s="430"/>
      <c r="I44" s="430"/>
      <c r="J44" s="430"/>
      <c r="K44" s="430"/>
      <c r="L44" s="430"/>
      <c r="M44" s="430"/>
      <c r="N44" s="430"/>
      <c r="O44" s="44"/>
      <c r="P44" s="400">
        <v>1575</v>
      </c>
      <c r="Q44" s="400"/>
      <c r="R44" s="206" t="s">
        <v>305</v>
      </c>
      <c r="S44" s="152"/>
      <c r="T44" s="153"/>
      <c r="U44" s="153"/>
      <c r="V44" s="104"/>
      <c r="W44" s="152"/>
      <c r="X44" s="228"/>
      <c r="Y44" s="229"/>
      <c r="Z44" s="106"/>
      <c r="AA44" s="106"/>
      <c r="AB44" s="106"/>
      <c r="AC44" s="106"/>
      <c r="AD44" s="106"/>
      <c r="AE44" s="106"/>
      <c r="AF44" s="106"/>
      <c r="AG44" s="106"/>
      <c r="AH44" s="106"/>
      <c r="AI44" s="106"/>
      <c r="AJ44" s="106"/>
      <c r="AK44" s="106"/>
      <c r="AL44" s="106"/>
      <c r="AM44" s="106"/>
      <c r="AN44" s="106"/>
      <c r="AO44" s="106"/>
      <c r="AP44" s="230"/>
      <c r="AQ44" s="244"/>
      <c r="AR44" s="245"/>
      <c r="AS44" s="155">
        <f>ROUND(P44,0)</f>
        <v>1575</v>
      </c>
      <c r="AT44" s="156"/>
      <c r="AU44" s="148"/>
      <c r="AV44" s="157">
        <f>ROUNDDOWN(AS44*'地域区分'!$B$17,0)</f>
        <v>16884</v>
      </c>
      <c r="AW44" s="157">
        <f>ROUNDDOWN(AS44*'地域区分'!$C$17,0)</f>
        <v>16695</v>
      </c>
      <c r="AX44" s="157">
        <f>ROUNDDOWN(AS44*'地域区分'!$D$17,0)</f>
        <v>16317</v>
      </c>
      <c r="AY44" s="157">
        <f>ROUNDDOWN(AS44*'地域区分'!$E$17,0)</f>
        <v>16033</v>
      </c>
      <c r="AZ44" s="300">
        <f>ROUNDDOWN(AS44*'地域区分'!$F$17,0)</f>
        <v>15750</v>
      </c>
      <c r="BA44" s="157">
        <f t="shared" si="5"/>
        <v>1689</v>
      </c>
      <c r="BB44" s="157">
        <f t="shared" si="6"/>
        <v>1670</v>
      </c>
      <c r="BC44" s="157">
        <f t="shared" si="7"/>
        <v>1632</v>
      </c>
      <c r="BD44" s="157">
        <f t="shared" si="8"/>
        <v>1604</v>
      </c>
      <c r="BE44" s="157">
        <f t="shared" si="9"/>
        <v>1575</v>
      </c>
    </row>
    <row r="45" spans="1:57" ht="18" customHeight="1">
      <c r="A45" s="41">
        <v>72</v>
      </c>
      <c r="B45" s="42">
        <v>1248</v>
      </c>
      <c r="C45" s="43" t="s">
        <v>188</v>
      </c>
      <c r="D45" s="433"/>
      <c r="E45" s="434"/>
      <c r="F45" s="434"/>
      <c r="G45" s="434"/>
      <c r="H45" s="434"/>
      <c r="I45" s="434"/>
      <c r="J45" s="434"/>
      <c r="K45" s="434"/>
      <c r="L45" s="434"/>
      <c r="M45" s="434"/>
      <c r="N45" s="434"/>
      <c r="O45" s="55"/>
      <c r="P45" s="53"/>
      <c r="Q45" s="145"/>
      <c r="R45" s="145"/>
      <c r="S45" s="145"/>
      <c r="T45" s="126"/>
      <c r="U45" s="126"/>
      <c r="V45" s="105"/>
      <c r="W45" s="105"/>
      <c r="X45" s="105"/>
      <c r="Y45" s="232"/>
      <c r="Z45" s="233" t="s">
        <v>303</v>
      </c>
      <c r="AA45" s="145"/>
      <c r="AB45" s="145"/>
      <c r="AC45" s="145"/>
      <c r="AD45" s="145"/>
      <c r="AE45" s="145"/>
      <c r="AF45" s="145"/>
      <c r="AG45" s="145"/>
      <c r="AH45" s="145"/>
      <c r="AI45" s="145"/>
      <c r="AJ45" s="145"/>
      <c r="AK45" s="145"/>
      <c r="AL45" s="145"/>
      <c r="AM45" s="145"/>
      <c r="AN45" s="145"/>
      <c r="AO45" s="145"/>
      <c r="AP45" s="234" t="s">
        <v>304</v>
      </c>
      <c r="AQ45" s="428">
        <v>1</v>
      </c>
      <c r="AR45" s="429"/>
      <c r="AS45" s="160">
        <f>ROUND(P44*AQ45,0)</f>
        <v>1575</v>
      </c>
      <c r="AT45" s="176"/>
      <c r="AU45" s="105"/>
      <c r="AV45" s="157">
        <f>ROUNDDOWN(AS45*'地域区分'!$B$17,0)</f>
        <v>16884</v>
      </c>
      <c r="AW45" s="157">
        <f>ROUNDDOWN(AS45*'地域区分'!$C$17,0)</f>
        <v>16695</v>
      </c>
      <c r="AX45" s="157">
        <f>ROUNDDOWN(AS45*'地域区分'!$D$17,0)</f>
        <v>16317</v>
      </c>
      <c r="AY45" s="157">
        <f>ROUNDDOWN(AS45*'地域区分'!$E$17,0)</f>
        <v>16033</v>
      </c>
      <c r="AZ45" s="300">
        <f>ROUNDDOWN(AS45*'地域区分'!$F$17,0)</f>
        <v>15750</v>
      </c>
      <c r="BA45" s="157">
        <f t="shared" si="5"/>
        <v>1689</v>
      </c>
      <c r="BB45" s="157">
        <f t="shared" si="6"/>
        <v>1670</v>
      </c>
      <c r="BC45" s="157">
        <f t="shared" si="7"/>
        <v>1632</v>
      </c>
      <c r="BD45" s="157">
        <f t="shared" si="8"/>
        <v>1604</v>
      </c>
      <c r="BE45" s="157">
        <f t="shared" si="9"/>
        <v>1575</v>
      </c>
    </row>
    <row r="48" spans="1:46" ht="17.25">
      <c r="A48" s="22" t="s">
        <v>190</v>
      </c>
      <c r="B48" s="22"/>
      <c r="C48" s="85"/>
      <c r="D48" s="86"/>
      <c r="E48" s="86"/>
      <c r="F48" s="86"/>
      <c r="G48" s="86"/>
      <c r="H48" s="86"/>
      <c r="I48" s="86"/>
      <c r="J48" s="86"/>
      <c r="K48" s="85"/>
      <c r="L48" s="85"/>
      <c r="M48" s="85"/>
      <c r="N48" s="85"/>
      <c r="O48" s="85"/>
      <c r="P48" s="85"/>
      <c r="Q48" s="226"/>
      <c r="R48" s="226"/>
      <c r="S48" s="226"/>
      <c r="T48" s="226"/>
      <c r="U48" s="227"/>
      <c r="V48" s="227"/>
      <c r="W48" s="226"/>
      <c r="X48" s="227"/>
      <c r="Y48" s="227"/>
      <c r="Z48" s="226"/>
      <c r="AA48" s="226"/>
      <c r="AB48" s="226"/>
      <c r="AC48" s="226"/>
      <c r="AD48" s="226"/>
      <c r="AE48" s="226"/>
      <c r="AF48" s="226"/>
      <c r="AG48" s="226"/>
      <c r="AH48" s="226"/>
      <c r="AI48" s="226"/>
      <c r="AJ48" s="226"/>
      <c r="AK48" s="226"/>
      <c r="AL48" s="226"/>
      <c r="AM48" s="226"/>
      <c r="AN48" s="226"/>
      <c r="AO48" s="226"/>
      <c r="AP48" s="226"/>
      <c r="AQ48" s="242"/>
      <c r="AR48" s="242"/>
      <c r="AS48" s="226"/>
      <c r="AT48" s="226"/>
    </row>
    <row r="49" spans="1:57" ht="13.5">
      <c r="A49" s="23" t="s">
        <v>385</v>
      </c>
      <c r="B49" s="24"/>
      <c r="C49" s="25" t="s">
        <v>295</v>
      </c>
      <c r="D49" s="26"/>
      <c r="E49" s="27"/>
      <c r="F49" s="27"/>
      <c r="G49" s="27"/>
      <c r="H49" s="27"/>
      <c r="I49" s="27"/>
      <c r="J49" s="27"/>
      <c r="K49" s="28"/>
      <c r="L49" s="28"/>
      <c r="M49" s="28"/>
      <c r="N49" s="28"/>
      <c r="O49" s="28"/>
      <c r="P49" s="28"/>
      <c r="Q49" s="104"/>
      <c r="R49" s="104"/>
      <c r="S49" s="104"/>
      <c r="T49" s="301"/>
      <c r="U49" s="104"/>
      <c r="V49" s="104"/>
      <c r="W49" s="104"/>
      <c r="X49" s="303" t="s">
        <v>386</v>
      </c>
      <c r="Y49" s="104"/>
      <c r="Z49" s="104"/>
      <c r="AA49" s="104"/>
      <c r="AB49" s="104"/>
      <c r="AC49" s="104"/>
      <c r="AD49" s="104"/>
      <c r="AE49" s="104"/>
      <c r="AF49" s="104"/>
      <c r="AG49" s="104"/>
      <c r="AH49" s="104"/>
      <c r="AI49" s="104"/>
      <c r="AJ49" s="104"/>
      <c r="AK49" s="104"/>
      <c r="AL49" s="104"/>
      <c r="AM49" s="104"/>
      <c r="AN49" s="104"/>
      <c r="AO49" s="104"/>
      <c r="AP49" s="104"/>
      <c r="AQ49" s="304"/>
      <c r="AR49" s="304"/>
      <c r="AS49" s="294" t="s">
        <v>297</v>
      </c>
      <c r="AT49" s="294" t="s">
        <v>298</v>
      </c>
      <c r="AU49" s="224"/>
      <c r="AV49" s="368" t="s">
        <v>418</v>
      </c>
      <c r="AW49" s="361"/>
      <c r="AX49" s="361"/>
      <c r="AY49" s="361"/>
      <c r="AZ49" s="408"/>
      <c r="BA49" s="368" t="s">
        <v>419</v>
      </c>
      <c r="BB49" s="361"/>
      <c r="BC49" s="361"/>
      <c r="BD49" s="361"/>
      <c r="BE49" s="362"/>
    </row>
    <row r="50" spans="1:57" ht="13.5">
      <c r="A50" s="33" t="s">
        <v>299</v>
      </c>
      <c r="B50" s="34" t="s">
        <v>300</v>
      </c>
      <c r="C50" s="35"/>
      <c r="D50" s="36"/>
      <c r="E50" s="37"/>
      <c r="F50" s="37"/>
      <c r="G50" s="37"/>
      <c r="H50" s="37"/>
      <c r="I50" s="37"/>
      <c r="J50" s="37"/>
      <c r="K50" s="38"/>
      <c r="L50" s="38"/>
      <c r="M50" s="38"/>
      <c r="N50" s="38"/>
      <c r="O50" s="38"/>
      <c r="P50" s="38"/>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243"/>
      <c r="AR50" s="243"/>
      <c r="AS50" s="147" t="s">
        <v>292</v>
      </c>
      <c r="AT50" s="147" t="s">
        <v>293</v>
      </c>
      <c r="AU50" s="150"/>
      <c r="AV50" s="149" t="s">
        <v>274</v>
      </c>
      <c r="AW50" s="149" t="s">
        <v>275</v>
      </c>
      <c r="AX50" s="149" t="s">
        <v>276</v>
      </c>
      <c r="AY50" s="149" t="s">
        <v>277</v>
      </c>
      <c r="AZ50" s="299" t="s">
        <v>278</v>
      </c>
      <c r="BA50" s="149" t="s">
        <v>274</v>
      </c>
      <c r="BB50" s="149" t="s">
        <v>275</v>
      </c>
      <c r="BC50" s="149" t="s">
        <v>276</v>
      </c>
      <c r="BD50" s="149" t="s">
        <v>277</v>
      </c>
      <c r="BE50" s="149" t="s">
        <v>278</v>
      </c>
    </row>
    <row r="51" spans="1:57" ht="18" customHeight="1">
      <c r="A51" s="41">
        <v>72</v>
      </c>
      <c r="B51" s="42">
        <v>1249</v>
      </c>
      <c r="C51" s="43" t="s">
        <v>191</v>
      </c>
      <c r="D51" s="347" t="s">
        <v>387</v>
      </c>
      <c r="E51" s="425"/>
      <c r="F51" s="425"/>
      <c r="G51" s="425"/>
      <c r="H51" s="425"/>
      <c r="I51" s="425"/>
      <c r="J51" s="425"/>
      <c r="K51" s="425"/>
      <c r="L51" s="425"/>
      <c r="M51" s="425"/>
      <c r="N51" s="425"/>
      <c r="O51" s="44"/>
      <c r="P51" s="400">
        <v>75</v>
      </c>
      <c r="Q51" s="400"/>
      <c r="R51" s="206" t="s">
        <v>305</v>
      </c>
      <c r="S51" s="152"/>
      <c r="T51" s="153"/>
      <c r="U51" s="153"/>
      <c r="V51" s="104"/>
      <c r="W51" s="152"/>
      <c r="X51" s="228"/>
      <c r="Y51" s="229"/>
      <c r="Z51" s="106"/>
      <c r="AA51" s="106"/>
      <c r="AB51" s="106"/>
      <c r="AC51" s="106"/>
      <c r="AD51" s="106"/>
      <c r="AE51" s="106"/>
      <c r="AF51" s="106"/>
      <c r="AG51" s="106"/>
      <c r="AH51" s="106"/>
      <c r="AI51" s="106"/>
      <c r="AJ51" s="106"/>
      <c r="AK51" s="106"/>
      <c r="AL51" s="106"/>
      <c r="AM51" s="230"/>
      <c r="AN51" s="125"/>
      <c r="AO51" s="231"/>
      <c r="AP51" s="235"/>
      <c r="AQ51" s="246"/>
      <c r="AR51" s="247"/>
      <c r="AS51" s="155">
        <f>ROUND(P51*(1+AQ55),0)</f>
        <v>94</v>
      </c>
      <c r="AT51" s="223" t="s">
        <v>388</v>
      </c>
      <c r="AU51" s="150"/>
      <c r="AV51" s="157">
        <f>ROUNDDOWN(AS51*'地域区分'!$B$17,0)</f>
        <v>1007</v>
      </c>
      <c r="AW51" s="157">
        <f>ROUNDDOWN(AS51*'地域区分'!$C$17,0)</f>
        <v>996</v>
      </c>
      <c r="AX51" s="157">
        <f>ROUNDDOWN(AS51*'地域区分'!$D$17,0)</f>
        <v>973</v>
      </c>
      <c r="AY51" s="157">
        <f>ROUNDDOWN(AS51*'地域区分'!$E$17,0)</f>
        <v>956</v>
      </c>
      <c r="AZ51" s="300">
        <f>ROUNDDOWN(AS51*'地域区分'!$F$17,0)</f>
        <v>940</v>
      </c>
      <c r="BA51" s="157">
        <f>AV51-ROUNDDOWN(AV51*0.9,0)</f>
        <v>101</v>
      </c>
      <c r="BB51" s="157">
        <f>AW51-ROUNDDOWN(AW51*0.9,0)</f>
        <v>100</v>
      </c>
      <c r="BC51" s="157">
        <f>AX51-ROUNDDOWN(AX51*0.9,0)</f>
        <v>98</v>
      </c>
      <c r="BD51" s="157">
        <f>AY51-ROUNDDOWN(AY51*0.9,0)</f>
        <v>96</v>
      </c>
      <c r="BE51" s="157">
        <f>AZ51-ROUNDDOWN(AZ51*0.9,0)</f>
        <v>94</v>
      </c>
    </row>
    <row r="52" spans="1:57" ht="18" customHeight="1">
      <c r="A52" s="41">
        <v>72</v>
      </c>
      <c r="B52" s="42">
        <v>1250</v>
      </c>
      <c r="C52" s="43" t="s">
        <v>192</v>
      </c>
      <c r="D52" s="426"/>
      <c r="E52" s="427"/>
      <c r="F52" s="427"/>
      <c r="G52" s="427"/>
      <c r="H52" s="427"/>
      <c r="I52" s="427"/>
      <c r="J52" s="427"/>
      <c r="K52" s="427"/>
      <c r="L52" s="427"/>
      <c r="M52" s="427"/>
      <c r="N52" s="427"/>
      <c r="O52" s="52"/>
      <c r="P52" s="53"/>
      <c r="Q52" s="145"/>
      <c r="R52" s="145"/>
      <c r="S52" s="145"/>
      <c r="T52" s="126"/>
      <c r="U52" s="126"/>
      <c r="V52" s="105"/>
      <c r="W52" s="105"/>
      <c r="X52" s="105"/>
      <c r="Y52" s="232"/>
      <c r="Z52" s="233" t="s">
        <v>389</v>
      </c>
      <c r="AA52" s="145"/>
      <c r="AB52" s="145"/>
      <c r="AC52" s="145"/>
      <c r="AD52" s="145"/>
      <c r="AE52" s="145"/>
      <c r="AF52" s="145"/>
      <c r="AG52" s="145"/>
      <c r="AH52" s="145"/>
      <c r="AI52" s="145"/>
      <c r="AJ52" s="145"/>
      <c r="AK52" s="145"/>
      <c r="AL52" s="145"/>
      <c r="AM52" s="234" t="s">
        <v>361</v>
      </c>
      <c r="AN52" s="435">
        <v>1</v>
      </c>
      <c r="AO52" s="436"/>
      <c r="AP52" s="236"/>
      <c r="AQ52" s="248"/>
      <c r="AR52" s="249"/>
      <c r="AS52" s="155">
        <f>ROUND(ROUND(P51*AN52,0)*(1+AQ55),0)</f>
        <v>94</v>
      </c>
      <c r="AT52" s="156"/>
      <c r="AU52" s="150"/>
      <c r="AV52" s="157">
        <f>ROUNDDOWN(AS52*'地域区分'!$B$17,0)</f>
        <v>1007</v>
      </c>
      <c r="AW52" s="157">
        <f>ROUNDDOWN(AS52*'地域区分'!$C$17,0)</f>
        <v>996</v>
      </c>
      <c r="AX52" s="157">
        <f>ROUNDDOWN(AS52*'地域区分'!$D$17,0)</f>
        <v>973</v>
      </c>
      <c r="AY52" s="157">
        <f>ROUNDDOWN(AS52*'地域区分'!$E$17,0)</f>
        <v>956</v>
      </c>
      <c r="AZ52" s="300">
        <f>ROUNDDOWN(AS52*'地域区分'!$F$17,0)</f>
        <v>940</v>
      </c>
      <c r="BA52" s="157">
        <f aca="true" t="shared" si="10" ref="BA52:BE60">AV52-ROUNDDOWN(AV52*0.9,0)</f>
        <v>101</v>
      </c>
      <c r="BB52" s="157">
        <f t="shared" si="10"/>
        <v>100</v>
      </c>
      <c r="BC52" s="157">
        <f t="shared" si="10"/>
        <v>98</v>
      </c>
      <c r="BD52" s="157">
        <f t="shared" si="10"/>
        <v>96</v>
      </c>
      <c r="BE52" s="157">
        <f t="shared" si="10"/>
        <v>94</v>
      </c>
    </row>
    <row r="53" spans="1:57" ht="18" customHeight="1">
      <c r="A53" s="41">
        <v>72</v>
      </c>
      <c r="B53" s="42">
        <v>1251</v>
      </c>
      <c r="C53" s="43" t="s">
        <v>193</v>
      </c>
      <c r="D53" s="347" t="s">
        <v>390</v>
      </c>
      <c r="E53" s="395"/>
      <c r="F53" s="395"/>
      <c r="G53" s="395"/>
      <c r="H53" s="395"/>
      <c r="I53" s="395"/>
      <c r="J53" s="395"/>
      <c r="K53" s="395"/>
      <c r="L53" s="395"/>
      <c r="M53" s="395"/>
      <c r="N53" s="395"/>
      <c r="O53" s="44"/>
      <c r="P53" s="400">
        <v>150</v>
      </c>
      <c r="Q53" s="400"/>
      <c r="R53" s="206" t="s">
        <v>305</v>
      </c>
      <c r="S53" s="152"/>
      <c r="T53" s="153"/>
      <c r="U53" s="153"/>
      <c r="V53" s="104"/>
      <c r="W53" s="152"/>
      <c r="X53" s="228"/>
      <c r="Y53" s="229"/>
      <c r="Z53" s="106"/>
      <c r="AA53" s="106"/>
      <c r="AB53" s="106"/>
      <c r="AC53" s="106"/>
      <c r="AD53" s="106"/>
      <c r="AE53" s="106"/>
      <c r="AF53" s="106"/>
      <c r="AG53" s="106"/>
      <c r="AH53" s="106"/>
      <c r="AI53" s="106"/>
      <c r="AJ53" s="106"/>
      <c r="AK53" s="106"/>
      <c r="AL53" s="106"/>
      <c r="AM53" s="230"/>
      <c r="AN53" s="125"/>
      <c r="AO53" s="231"/>
      <c r="AP53" s="437" t="s">
        <v>331</v>
      </c>
      <c r="AQ53" s="438"/>
      <c r="AR53" s="439"/>
      <c r="AS53" s="155">
        <f>ROUND(P53*(1+AQ55),0)</f>
        <v>188</v>
      </c>
      <c r="AT53" s="156"/>
      <c r="AU53" s="150"/>
      <c r="AV53" s="157">
        <f>ROUNDDOWN(AS53*'地域区分'!$B$17,0)</f>
        <v>2015</v>
      </c>
      <c r="AW53" s="157">
        <f>ROUNDDOWN(AS53*'地域区分'!$C$17,0)</f>
        <v>1992</v>
      </c>
      <c r="AX53" s="157">
        <f>ROUNDDOWN(AS53*'地域区分'!$D$17,0)</f>
        <v>1947</v>
      </c>
      <c r="AY53" s="157">
        <f>ROUNDDOWN(AS53*'地域区分'!$E$17,0)</f>
        <v>1913</v>
      </c>
      <c r="AZ53" s="300">
        <f>ROUNDDOWN(AS53*'地域区分'!$F$17,0)</f>
        <v>1880</v>
      </c>
      <c r="BA53" s="157">
        <f t="shared" si="10"/>
        <v>202</v>
      </c>
      <c r="BB53" s="157">
        <f t="shared" si="10"/>
        <v>200</v>
      </c>
      <c r="BC53" s="157">
        <f t="shared" si="10"/>
        <v>195</v>
      </c>
      <c r="BD53" s="157">
        <f t="shared" si="10"/>
        <v>192</v>
      </c>
      <c r="BE53" s="157">
        <f t="shared" si="10"/>
        <v>188</v>
      </c>
    </row>
    <row r="54" spans="1:57" ht="18" customHeight="1">
      <c r="A54" s="41">
        <v>72</v>
      </c>
      <c r="B54" s="42">
        <v>1252</v>
      </c>
      <c r="C54" s="43" t="s">
        <v>194</v>
      </c>
      <c r="D54" s="396"/>
      <c r="E54" s="397"/>
      <c r="F54" s="397"/>
      <c r="G54" s="397"/>
      <c r="H54" s="397"/>
      <c r="I54" s="397"/>
      <c r="J54" s="397"/>
      <c r="K54" s="397"/>
      <c r="L54" s="397"/>
      <c r="M54" s="397"/>
      <c r="N54" s="397"/>
      <c r="O54" s="52"/>
      <c r="P54" s="53"/>
      <c r="Q54" s="145"/>
      <c r="R54" s="145"/>
      <c r="S54" s="145"/>
      <c r="T54" s="126"/>
      <c r="U54" s="126"/>
      <c r="V54" s="105"/>
      <c r="W54" s="105"/>
      <c r="X54" s="105"/>
      <c r="Y54" s="232"/>
      <c r="Z54" s="233" t="s">
        <v>389</v>
      </c>
      <c r="AA54" s="145"/>
      <c r="AB54" s="145"/>
      <c r="AC54" s="145"/>
      <c r="AD54" s="145"/>
      <c r="AE54" s="145"/>
      <c r="AF54" s="145"/>
      <c r="AG54" s="145"/>
      <c r="AH54" s="145"/>
      <c r="AI54" s="145"/>
      <c r="AJ54" s="145"/>
      <c r="AK54" s="145"/>
      <c r="AL54" s="145"/>
      <c r="AM54" s="234" t="s">
        <v>361</v>
      </c>
      <c r="AN54" s="435">
        <v>1</v>
      </c>
      <c r="AO54" s="436"/>
      <c r="AP54" s="437"/>
      <c r="AQ54" s="438"/>
      <c r="AR54" s="439"/>
      <c r="AS54" s="155">
        <f>ROUND(ROUND(P53*AN54,0)*(1+AQ55),0)</f>
        <v>188</v>
      </c>
      <c r="AT54" s="156"/>
      <c r="AU54" s="150"/>
      <c r="AV54" s="157">
        <f>ROUNDDOWN(AS54*'地域区分'!$B$17,0)</f>
        <v>2015</v>
      </c>
      <c r="AW54" s="157">
        <f>ROUNDDOWN(AS54*'地域区分'!$C$17,0)</f>
        <v>1992</v>
      </c>
      <c r="AX54" s="157">
        <f>ROUNDDOWN(AS54*'地域区分'!$D$17,0)</f>
        <v>1947</v>
      </c>
      <c r="AY54" s="157">
        <f>ROUNDDOWN(AS54*'地域区分'!$E$17,0)</f>
        <v>1913</v>
      </c>
      <c r="AZ54" s="300">
        <f>ROUNDDOWN(AS54*'地域区分'!$F$17,0)</f>
        <v>1880</v>
      </c>
      <c r="BA54" s="157">
        <f t="shared" si="10"/>
        <v>202</v>
      </c>
      <c r="BB54" s="157">
        <f t="shared" si="10"/>
        <v>200</v>
      </c>
      <c r="BC54" s="157">
        <f t="shared" si="10"/>
        <v>195</v>
      </c>
      <c r="BD54" s="157">
        <f t="shared" si="10"/>
        <v>192</v>
      </c>
      <c r="BE54" s="157">
        <f t="shared" si="10"/>
        <v>188</v>
      </c>
    </row>
    <row r="55" spans="1:57" ht="18" customHeight="1">
      <c r="A55" s="41">
        <v>72</v>
      </c>
      <c r="B55" s="42">
        <v>1253</v>
      </c>
      <c r="C55" s="43" t="s">
        <v>195</v>
      </c>
      <c r="D55" s="401" t="s">
        <v>391</v>
      </c>
      <c r="E55" s="430"/>
      <c r="F55" s="430"/>
      <c r="G55" s="430"/>
      <c r="H55" s="430"/>
      <c r="I55" s="430"/>
      <c r="J55" s="430"/>
      <c r="K55" s="430"/>
      <c r="L55" s="430"/>
      <c r="M55" s="430"/>
      <c r="N55" s="430"/>
      <c r="O55" s="44"/>
      <c r="P55" s="400">
        <v>225</v>
      </c>
      <c r="Q55" s="400"/>
      <c r="R55" s="206" t="s">
        <v>305</v>
      </c>
      <c r="S55" s="152"/>
      <c r="T55" s="153"/>
      <c r="U55" s="153"/>
      <c r="V55" s="104"/>
      <c r="W55" s="152"/>
      <c r="X55" s="228"/>
      <c r="Y55" s="229"/>
      <c r="Z55" s="106"/>
      <c r="AA55" s="106"/>
      <c r="AB55" s="106"/>
      <c r="AC55" s="106"/>
      <c r="AD55" s="106"/>
      <c r="AE55" s="106"/>
      <c r="AF55" s="106"/>
      <c r="AG55" s="106"/>
      <c r="AH55" s="106"/>
      <c r="AI55" s="106"/>
      <c r="AJ55" s="106"/>
      <c r="AK55" s="106"/>
      <c r="AL55" s="106"/>
      <c r="AM55" s="230"/>
      <c r="AN55" s="125"/>
      <c r="AO55" s="231"/>
      <c r="AP55" s="237" t="s">
        <v>392</v>
      </c>
      <c r="AQ55" s="440">
        <v>0.25</v>
      </c>
      <c r="AR55" s="441"/>
      <c r="AS55" s="155">
        <f>ROUND(P55*(1+AQ55),0)</f>
        <v>281</v>
      </c>
      <c r="AT55" s="156"/>
      <c r="AU55" s="150"/>
      <c r="AV55" s="157">
        <f>ROUNDDOWN(AS55*'地域区分'!$B$17,0)</f>
        <v>3012</v>
      </c>
      <c r="AW55" s="157">
        <f>ROUNDDOWN(AS55*'地域区分'!$C$17,0)</f>
        <v>2978</v>
      </c>
      <c r="AX55" s="157">
        <f>ROUNDDOWN(AS55*'地域区分'!$D$17,0)</f>
        <v>2911</v>
      </c>
      <c r="AY55" s="157">
        <f>ROUNDDOWN(AS55*'地域区分'!$E$17,0)</f>
        <v>2860</v>
      </c>
      <c r="AZ55" s="300">
        <f>ROUNDDOWN(AS55*'地域区分'!$F$17,0)</f>
        <v>2810</v>
      </c>
      <c r="BA55" s="157">
        <f t="shared" si="10"/>
        <v>302</v>
      </c>
      <c r="BB55" s="157">
        <f t="shared" si="10"/>
        <v>298</v>
      </c>
      <c r="BC55" s="157">
        <f t="shared" si="10"/>
        <v>292</v>
      </c>
      <c r="BD55" s="157">
        <f t="shared" si="10"/>
        <v>286</v>
      </c>
      <c r="BE55" s="157">
        <f t="shared" si="10"/>
        <v>281</v>
      </c>
    </row>
    <row r="56" spans="1:57" ht="18" customHeight="1">
      <c r="A56" s="41">
        <v>72</v>
      </c>
      <c r="B56" s="42">
        <v>1254</v>
      </c>
      <c r="C56" s="43" t="s">
        <v>196</v>
      </c>
      <c r="D56" s="431"/>
      <c r="E56" s="432"/>
      <c r="F56" s="432"/>
      <c r="G56" s="432"/>
      <c r="H56" s="432"/>
      <c r="I56" s="432"/>
      <c r="J56" s="432"/>
      <c r="K56" s="432"/>
      <c r="L56" s="432"/>
      <c r="M56" s="432"/>
      <c r="N56" s="432"/>
      <c r="O56" s="52"/>
      <c r="P56" s="53"/>
      <c r="Q56" s="145"/>
      <c r="R56" s="145"/>
      <c r="S56" s="145"/>
      <c r="T56" s="126"/>
      <c r="U56" s="126"/>
      <c r="V56" s="105"/>
      <c r="W56" s="105"/>
      <c r="X56" s="105"/>
      <c r="Y56" s="232"/>
      <c r="Z56" s="233" t="s">
        <v>389</v>
      </c>
      <c r="AA56" s="145"/>
      <c r="AB56" s="145"/>
      <c r="AC56" s="145"/>
      <c r="AD56" s="145"/>
      <c r="AE56" s="145"/>
      <c r="AF56" s="145"/>
      <c r="AG56" s="145"/>
      <c r="AH56" s="145"/>
      <c r="AI56" s="145"/>
      <c r="AJ56" s="145"/>
      <c r="AK56" s="145"/>
      <c r="AL56" s="145"/>
      <c r="AM56" s="234" t="s">
        <v>361</v>
      </c>
      <c r="AN56" s="435">
        <v>1</v>
      </c>
      <c r="AO56" s="436"/>
      <c r="AP56" s="148"/>
      <c r="AQ56" s="250"/>
      <c r="AR56" s="251" t="s">
        <v>334</v>
      </c>
      <c r="AS56" s="155">
        <f>ROUND(ROUND(P55*AN56,0)*(1+AQ55),0)</f>
        <v>281</v>
      </c>
      <c r="AT56" s="156"/>
      <c r="AU56" s="150"/>
      <c r="AV56" s="157">
        <f>ROUNDDOWN(AS56*'地域区分'!$B$17,0)</f>
        <v>3012</v>
      </c>
      <c r="AW56" s="157">
        <f>ROUNDDOWN(AS56*'地域区分'!$C$17,0)</f>
        <v>2978</v>
      </c>
      <c r="AX56" s="157">
        <f>ROUNDDOWN(AS56*'地域区分'!$D$17,0)</f>
        <v>2911</v>
      </c>
      <c r="AY56" s="157">
        <f>ROUNDDOWN(AS56*'地域区分'!$E$17,0)</f>
        <v>2860</v>
      </c>
      <c r="AZ56" s="300">
        <f>ROUNDDOWN(AS56*'地域区分'!$F$17,0)</f>
        <v>2810</v>
      </c>
      <c r="BA56" s="157">
        <f t="shared" si="10"/>
        <v>302</v>
      </c>
      <c r="BB56" s="157">
        <f t="shared" si="10"/>
        <v>298</v>
      </c>
      <c r="BC56" s="157">
        <f t="shared" si="10"/>
        <v>292</v>
      </c>
      <c r="BD56" s="157">
        <f t="shared" si="10"/>
        <v>286</v>
      </c>
      <c r="BE56" s="157">
        <f t="shared" si="10"/>
        <v>281</v>
      </c>
    </row>
    <row r="57" spans="1:57" ht="18" customHeight="1">
      <c r="A57" s="41">
        <v>72</v>
      </c>
      <c r="B57" s="42">
        <v>1255</v>
      </c>
      <c r="C57" s="43" t="s">
        <v>197</v>
      </c>
      <c r="D57" s="401" t="s">
        <v>393</v>
      </c>
      <c r="E57" s="430"/>
      <c r="F57" s="430"/>
      <c r="G57" s="430"/>
      <c r="H57" s="430"/>
      <c r="I57" s="430"/>
      <c r="J57" s="430"/>
      <c r="K57" s="430"/>
      <c r="L57" s="430"/>
      <c r="M57" s="430"/>
      <c r="N57" s="430"/>
      <c r="O57" s="44"/>
      <c r="P57" s="400">
        <v>300</v>
      </c>
      <c r="Q57" s="400"/>
      <c r="R57" s="206" t="s">
        <v>305</v>
      </c>
      <c r="S57" s="152"/>
      <c r="T57" s="153"/>
      <c r="U57" s="153"/>
      <c r="V57" s="104"/>
      <c r="W57" s="152"/>
      <c r="X57" s="228"/>
      <c r="Y57" s="229"/>
      <c r="Z57" s="106"/>
      <c r="AA57" s="106"/>
      <c r="AB57" s="106"/>
      <c r="AC57" s="106"/>
      <c r="AD57" s="106"/>
      <c r="AE57" s="106"/>
      <c r="AF57" s="106"/>
      <c r="AG57" s="106"/>
      <c r="AH57" s="106"/>
      <c r="AI57" s="106"/>
      <c r="AJ57" s="106"/>
      <c r="AK57" s="106"/>
      <c r="AL57" s="106"/>
      <c r="AM57" s="230"/>
      <c r="AN57" s="125"/>
      <c r="AO57" s="231"/>
      <c r="AP57" s="148"/>
      <c r="AQ57" s="250"/>
      <c r="AR57" s="252"/>
      <c r="AS57" s="155">
        <f>ROUND(P57*(1+AQ55),0)</f>
        <v>375</v>
      </c>
      <c r="AT57" s="156"/>
      <c r="AU57" s="150"/>
      <c r="AV57" s="157">
        <f>ROUNDDOWN(AS57*'地域区分'!$B$17,0)</f>
        <v>4020</v>
      </c>
      <c r="AW57" s="157">
        <f>ROUNDDOWN(AS57*'地域区分'!$C$17,0)</f>
        <v>3975</v>
      </c>
      <c r="AX57" s="157">
        <f>ROUNDDOWN(AS57*'地域区分'!$D$17,0)</f>
        <v>3885</v>
      </c>
      <c r="AY57" s="157">
        <f>ROUNDDOWN(AS57*'地域区分'!$E$17,0)</f>
        <v>3817</v>
      </c>
      <c r="AZ57" s="300">
        <f>ROUNDDOWN(AS57*'地域区分'!$F$17,0)</f>
        <v>3750</v>
      </c>
      <c r="BA57" s="157">
        <f t="shared" si="10"/>
        <v>402</v>
      </c>
      <c r="BB57" s="157">
        <f t="shared" si="10"/>
        <v>398</v>
      </c>
      <c r="BC57" s="157">
        <f t="shared" si="10"/>
        <v>389</v>
      </c>
      <c r="BD57" s="157">
        <f t="shared" si="10"/>
        <v>382</v>
      </c>
      <c r="BE57" s="157">
        <f t="shared" si="10"/>
        <v>375</v>
      </c>
    </row>
    <row r="58" spans="1:57" ht="18" customHeight="1">
      <c r="A58" s="41">
        <v>72</v>
      </c>
      <c r="B58" s="42">
        <v>1256</v>
      </c>
      <c r="C58" s="43" t="s">
        <v>198</v>
      </c>
      <c r="D58" s="431"/>
      <c r="E58" s="432"/>
      <c r="F58" s="432"/>
      <c r="G58" s="432"/>
      <c r="H58" s="432"/>
      <c r="I58" s="432"/>
      <c r="J58" s="432"/>
      <c r="K58" s="432"/>
      <c r="L58" s="432"/>
      <c r="M58" s="432"/>
      <c r="N58" s="432"/>
      <c r="O58" s="52"/>
      <c r="P58" s="53"/>
      <c r="Q58" s="145"/>
      <c r="R58" s="145"/>
      <c r="S58" s="145"/>
      <c r="T58" s="126"/>
      <c r="U58" s="126"/>
      <c r="V58" s="105"/>
      <c r="W58" s="105"/>
      <c r="X58" s="105"/>
      <c r="Y58" s="232"/>
      <c r="Z58" s="233" t="s">
        <v>389</v>
      </c>
      <c r="AA58" s="145"/>
      <c r="AB58" s="145"/>
      <c r="AC58" s="145"/>
      <c r="AD58" s="145"/>
      <c r="AE58" s="145"/>
      <c r="AF58" s="145"/>
      <c r="AG58" s="145"/>
      <c r="AH58" s="145"/>
      <c r="AI58" s="145"/>
      <c r="AJ58" s="145"/>
      <c r="AK58" s="145"/>
      <c r="AL58" s="145"/>
      <c r="AM58" s="234" t="s">
        <v>361</v>
      </c>
      <c r="AN58" s="435">
        <v>1</v>
      </c>
      <c r="AO58" s="436"/>
      <c r="AP58" s="148"/>
      <c r="AQ58" s="250"/>
      <c r="AR58" s="250"/>
      <c r="AS58" s="155">
        <f>ROUND(ROUND(P57*AN58,0)*(1+AQ55),0)</f>
        <v>375</v>
      </c>
      <c r="AT58" s="156"/>
      <c r="AU58" s="150"/>
      <c r="AV58" s="157">
        <f>ROUNDDOWN(AS58*'地域区分'!$B$17,0)</f>
        <v>4020</v>
      </c>
      <c r="AW58" s="157">
        <f>ROUNDDOWN(AS58*'地域区分'!$C$17,0)</f>
        <v>3975</v>
      </c>
      <c r="AX58" s="157">
        <f>ROUNDDOWN(AS58*'地域区分'!$D$17,0)</f>
        <v>3885</v>
      </c>
      <c r="AY58" s="157">
        <f>ROUNDDOWN(AS58*'地域区分'!$E$17,0)</f>
        <v>3817</v>
      </c>
      <c r="AZ58" s="300">
        <f>ROUNDDOWN(AS58*'地域区分'!$F$17,0)</f>
        <v>3750</v>
      </c>
      <c r="BA58" s="157">
        <f t="shared" si="10"/>
        <v>402</v>
      </c>
      <c r="BB58" s="157">
        <f t="shared" si="10"/>
        <v>398</v>
      </c>
      <c r="BC58" s="157">
        <f t="shared" si="10"/>
        <v>389</v>
      </c>
      <c r="BD58" s="157">
        <f t="shared" si="10"/>
        <v>382</v>
      </c>
      <c r="BE58" s="157">
        <f t="shared" si="10"/>
        <v>375</v>
      </c>
    </row>
    <row r="59" spans="1:57" ht="18" customHeight="1">
      <c r="A59" s="41">
        <v>72</v>
      </c>
      <c r="B59" s="42">
        <v>1257</v>
      </c>
      <c r="C59" s="43" t="s">
        <v>199</v>
      </c>
      <c r="D59" s="401" t="s">
        <v>394</v>
      </c>
      <c r="E59" s="430"/>
      <c r="F59" s="430"/>
      <c r="G59" s="430"/>
      <c r="H59" s="430"/>
      <c r="I59" s="430"/>
      <c r="J59" s="430"/>
      <c r="K59" s="430"/>
      <c r="L59" s="430"/>
      <c r="M59" s="430"/>
      <c r="N59" s="430"/>
      <c r="O59" s="44"/>
      <c r="P59" s="400">
        <v>375</v>
      </c>
      <c r="Q59" s="400"/>
      <c r="R59" s="206" t="s">
        <v>305</v>
      </c>
      <c r="S59" s="152"/>
      <c r="T59" s="153"/>
      <c r="U59" s="153"/>
      <c r="V59" s="104"/>
      <c r="W59" s="152"/>
      <c r="X59" s="228"/>
      <c r="Y59" s="229"/>
      <c r="Z59" s="106"/>
      <c r="AA59" s="106"/>
      <c r="AB59" s="106"/>
      <c r="AC59" s="106"/>
      <c r="AD59" s="106"/>
      <c r="AE59" s="106"/>
      <c r="AF59" s="106"/>
      <c r="AG59" s="106"/>
      <c r="AH59" s="106"/>
      <c r="AI59" s="106"/>
      <c r="AJ59" s="106"/>
      <c r="AK59" s="106"/>
      <c r="AL59" s="106"/>
      <c r="AM59" s="230"/>
      <c r="AN59" s="125"/>
      <c r="AO59" s="231"/>
      <c r="AP59" s="236"/>
      <c r="AQ59" s="248"/>
      <c r="AR59" s="249"/>
      <c r="AS59" s="155">
        <f>ROUND(P59*(1+AQ55),0)</f>
        <v>469</v>
      </c>
      <c r="AT59" s="156"/>
      <c r="AU59" s="150"/>
      <c r="AV59" s="157">
        <f>ROUNDDOWN(AS59*'地域区分'!$B$17,0)</f>
        <v>5027</v>
      </c>
      <c r="AW59" s="157">
        <f>ROUNDDOWN(AS59*'地域区分'!$C$17,0)</f>
        <v>4971</v>
      </c>
      <c r="AX59" s="157">
        <f>ROUNDDOWN(AS59*'地域区分'!$D$17,0)</f>
        <v>4858</v>
      </c>
      <c r="AY59" s="157">
        <f>ROUNDDOWN(AS59*'地域区分'!$E$17,0)</f>
        <v>4774</v>
      </c>
      <c r="AZ59" s="300">
        <f>ROUNDDOWN(AS59*'地域区分'!$F$17,0)</f>
        <v>4690</v>
      </c>
      <c r="BA59" s="157">
        <f t="shared" si="10"/>
        <v>503</v>
      </c>
      <c r="BB59" s="157">
        <f t="shared" si="10"/>
        <v>498</v>
      </c>
      <c r="BC59" s="157">
        <f t="shared" si="10"/>
        <v>486</v>
      </c>
      <c r="BD59" s="157">
        <f t="shared" si="10"/>
        <v>478</v>
      </c>
      <c r="BE59" s="157">
        <f t="shared" si="10"/>
        <v>469</v>
      </c>
    </row>
    <row r="60" spans="1:57" ht="18" customHeight="1">
      <c r="A60" s="41">
        <v>72</v>
      </c>
      <c r="B60" s="42">
        <v>1258</v>
      </c>
      <c r="C60" s="43" t="s">
        <v>200</v>
      </c>
      <c r="D60" s="433"/>
      <c r="E60" s="434"/>
      <c r="F60" s="434"/>
      <c r="G60" s="434"/>
      <c r="H60" s="434"/>
      <c r="I60" s="434"/>
      <c r="J60" s="434"/>
      <c r="K60" s="434"/>
      <c r="L60" s="434"/>
      <c r="M60" s="434"/>
      <c r="N60" s="434"/>
      <c r="O60" s="55"/>
      <c r="P60" s="53"/>
      <c r="Q60" s="145"/>
      <c r="R60" s="145"/>
      <c r="S60" s="145"/>
      <c r="T60" s="126"/>
      <c r="U60" s="126"/>
      <c r="V60" s="105"/>
      <c r="W60" s="105"/>
      <c r="X60" s="105"/>
      <c r="Y60" s="232"/>
      <c r="Z60" s="233" t="s">
        <v>389</v>
      </c>
      <c r="AA60" s="145"/>
      <c r="AB60" s="145"/>
      <c r="AC60" s="145"/>
      <c r="AD60" s="145"/>
      <c r="AE60" s="145"/>
      <c r="AF60" s="145"/>
      <c r="AG60" s="145"/>
      <c r="AH60" s="145"/>
      <c r="AI60" s="145"/>
      <c r="AJ60" s="145"/>
      <c r="AK60" s="145"/>
      <c r="AL60" s="145"/>
      <c r="AM60" s="234" t="s">
        <v>361</v>
      </c>
      <c r="AN60" s="435">
        <v>1</v>
      </c>
      <c r="AO60" s="436"/>
      <c r="AP60" s="306"/>
      <c r="AQ60" s="263"/>
      <c r="AR60" s="264"/>
      <c r="AS60" s="160">
        <f>ROUND(ROUND(P59*AN60,0)*(1+AQ55),0)</f>
        <v>469</v>
      </c>
      <c r="AT60" s="176"/>
      <c r="AU60" s="298"/>
      <c r="AV60" s="157">
        <f>ROUNDDOWN(AS60*'地域区分'!$B$17,0)</f>
        <v>5027</v>
      </c>
      <c r="AW60" s="157">
        <f>ROUNDDOWN(AS60*'地域区分'!$C$17,0)</f>
        <v>4971</v>
      </c>
      <c r="AX60" s="157">
        <f>ROUNDDOWN(AS60*'地域区分'!$D$17,0)</f>
        <v>4858</v>
      </c>
      <c r="AY60" s="157">
        <f>ROUNDDOWN(AS60*'地域区分'!$E$17,0)</f>
        <v>4774</v>
      </c>
      <c r="AZ60" s="300">
        <f>ROUNDDOWN(AS60*'地域区分'!$F$17,0)</f>
        <v>4690</v>
      </c>
      <c r="BA60" s="157">
        <f t="shared" si="10"/>
        <v>503</v>
      </c>
      <c r="BB60" s="157">
        <f t="shared" si="10"/>
        <v>498</v>
      </c>
      <c r="BC60" s="157">
        <f t="shared" si="10"/>
        <v>486</v>
      </c>
      <c r="BD60" s="157">
        <f t="shared" si="10"/>
        <v>478</v>
      </c>
      <c r="BE60" s="157">
        <f t="shared" si="10"/>
        <v>469</v>
      </c>
    </row>
    <row r="61" spans="1:46" ht="17.25">
      <c r="A61" s="22"/>
      <c r="B61" s="86"/>
      <c r="C61" s="85"/>
      <c r="D61" s="86"/>
      <c r="E61" s="86"/>
      <c r="F61" s="86"/>
      <c r="G61" s="86"/>
      <c r="H61" s="86"/>
      <c r="I61" s="86"/>
      <c r="J61" s="86"/>
      <c r="K61" s="85"/>
      <c r="L61" s="85"/>
      <c r="M61" s="85"/>
      <c r="N61" s="85"/>
      <c r="O61" s="85"/>
      <c r="P61" s="85"/>
      <c r="Q61" s="226"/>
      <c r="R61" s="226"/>
      <c r="S61" s="226"/>
      <c r="T61" s="226"/>
      <c r="U61" s="227"/>
      <c r="V61" s="227"/>
      <c r="W61" s="226"/>
      <c r="X61" s="227"/>
      <c r="Y61" s="227"/>
      <c r="Z61" s="226"/>
      <c r="AA61" s="226"/>
      <c r="AB61" s="226"/>
      <c r="AC61" s="226"/>
      <c r="AD61" s="226"/>
      <c r="AE61" s="226"/>
      <c r="AF61" s="226"/>
      <c r="AG61" s="226"/>
      <c r="AH61" s="226"/>
      <c r="AI61" s="226"/>
      <c r="AJ61" s="226"/>
      <c r="AK61" s="226"/>
      <c r="AL61" s="226"/>
      <c r="AM61" s="226"/>
      <c r="AN61" s="226"/>
      <c r="AO61" s="226"/>
      <c r="AP61" s="226"/>
      <c r="AQ61" s="242"/>
      <c r="AR61" s="242"/>
      <c r="AS61" s="226"/>
      <c r="AT61" s="226"/>
    </row>
    <row r="62" spans="1:46" ht="17.25">
      <c r="A62" s="22"/>
      <c r="B62" s="86"/>
      <c r="C62" s="85"/>
      <c r="D62" s="86"/>
      <c r="E62" s="86"/>
      <c r="F62" s="86"/>
      <c r="G62" s="86"/>
      <c r="H62" s="86"/>
      <c r="I62" s="86"/>
      <c r="J62" s="86"/>
      <c r="K62" s="85"/>
      <c r="L62" s="85"/>
      <c r="M62" s="85"/>
      <c r="N62" s="85"/>
      <c r="O62" s="85"/>
      <c r="P62" s="85"/>
      <c r="Q62" s="226"/>
      <c r="R62" s="226"/>
      <c r="S62" s="226"/>
      <c r="T62" s="226"/>
      <c r="U62" s="227"/>
      <c r="V62" s="227"/>
      <c r="W62" s="226"/>
      <c r="X62" s="227"/>
      <c r="Y62" s="227"/>
      <c r="Z62" s="226"/>
      <c r="AA62" s="226"/>
      <c r="AB62" s="226"/>
      <c r="AC62" s="226"/>
      <c r="AD62" s="226"/>
      <c r="AE62" s="226"/>
      <c r="AF62" s="226"/>
      <c r="AG62" s="226"/>
      <c r="AH62" s="226"/>
      <c r="AI62" s="226"/>
      <c r="AJ62" s="226"/>
      <c r="AK62" s="226"/>
      <c r="AL62" s="226"/>
      <c r="AM62" s="226"/>
      <c r="AN62" s="226"/>
      <c r="AO62" s="226"/>
      <c r="AP62" s="226"/>
      <c r="AQ62" s="242"/>
      <c r="AR62" s="242"/>
      <c r="AS62" s="226"/>
      <c r="AT62" s="226"/>
    </row>
    <row r="63" spans="1:46" ht="17.25">
      <c r="A63" s="22" t="s">
        <v>201</v>
      </c>
      <c r="B63" s="22"/>
      <c r="C63" s="85"/>
      <c r="D63" s="86"/>
      <c r="E63" s="86"/>
      <c r="F63" s="86"/>
      <c r="G63" s="86"/>
      <c r="H63" s="86"/>
      <c r="I63" s="86"/>
      <c r="J63" s="86"/>
      <c r="K63" s="85"/>
      <c r="L63" s="85"/>
      <c r="M63" s="85"/>
      <c r="N63" s="85"/>
      <c r="O63" s="85"/>
      <c r="P63" s="85"/>
      <c r="Q63" s="226"/>
      <c r="R63" s="226"/>
      <c r="S63" s="226"/>
      <c r="T63" s="226"/>
      <c r="U63" s="227"/>
      <c r="V63" s="227"/>
      <c r="W63" s="226"/>
      <c r="X63" s="227"/>
      <c r="Y63" s="227"/>
      <c r="Z63" s="226"/>
      <c r="AA63" s="226"/>
      <c r="AB63" s="226"/>
      <c r="AC63" s="226"/>
      <c r="AD63" s="226"/>
      <c r="AE63" s="226"/>
      <c r="AF63" s="226"/>
      <c r="AG63" s="226"/>
      <c r="AH63" s="226"/>
      <c r="AI63" s="226"/>
      <c r="AJ63" s="226"/>
      <c r="AK63" s="226"/>
      <c r="AL63" s="226"/>
      <c r="AM63" s="226"/>
      <c r="AN63" s="226"/>
      <c r="AO63" s="226"/>
      <c r="AP63" s="226"/>
      <c r="AQ63" s="242"/>
      <c r="AR63" s="242"/>
      <c r="AS63" s="226"/>
      <c r="AT63" s="226"/>
    </row>
    <row r="64" spans="1:57" ht="13.5">
      <c r="A64" s="23" t="s">
        <v>395</v>
      </c>
      <c r="B64" s="24"/>
      <c r="C64" s="25" t="s">
        <v>295</v>
      </c>
      <c r="D64" s="26"/>
      <c r="E64" s="27"/>
      <c r="F64" s="27"/>
      <c r="G64" s="27"/>
      <c r="H64" s="27"/>
      <c r="I64" s="27"/>
      <c r="J64" s="27"/>
      <c r="K64" s="28"/>
      <c r="L64" s="28"/>
      <c r="M64" s="28"/>
      <c r="N64" s="28"/>
      <c r="O64" s="28"/>
      <c r="P64" s="28"/>
      <c r="Q64" s="104"/>
      <c r="R64" s="104"/>
      <c r="S64" s="104"/>
      <c r="T64" s="301"/>
      <c r="U64" s="104"/>
      <c r="V64" s="104"/>
      <c r="W64" s="104"/>
      <c r="X64" s="303" t="s">
        <v>386</v>
      </c>
      <c r="Y64" s="104"/>
      <c r="Z64" s="104"/>
      <c r="AA64" s="104"/>
      <c r="AB64" s="104"/>
      <c r="AC64" s="104"/>
      <c r="AD64" s="104"/>
      <c r="AE64" s="104"/>
      <c r="AF64" s="104"/>
      <c r="AG64" s="104"/>
      <c r="AH64" s="104"/>
      <c r="AI64" s="104"/>
      <c r="AJ64" s="104"/>
      <c r="AK64" s="104"/>
      <c r="AL64" s="104"/>
      <c r="AM64" s="104"/>
      <c r="AN64" s="104"/>
      <c r="AO64" s="104"/>
      <c r="AP64" s="104"/>
      <c r="AQ64" s="304"/>
      <c r="AR64" s="304"/>
      <c r="AS64" s="294" t="s">
        <v>297</v>
      </c>
      <c r="AT64" s="294" t="s">
        <v>298</v>
      </c>
      <c r="AU64" s="224"/>
      <c r="AV64" s="368" t="s">
        <v>418</v>
      </c>
      <c r="AW64" s="361"/>
      <c r="AX64" s="361"/>
      <c r="AY64" s="361"/>
      <c r="AZ64" s="408"/>
      <c r="BA64" s="368" t="s">
        <v>419</v>
      </c>
      <c r="BB64" s="361"/>
      <c r="BC64" s="361"/>
      <c r="BD64" s="361"/>
      <c r="BE64" s="362"/>
    </row>
    <row r="65" spans="1:57" ht="13.5">
      <c r="A65" s="33" t="s">
        <v>299</v>
      </c>
      <c r="B65" s="34" t="s">
        <v>300</v>
      </c>
      <c r="C65" s="35"/>
      <c r="D65" s="36"/>
      <c r="E65" s="37"/>
      <c r="F65" s="37"/>
      <c r="G65" s="37"/>
      <c r="H65" s="37"/>
      <c r="I65" s="37"/>
      <c r="J65" s="37"/>
      <c r="K65" s="38"/>
      <c r="L65" s="38"/>
      <c r="M65" s="38"/>
      <c r="N65" s="38"/>
      <c r="O65" s="38"/>
      <c r="P65" s="38"/>
      <c r="Q65" s="105"/>
      <c r="R65" s="105"/>
      <c r="S65" s="105"/>
      <c r="T65" s="105"/>
      <c r="U65" s="146"/>
      <c r="V65" s="146"/>
      <c r="W65" s="105"/>
      <c r="X65" s="146"/>
      <c r="Y65" s="146"/>
      <c r="Z65" s="105"/>
      <c r="AA65" s="105"/>
      <c r="AB65" s="105"/>
      <c r="AC65" s="105"/>
      <c r="AD65" s="105"/>
      <c r="AE65" s="105"/>
      <c r="AF65" s="105"/>
      <c r="AG65" s="105"/>
      <c r="AH65" s="105"/>
      <c r="AI65" s="105"/>
      <c r="AJ65" s="105"/>
      <c r="AK65" s="105"/>
      <c r="AL65" s="105"/>
      <c r="AM65" s="105"/>
      <c r="AN65" s="105"/>
      <c r="AO65" s="105"/>
      <c r="AP65" s="105"/>
      <c r="AQ65" s="243"/>
      <c r="AR65" s="243"/>
      <c r="AS65" s="147" t="s">
        <v>292</v>
      </c>
      <c r="AT65" s="147" t="s">
        <v>293</v>
      </c>
      <c r="AU65" s="150"/>
      <c r="AV65" s="149" t="s">
        <v>274</v>
      </c>
      <c r="AW65" s="149" t="s">
        <v>275</v>
      </c>
      <c r="AX65" s="149" t="s">
        <v>276</v>
      </c>
      <c r="AY65" s="149" t="s">
        <v>277</v>
      </c>
      <c r="AZ65" s="299" t="s">
        <v>278</v>
      </c>
      <c r="BA65" s="149" t="s">
        <v>274</v>
      </c>
      <c r="BB65" s="149" t="s">
        <v>275</v>
      </c>
      <c r="BC65" s="149" t="s">
        <v>276</v>
      </c>
      <c r="BD65" s="149" t="s">
        <v>277</v>
      </c>
      <c r="BE65" s="149" t="s">
        <v>278</v>
      </c>
    </row>
    <row r="66" spans="1:57" ht="18" customHeight="1">
      <c r="A66" s="41">
        <v>72</v>
      </c>
      <c r="B66" s="42">
        <v>1259</v>
      </c>
      <c r="C66" s="43" t="s">
        <v>202</v>
      </c>
      <c r="D66" s="347" t="s">
        <v>396</v>
      </c>
      <c r="E66" s="425"/>
      <c r="F66" s="425"/>
      <c r="G66" s="425"/>
      <c r="H66" s="425"/>
      <c r="I66" s="425"/>
      <c r="J66" s="425"/>
      <c r="K66" s="425"/>
      <c r="L66" s="425"/>
      <c r="M66" s="425"/>
      <c r="N66" s="425"/>
      <c r="O66" s="442"/>
      <c r="P66" s="400">
        <v>75</v>
      </c>
      <c r="Q66" s="400"/>
      <c r="R66" s="206" t="s">
        <v>305</v>
      </c>
      <c r="S66" s="152"/>
      <c r="T66" s="153"/>
      <c r="U66" s="153"/>
      <c r="V66" s="104"/>
      <c r="W66" s="152"/>
      <c r="X66" s="228"/>
      <c r="Y66" s="229"/>
      <c r="Z66" s="106"/>
      <c r="AA66" s="106"/>
      <c r="AB66" s="106"/>
      <c r="AC66" s="106"/>
      <c r="AD66" s="106"/>
      <c r="AE66" s="106"/>
      <c r="AF66" s="106"/>
      <c r="AG66" s="106"/>
      <c r="AH66" s="106"/>
      <c r="AI66" s="106"/>
      <c r="AJ66" s="106"/>
      <c r="AK66" s="106"/>
      <c r="AL66" s="106"/>
      <c r="AM66" s="230"/>
      <c r="AN66" s="125"/>
      <c r="AO66" s="231"/>
      <c r="AP66" s="235"/>
      <c r="AQ66" s="246"/>
      <c r="AR66" s="247"/>
      <c r="AS66" s="155">
        <f>ROUND(P66*(1+AQ70),0)</f>
        <v>94</v>
      </c>
      <c r="AT66" s="223" t="s">
        <v>388</v>
      </c>
      <c r="AU66" s="150"/>
      <c r="AV66" s="157">
        <f>ROUNDDOWN(AS66*'地域区分'!$B$17,0)</f>
        <v>1007</v>
      </c>
      <c r="AW66" s="157">
        <f>ROUNDDOWN(AS66*'地域区分'!$C$17,0)</f>
        <v>996</v>
      </c>
      <c r="AX66" s="157">
        <f>ROUNDDOWN(AS66*'地域区分'!$D$17,0)</f>
        <v>973</v>
      </c>
      <c r="AY66" s="157">
        <f>ROUNDDOWN(AS66*'地域区分'!$E$17,0)</f>
        <v>956</v>
      </c>
      <c r="AZ66" s="300">
        <f>ROUNDDOWN(AS66*'地域区分'!$F$17,0)</f>
        <v>940</v>
      </c>
      <c r="BA66" s="157">
        <f>AV66-ROUNDDOWN(AV66*0.9,0)</f>
        <v>101</v>
      </c>
      <c r="BB66" s="157">
        <f>AW66-ROUNDDOWN(AW66*0.9,0)</f>
        <v>100</v>
      </c>
      <c r="BC66" s="157">
        <f>AX66-ROUNDDOWN(AX66*0.9,0)</f>
        <v>98</v>
      </c>
      <c r="BD66" s="157">
        <f>AY66-ROUNDDOWN(AY66*0.9,0)</f>
        <v>96</v>
      </c>
      <c r="BE66" s="157">
        <f>AZ66-ROUNDDOWN(AZ66*0.9,0)</f>
        <v>94</v>
      </c>
    </row>
    <row r="67" spans="1:57" ht="18" customHeight="1">
      <c r="A67" s="41">
        <v>72</v>
      </c>
      <c r="B67" s="42">
        <v>1260</v>
      </c>
      <c r="C67" s="43" t="s">
        <v>203</v>
      </c>
      <c r="D67" s="426"/>
      <c r="E67" s="427"/>
      <c r="F67" s="427"/>
      <c r="G67" s="427"/>
      <c r="H67" s="427"/>
      <c r="I67" s="427"/>
      <c r="J67" s="427"/>
      <c r="K67" s="427"/>
      <c r="L67" s="427"/>
      <c r="M67" s="427"/>
      <c r="N67" s="427"/>
      <c r="O67" s="443"/>
      <c r="P67" s="53"/>
      <c r="Q67" s="145"/>
      <c r="R67" s="145"/>
      <c r="S67" s="145"/>
      <c r="T67" s="126"/>
      <c r="U67" s="126"/>
      <c r="V67" s="105"/>
      <c r="W67" s="105"/>
      <c r="X67" s="105"/>
      <c r="Y67" s="232"/>
      <c r="Z67" s="233" t="s">
        <v>0</v>
      </c>
      <c r="AA67" s="145"/>
      <c r="AB67" s="145"/>
      <c r="AC67" s="145"/>
      <c r="AD67" s="145"/>
      <c r="AE67" s="145"/>
      <c r="AF67" s="145"/>
      <c r="AG67" s="145"/>
      <c r="AH67" s="145"/>
      <c r="AI67" s="145"/>
      <c r="AJ67" s="145"/>
      <c r="AK67" s="145"/>
      <c r="AL67" s="145"/>
      <c r="AM67" s="234" t="s">
        <v>361</v>
      </c>
      <c r="AN67" s="435">
        <v>1</v>
      </c>
      <c r="AO67" s="436"/>
      <c r="AP67" s="236"/>
      <c r="AQ67" s="248"/>
      <c r="AR67" s="249"/>
      <c r="AS67" s="155">
        <f>ROUND(ROUND(P66*AN67,0)*(1+AQ70),0)</f>
        <v>94</v>
      </c>
      <c r="AT67" s="156"/>
      <c r="AU67" s="150"/>
      <c r="AV67" s="157">
        <f>ROUNDDOWN(AS67*'地域区分'!$B$17,0)</f>
        <v>1007</v>
      </c>
      <c r="AW67" s="157">
        <f>ROUNDDOWN(AS67*'地域区分'!$C$17,0)</f>
        <v>996</v>
      </c>
      <c r="AX67" s="157">
        <f>ROUNDDOWN(AS67*'地域区分'!$D$17,0)</f>
        <v>973</v>
      </c>
      <c r="AY67" s="157">
        <f>ROUNDDOWN(AS67*'地域区分'!$E$17,0)</f>
        <v>956</v>
      </c>
      <c r="AZ67" s="300">
        <f>ROUNDDOWN(AS67*'地域区分'!$F$17,0)</f>
        <v>940</v>
      </c>
      <c r="BA67" s="157">
        <f aca="true" t="shared" si="11" ref="BA67:BE83">AV67-ROUNDDOWN(AV67*0.9,0)</f>
        <v>101</v>
      </c>
      <c r="BB67" s="157">
        <f t="shared" si="11"/>
        <v>100</v>
      </c>
      <c r="BC67" s="157">
        <f t="shared" si="11"/>
        <v>98</v>
      </c>
      <c r="BD67" s="157">
        <f t="shared" si="11"/>
        <v>96</v>
      </c>
      <c r="BE67" s="157">
        <f t="shared" si="11"/>
        <v>94</v>
      </c>
    </row>
    <row r="68" spans="1:57" ht="18" customHeight="1">
      <c r="A68" s="41">
        <v>72</v>
      </c>
      <c r="B68" s="42">
        <v>1261</v>
      </c>
      <c r="C68" s="43" t="s">
        <v>204</v>
      </c>
      <c r="D68" s="347" t="s">
        <v>1</v>
      </c>
      <c r="E68" s="395"/>
      <c r="F68" s="395"/>
      <c r="G68" s="395"/>
      <c r="H68" s="395"/>
      <c r="I68" s="395"/>
      <c r="J68" s="395"/>
      <c r="K68" s="395"/>
      <c r="L68" s="395"/>
      <c r="M68" s="395"/>
      <c r="N68" s="395"/>
      <c r="O68" s="44"/>
      <c r="P68" s="400">
        <v>150</v>
      </c>
      <c r="Q68" s="400"/>
      <c r="R68" s="206" t="s">
        <v>305</v>
      </c>
      <c r="S68" s="152"/>
      <c r="T68" s="153"/>
      <c r="U68" s="153"/>
      <c r="V68" s="104"/>
      <c r="W68" s="152"/>
      <c r="X68" s="228"/>
      <c r="Y68" s="229"/>
      <c r="Z68" s="106"/>
      <c r="AA68" s="106"/>
      <c r="AB68" s="106"/>
      <c r="AC68" s="106"/>
      <c r="AD68" s="106"/>
      <c r="AE68" s="106"/>
      <c r="AF68" s="106"/>
      <c r="AG68" s="106"/>
      <c r="AH68" s="106"/>
      <c r="AI68" s="106"/>
      <c r="AJ68" s="106"/>
      <c r="AK68" s="106"/>
      <c r="AL68" s="106"/>
      <c r="AM68" s="230"/>
      <c r="AN68" s="125"/>
      <c r="AO68" s="231"/>
      <c r="AP68" s="437" t="s">
        <v>339</v>
      </c>
      <c r="AQ68" s="438"/>
      <c r="AR68" s="439"/>
      <c r="AS68" s="155">
        <f>ROUND(P68*(1+AQ70),0)</f>
        <v>188</v>
      </c>
      <c r="AT68" s="156"/>
      <c r="AU68" s="150"/>
      <c r="AV68" s="157">
        <f>ROUNDDOWN(AS68*'地域区分'!$B$17,0)</f>
        <v>2015</v>
      </c>
      <c r="AW68" s="157">
        <f>ROUNDDOWN(AS68*'地域区分'!$C$17,0)</f>
        <v>1992</v>
      </c>
      <c r="AX68" s="157">
        <f>ROUNDDOWN(AS68*'地域区分'!$D$17,0)</f>
        <v>1947</v>
      </c>
      <c r="AY68" s="157">
        <f>ROUNDDOWN(AS68*'地域区分'!$E$17,0)</f>
        <v>1913</v>
      </c>
      <c r="AZ68" s="300">
        <f>ROUNDDOWN(AS68*'地域区分'!$F$17,0)</f>
        <v>1880</v>
      </c>
      <c r="BA68" s="157">
        <f t="shared" si="11"/>
        <v>202</v>
      </c>
      <c r="BB68" s="157">
        <f t="shared" si="11"/>
        <v>200</v>
      </c>
      <c r="BC68" s="157">
        <f t="shared" si="11"/>
        <v>195</v>
      </c>
      <c r="BD68" s="157">
        <f t="shared" si="11"/>
        <v>192</v>
      </c>
      <c r="BE68" s="157">
        <f t="shared" si="11"/>
        <v>188</v>
      </c>
    </row>
    <row r="69" spans="1:57" ht="18" customHeight="1">
      <c r="A69" s="41">
        <v>72</v>
      </c>
      <c r="B69" s="42">
        <v>1262</v>
      </c>
      <c r="C69" s="43" t="s">
        <v>205</v>
      </c>
      <c r="D69" s="396"/>
      <c r="E69" s="397"/>
      <c r="F69" s="397"/>
      <c r="G69" s="397"/>
      <c r="H69" s="397"/>
      <c r="I69" s="397"/>
      <c r="J69" s="397"/>
      <c r="K69" s="397"/>
      <c r="L69" s="397"/>
      <c r="M69" s="397"/>
      <c r="N69" s="397"/>
      <c r="O69" s="52"/>
      <c r="P69" s="53"/>
      <c r="Q69" s="145"/>
      <c r="R69" s="145"/>
      <c r="S69" s="145"/>
      <c r="T69" s="126"/>
      <c r="U69" s="126"/>
      <c r="V69" s="105"/>
      <c r="W69" s="105"/>
      <c r="X69" s="105"/>
      <c r="Y69" s="232"/>
      <c r="Z69" s="233" t="s">
        <v>389</v>
      </c>
      <c r="AA69" s="145"/>
      <c r="AB69" s="145"/>
      <c r="AC69" s="145"/>
      <c r="AD69" s="145"/>
      <c r="AE69" s="145"/>
      <c r="AF69" s="145"/>
      <c r="AG69" s="145"/>
      <c r="AH69" s="145"/>
      <c r="AI69" s="145"/>
      <c r="AJ69" s="145"/>
      <c r="AK69" s="145"/>
      <c r="AL69" s="145"/>
      <c r="AM69" s="234" t="s">
        <v>361</v>
      </c>
      <c r="AN69" s="435">
        <v>1</v>
      </c>
      <c r="AO69" s="436"/>
      <c r="AP69" s="437"/>
      <c r="AQ69" s="438"/>
      <c r="AR69" s="439"/>
      <c r="AS69" s="155">
        <f>ROUND(ROUND(P68*AN69,0)*(1+AQ70),0)</f>
        <v>188</v>
      </c>
      <c r="AT69" s="156"/>
      <c r="AU69" s="150"/>
      <c r="AV69" s="157">
        <f>ROUNDDOWN(AS69*'地域区分'!$B$17,0)</f>
        <v>2015</v>
      </c>
      <c r="AW69" s="157">
        <f>ROUNDDOWN(AS69*'地域区分'!$C$17,0)</f>
        <v>1992</v>
      </c>
      <c r="AX69" s="157">
        <f>ROUNDDOWN(AS69*'地域区分'!$D$17,0)</f>
        <v>1947</v>
      </c>
      <c r="AY69" s="157">
        <f>ROUNDDOWN(AS69*'地域区分'!$E$17,0)</f>
        <v>1913</v>
      </c>
      <c r="AZ69" s="300">
        <f>ROUNDDOWN(AS69*'地域区分'!$F$17,0)</f>
        <v>1880</v>
      </c>
      <c r="BA69" s="157">
        <f t="shared" si="11"/>
        <v>202</v>
      </c>
      <c r="BB69" s="157">
        <f t="shared" si="11"/>
        <v>200</v>
      </c>
      <c r="BC69" s="157">
        <f t="shared" si="11"/>
        <v>195</v>
      </c>
      <c r="BD69" s="157">
        <f t="shared" si="11"/>
        <v>192</v>
      </c>
      <c r="BE69" s="157">
        <f t="shared" si="11"/>
        <v>188</v>
      </c>
    </row>
    <row r="70" spans="1:57" ht="18" customHeight="1">
      <c r="A70" s="41">
        <v>72</v>
      </c>
      <c r="B70" s="42">
        <v>1263</v>
      </c>
      <c r="C70" s="43" t="s">
        <v>206</v>
      </c>
      <c r="D70" s="401" t="s">
        <v>2</v>
      </c>
      <c r="E70" s="430"/>
      <c r="F70" s="430"/>
      <c r="G70" s="430"/>
      <c r="H70" s="430"/>
      <c r="I70" s="430"/>
      <c r="J70" s="430"/>
      <c r="K70" s="430"/>
      <c r="L70" s="430"/>
      <c r="M70" s="430"/>
      <c r="N70" s="430"/>
      <c r="O70" s="44"/>
      <c r="P70" s="400">
        <v>225</v>
      </c>
      <c r="Q70" s="400"/>
      <c r="R70" s="206" t="s">
        <v>305</v>
      </c>
      <c r="S70" s="152"/>
      <c r="T70" s="153"/>
      <c r="U70" s="153"/>
      <c r="V70" s="104"/>
      <c r="W70" s="152"/>
      <c r="X70" s="228"/>
      <c r="Y70" s="229"/>
      <c r="Z70" s="106"/>
      <c r="AA70" s="106"/>
      <c r="AB70" s="106"/>
      <c r="AC70" s="106"/>
      <c r="AD70" s="106"/>
      <c r="AE70" s="106"/>
      <c r="AF70" s="106"/>
      <c r="AG70" s="106"/>
      <c r="AH70" s="106"/>
      <c r="AI70" s="106"/>
      <c r="AJ70" s="106"/>
      <c r="AK70" s="106"/>
      <c r="AL70" s="106"/>
      <c r="AM70" s="230"/>
      <c r="AN70" s="125"/>
      <c r="AO70" s="231"/>
      <c r="AP70" s="237" t="s">
        <v>392</v>
      </c>
      <c r="AQ70" s="440">
        <v>0.25</v>
      </c>
      <c r="AR70" s="441"/>
      <c r="AS70" s="155">
        <f>ROUND(P70*(1+AQ70),0)</f>
        <v>281</v>
      </c>
      <c r="AT70" s="156"/>
      <c r="AU70" s="150"/>
      <c r="AV70" s="157">
        <f>ROUNDDOWN(AS70*'地域区分'!$B$17,0)</f>
        <v>3012</v>
      </c>
      <c r="AW70" s="157">
        <f>ROUNDDOWN(AS70*'地域区分'!$C$17,0)</f>
        <v>2978</v>
      </c>
      <c r="AX70" s="157">
        <f>ROUNDDOWN(AS70*'地域区分'!$D$17,0)</f>
        <v>2911</v>
      </c>
      <c r="AY70" s="157">
        <f>ROUNDDOWN(AS70*'地域区分'!$E$17,0)</f>
        <v>2860</v>
      </c>
      <c r="AZ70" s="300">
        <f>ROUNDDOWN(AS70*'地域区分'!$F$17,0)</f>
        <v>2810</v>
      </c>
      <c r="BA70" s="157">
        <f t="shared" si="11"/>
        <v>302</v>
      </c>
      <c r="BB70" s="157">
        <f t="shared" si="11"/>
        <v>298</v>
      </c>
      <c r="BC70" s="157">
        <f t="shared" si="11"/>
        <v>292</v>
      </c>
      <c r="BD70" s="157">
        <f t="shared" si="11"/>
        <v>286</v>
      </c>
      <c r="BE70" s="157">
        <f t="shared" si="11"/>
        <v>281</v>
      </c>
    </row>
    <row r="71" spans="1:57" ht="18" customHeight="1">
      <c r="A71" s="41">
        <v>72</v>
      </c>
      <c r="B71" s="42">
        <v>1264</v>
      </c>
      <c r="C71" s="43" t="s">
        <v>207</v>
      </c>
      <c r="D71" s="431"/>
      <c r="E71" s="432"/>
      <c r="F71" s="432"/>
      <c r="G71" s="432"/>
      <c r="H71" s="432"/>
      <c r="I71" s="432"/>
      <c r="J71" s="432"/>
      <c r="K71" s="432"/>
      <c r="L71" s="432"/>
      <c r="M71" s="432"/>
      <c r="N71" s="432"/>
      <c r="O71" s="52"/>
      <c r="P71" s="53"/>
      <c r="Q71" s="145"/>
      <c r="R71" s="145"/>
      <c r="S71" s="145"/>
      <c r="T71" s="126"/>
      <c r="U71" s="126"/>
      <c r="V71" s="105"/>
      <c r="W71" s="105"/>
      <c r="X71" s="105"/>
      <c r="Y71" s="232"/>
      <c r="Z71" s="233" t="s">
        <v>389</v>
      </c>
      <c r="AA71" s="145"/>
      <c r="AB71" s="145"/>
      <c r="AC71" s="145"/>
      <c r="AD71" s="145"/>
      <c r="AE71" s="145"/>
      <c r="AF71" s="145"/>
      <c r="AG71" s="145"/>
      <c r="AH71" s="145"/>
      <c r="AI71" s="145"/>
      <c r="AJ71" s="145"/>
      <c r="AK71" s="145"/>
      <c r="AL71" s="145"/>
      <c r="AM71" s="234" t="s">
        <v>361</v>
      </c>
      <c r="AN71" s="435">
        <v>1</v>
      </c>
      <c r="AO71" s="436"/>
      <c r="AP71" s="148"/>
      <c r="AQ71" s="250"/>
      <c r="AR71" s="251" t="s">
        <v>334</v>
      </c>
      <c r="AS71" s="155">
        <f>ROUND(ROUND(P70*AN71,0)*(1+AQ70),0)</f>
        <v>281</v>
      </c>
      <c r="AT71" s="156"/>
      <c r="AU71" s="150"/>
      <c r="AV71" s="157">
        <f>ROUNDDOWN(AS71*'地域区分'!$B$17,0)</f>
        <v>3012</v>
      </c>
      <c r="AW71" s="157">
        <f>ROUNDDOWN(AS71*'地域区分'!$C$17,0)</f>
        <v>2978</v>
      </c>
      <c r="AX71" s="157">
        <f>ROUNDDOWN(AS71*'地域区分'!$D$17,0)</f>
        <v>2911</v>
      </c>
      <c r="AY71" s="157">
        <f>ROUNDDOWN(AS71*'地域区分'!$E$17,0)</f>
        <v>2860</v>
      </c>
      <c r="AZ71" s="300">
        <f>ROUNDDOWN(AS71*'地域区分'!$F$17,0)</f>
        <v>2810</v>
      </c>
      <c r="BA71" s="157">
        <f t="shared" si="11"/>
        <v>302</v>
      </c>
      <c r="BB71" s="157">
        <f t="shared" si="11"/>
        <v>298</v>
      </c>
      <c r="BC71" s="157">
        <f t="shared" si="11"/>
        <v>292</v>
      </c>
      <c r="BD71" s="157">
        <f t="shared" si="11"/>
        <v>286</v>
      </c>
      <c r="BE71" s="157">
        <f t="shared" si="11"/>
        <v>281</v>
      </c>
    </row>
    <row r="72" spans="1:57" ht="18" customHeight="1">
      <c r="A72" s="41">
        <v>72</v>
      </c>
      <c r="B72" s="42">
        <v>1265</v>
      </c>
      <c r="C72" s="43" t="s">
        <v>208</v>
      </c>
      <c r="D72" s="401" t="s">
        <v>3</v>
      </c>
      <c r="E72" s="430"/>
      <c r="F72" s="430"/>
      <c r="G72" s="430"/>
      <c r="H72" s="430"/>
      <c r="I72" s="430"/>
      <c r="J72" s="430"/>
      <c r="K72" s="430"/>
      <c r="L72" s="430"/>
      <c r="M72" s="430"/>
      <c r="N72" s="430"/>
      <c r="O72" s="44"/>
      <c r="P72" s="400">
        <v>300</v>
      </c>
      <c r="Q72" s="400"/>
      <c r="R72" s="206" t="s">
        <v>305</v>
      </c>
      <c r="S72" s="152"/>
      <c r="T72" s="153"/>
      <c r="U72" s="153"/>
      <c r="V72" s="104"/>
      <c r="W72" s="152"/>
      <c r="X72" s="228"/>
      <c r="Y72" s="229"/>
      <c r="Z72" s="106"/>
      <c r="AA72" s="106"/>
      <c r="AB72" s="106"/>
      <c r="AC72" s="106"/>
      <c r="AD72" s="106"/>
      <c r="AE72" s="106"/>
      <c r="AF72" s="106"/>
      <c r="AG72" s="106"/>
      <c r="AH72" s="106"/>
      <c r="AI72" s="106"/>
      <c r="AJ72" s="106"/>
      <c r="AK72" s="106"/>
      <c r="AL72" s="106"/>
      <c r="AM72" s="230"/>
      <c r="AN72" s="125"/>
      <c r="AO72" s="231"/>
      <c r="AP72" s="148"/>
      <c r="AQ72" s="250"/>
      <c r="AR72" s="252"/>
      <c r="AS72" s="155">
        <f>ROUND(P72*(1+AQ70),0)</f>
        <v>375</v>
      </c>
      <c r="AT72" s="156"/>
      <c r="AU72" s="150"/>
      <c r="AV72" s="157">
        <f>ROUNDDOWN(AS72*'地域区分'!$B$17,0)</f>
        <v>4020</v>
      </c>
      <c r="AW72" s="157">
        <f>ROUNDDOWN(AS72*'地域区分'!$C$17,0)</f>
        <v>3975</v>
      </c>
      <c r="AX72" s="157">
        <f>ROUNDDOWN(AS72*'地域区分'!$D$17,0)</f>
        <v>3885</v>
      </c>
      <c r="AY72" s="157">
        <f>ROUNDDOWN(AS72*'地域区分'!$E$17,0)</f>
        <v>3817</v>
      </c>
      <c r="AZ72" s="300">
        <f>ROUNDDOWN(AS72*'地域区分'!$F$17,0)</f>
        <v>3750</v>
      </c>
      <c r="BA72" s="157">
        <f t="shared" si="11"/>
        <v>402</v>
      </c>
      <c r="BB72" s="157">
        <f t="shared" si="11"/>
        <v>398</v>
      </c>
      <c r="BC72" s="157">
        <f t="shared" si="11"/>
        <v>389</v>
      </c>
      <c r="BD72" s="157">
        <f t="shared" si="11"/>
        <v>382</v>
      </c>
      <c r="BE72" s="157">
        <f t="shared" si="11"/>
        <v>375</v>
      </c>
    </row>
    <row r="73" spans="1:57" ht="18" customHeight="1">
      <c r="A73" s="41">
        <v>72</v>
      </c>
      <c r="B73" s="42">
        <v>1266</v>
      </c>
      <c r="C73" s="43" t="s">
        <v>209</v>
      </c>
      <c r="D73" s="431"/>
      <c r="E73" s="432"/>
      <c r="F73" s="432"/>
      <c r="G73" s="432"/>
      <c r="H73" s="432"/>
      <c r="I73" s="432"/>
      <c r="J73" s="432"/>
      <c r="K73" s="432"/>
      <c r="L73" s="432"/>
      <c r="M73" s="432"/>
      <c r="N73" s="432"/>
      <c r="O73" s="52"/>
      <c r="P73" s="53"/>
      <c r="Q73" s="145"/>
      <c r="R73" s="145"/>
      <c r="S73" s="145"/>
      <c r="T73" s="126"/>
      <c r="U73" s="126"/>
      <c r="V73" s="105"/>
      <c r="W73" s="105"/>
      <c r="X73" s="105"/>
      <c r="Y73" s="232"/>
      <c r="Z73" s="233" t="s">
        <v>389</v>
      </c>
      <c r="AA73" s="145"/>
      <c r="AB73" s="145"/>
      <c r="AC73" s="145"/>
      <c r="AD73" s="145"/>
      <c r="AE73" s="145"/>
      <c r="AF73" s="145"/>
      <c r="AG73" s="145"/>
      <c r="AH73" s="145"/>
      <c r="AI73" s="145"/>
      <c r="AJ73" s="145"/>
      <c r="AK73" s="145"/>
      <c r="AL73" s="145"/>
      <c r="AM73" s="234" t="s">
        <v>361</v>
      </c>
      <c r="AN73" s="435">
        <v>1</v>
      </c>
      <c r="AO73" s="436"/>
      <c r="AP73" s="148"/>
      <c r="AQ73" s="250"/>
      <c r="AR73" s="250"/>
      <c r="AS73" s="155">
        <f>ROUND(ROUND(P72*AN73,0)*(1+AQ70),0)</f>
        <v>375</v>
      </c>
      <c r="AT73" s="156"/>
      <c r="AU73" s="150"/>
      <c r="AV73" s="157">
        <f>ROUNDDOWN(AS73*'地域区分'!$B$17,0)</f>
        <v>4020</v>
      </c>
      <c r="AW73" s="157">
        <f>ROUNDDOWN(AS73*'地域区分'!$C$17,0)</f>
        <v>3975</v>
      </c>
      <c r="AX73" s="157">
        <f>ROUNDDOWN(AS73*'地域区分'!$D$17,0)</f>
        <v>3885</v>
      </c>
      <c r="AY73" s="157">
        <f>ROUNDDOWN(AS73*'地域区分'!$E$17,0)</f>
        <v>3817</v>
      </c>
      <c r="AZ73" s="300">
        <f>ROUNDDOWN(AS73*'地域区分'!$F$17,0)</f>
        <v>3750</v>
      </c>
      <c r="BA73" s="157">
        <f t="shared" si="11"/>
        <v>402</v>
      </c>
      <c r="BB73" s="157">
        <f t="shared" si="11"/>
        <v>398</v>
      </c>
      <c r="BC73" s="157">
        <f t="shared" si="11"/>
        <v>389</v>
      </c>
      <c r="BD73" s="157">
        <f t="shared" si="11"/>
        <v>382</v>
      </c>
      <c r="BE73" s="157">
        <f t="shared" si="11"/>
        <v>375</v>
      </c>
    </row>
    <row r="74" spans="1:57" ht="18" customHeight="1">
      <c r="A74" s="41">
        <v>72</v>
      </c>
      <c r="B74" s="42">
        <v>1267</v>
      </c>
      <c r="C74" s="43" t="s">
        <v>215</v>
      </c>
      <c r="D74" s="401" t="s">
        <v>4</v>
      </c>
      <c r="E74" s="430"/>
      <c r="F74" s="430"/>
      <c r="G74" s="430"/>
      <c r="H74" s="430"/>
      <c r="I74" s="430"/>
      <c r="J74" s="430"/>
      <c r="K74" s="430"/>
      <c r="L74" s="430"/>
      <c r="M74" s="430"/>
      <c r="N74" s="430"/>
      <c r="O74" s="44"/>
      <c r="P74" s="400">
        <v>375</v>
      </c>
      <c r="Q74" s="400"/>
      <c r="R74" s="206" t="s">
        <v>305</v>
      </c>
      <c r="S74" s="152"/>
      <c r="T74" s="153"/>
      <c r="U74" s="153"/>
      <c r="V74" s="104"/>
      <c r="W74" s="152"/>
      <c r="X74" s="228"/>
      <c r="Y74" s="229"/>
      <c r="Z74" s="106"/>
      <c r="AA74" s="106"/>
      <c r="AB74" s="106"/>
      <c r="AC74" s="106"/>
      <c r="AD74" s="106"/>
      <c r="AE74" s="106"/>
      <c r="AF74" s="106"/>
      <c r="AG74" s="106"/>
      <c r="AH74" s="106"/>
      <c r="AI74" s="106"/>
      <c r="AJ74" s="106"/>
      <c r="AK74" s="106"/>
      <c r="AL74" s="106"/>
      <c r="AM74" s="230"/>
      <c r="AN74" s="125"/>
      <c r="AO74" s="231"/>
      <c r="AP74" s="236"/>
      <c r="AQ74" s="248"/>
      <c r="AR74" s="249"/>
      <c r="AS74" s="155">
        <f>ROUND(P74*(1+AQ70),0)</f>
        <v>469</v>
      </c>
      <c r="AT74" s="156"/>
      <c r="AU74" s="150"/>
      <c r="AV74" s="157">
        <f>ROUNDDOWN(AS74*'地域区分'!$B$17,0)</f>
        <v>5027</v>
      </c>
      <c r="AW74" s="157">
        <f>ROUNDDOWN(AS74*'地域区分'!$C$17,0)</f>
        <v>4971</v>
      </c>
      <c r="AX74" s="157">
        <f>ROUNDDOWN(AS74*'地域区分'!$D$17,0)</f>
        <v>4858</v>
      </c>
      <c r="AY74" s="157">
        <f>ROUNDDOWN(AS74*'地域区分'!$E$17,0)</f>
        <v>4774</v>
      </c>
      <c r="AZ74" s="300">
        <f>ROUNDDOWN(AS74*'地域区分'!$F$17,0)</f>
        <v>4690</v>
      </c>
      <c r="BA74" s="157">
        <f t="shared" si="11"/>
        <v>503</v>
      </c>
      <c r="BB74" s="157">
        <f t="shared" si="11"/>
        <v>498</v>
      </c>
      <c r="BC74" s="157">
        <f t="shared" si="11"/>
        <v>486</v>
      </c>
      <c r="BD74" s="157">
        <f t="shared" si="11"/>
        <v>478</v>
      </c>
      <c r="BE74" s="157">
        <f t="shared" si="11"/>
        <v>469</v>
      </c>
    </row>
    <row r="75" spans="1:57" ht="18" customHeight="1">
      <c r="A75" s="41">
        <v>72</v>
      </c>
      <c r="B75" s="42">
        <v>1268</v>
      </c>
      <c r="C75" s="43" t="s">
        <v>210</v>
      </c>
      <c r="D75" s="431"/>
      <c r="E75" s="432"/>
      <c r="F75" s="432"/>
      <c r="G75" s="432"/>
      <c r="H75" s="432"/>
      <c r="I75" s="432"/>
      <c r="J75" s="432"/>
      <c r="K75" s="432"/>
      <c r="L75" s="432"/>
      <c r="M75" s="432"/>
      <c r="N75" s="432"/>
      <c r="O75" s="52"/>
      <c r="P75" s="53"/>
      <c r="Q75" s="145"/>
      <c r="R75" s="145"/>
      <c r="S75" s="145"/>
      <c r="T75" s="126"/>
      <c r="U75" s="126"/>
      <c r="V75" s="105"/>
      <c r="W75" s="105"/>
      <c r="X75" s="105"/>
      <c r="Y75" s="232"/>
      <c r="Z75" s="233" t="s">
        <v>0</v>
      </c>
      <c r="AA75" s="145"/>
      <c r="AB75" s="145"/>
      <c r="AC75" s="145"/>
      <c r="AD75" s="145"/>
      <c r="AE75" s="145"/>
      <c r="AF75" s="145"/>
      <c r="AG75" s="145"/>
      <c r="AH75" s="145"/>
      <c r="AI75" s="145"/>
      <c r="AJ75" s="145"/>
      <c r="AK75" s="145"/>
      <c r="AL75" s="145"/>
      <c r="AM75" s="234" t="s">
        <v>361</v>
      </c>
      <c r="AN75" s="435">
        <v>1</v>
      </c>
      <c r="AO75" s="436"/>
      <c r="AP75" s="236"/>
      <c r="AQ75" s="248"/>
      <c r="AR75" s="249"/>
      <c r="AS75" s="155">
        <f>ROUND(ROUND(P74*AN75,0)*(1+AQ70),0)</f>
        <v>469</v>
      </c>
      <c r="AT75" s="156"/>
      <c r="AU75" s="150"/>
      <c r="AV75" s="157">
        <f>ROUNDDOWN(AS75*'地域区分'!$B$17,0)</f>
        <v>5027</v>
      </c>
      <c r="AW75" s="157">
        <f>ROUNDDOWN(AS75*'地域区分'!$C$17,0)</f>
        <v>4971</v>
      </c>
      <c r="AX75" s="157">
        <f>ROUNDDOWN(AS75*'地域区分'!$D$17,0)</f>
        <v>4858</v>
      </c>
      <c r="AY75" s="157">
        <f>ROUNDDOWN(AS75*'地域区分'!$E$17,0)</f>
        <v>4774</v>
      </c>
      <c r="AZ75" s="300">
        <f>ROUNDDOWN(AS75*'地域区分'!$F$17,0)</f>
        <v>4690</v>
      </c>
      <c r="BA75" s="157">
        <f t="shared" si="11"/>
        <v>503</v>
      </c>
      <c r="BB75" s="157">
        <f t="shared" si="11"/>
        <v>498</v>
      </c>
      <c r="BC75" s="157">
        <f t="shared" si="11"/>
        <v>486</v>
      </c>
      <c r="BD75" s="157">
        <f t="shared" si="11"/>
        <v>478</v>
      </c>
      <c r="BE75" s="157">
        <f t="shared" si="11"/>
        <v>469</v>
      </c>
    </row>
    <row r="76" spans="1:57" ht="18" customHeight="1">
      <c r="A76" s="41">
        <v>72</v>
      </c>
      <c r="B76" s="42">
        <v>1269</v>
      </c>
      <c r="C76" s="43" t="s">
        <v>211</v>
      </c>
      <c r="D76" s="401" t="s">
        <v>5</v>
      </c>
      <c r="E76" s="430"/>
      <c r="F76" s="430"/>
      <c r="G76" s="430"/>
      <c r="H76" s="430"/>
      <c r="I76" s="430"/>
      <c r="J76" s="430"/>
      <c r="K76" s="430"/>
      <c r="L76" s="430"/>
      <c r="M76" s="430"/>
      <c r="N76" s="430"/>
      <c r="O76" s="44"/>
      <c r="P76" s="400">
        <v>450</v>
      </c>
      <c r="Q76" s="400"/>
      <c r="R76" s="206" t="s">
        <v>305</v>
      </c>
      <c r="S76" s="152"/>
      <c r="T76" s="153"/>
      <c r="U76" s="153"/>
      <c r="V76" s="104"/>
      <c r="W76" s="152"/>
      <c r="X76" s="228"/>
      <c r="Y76" s="229"/>
      <c r="Z76" s="106"/>
      <c r="AA76" s="106"/>
      <c r="AB76" s="106"/>
      <c r="AC76" s="106"/>
      <c r="AD76" s="106"/>
      <c r="AE76" s="106"/>
      <c r="AF76" s="106"/>
      <c r="AG76" s="106"/>
      <c r="AH76" s="106"/>
      <c r="AI76" s="106"/>
      <c r="AJ76" s="106"/>
      <c r="AK76" s="106"/>
      <c r="AL76" s="106"/>
      <c r="AM76" s="106"/>
      <c r="AN76" s="106"/>
      <c r="AO76" s="106"/>
      <c r="AP76" s="237"/>
      <c r="AQ76" s="248"/>
      <c r="AR76" s="249"/>
      <c r="AS76" s="155">
        <f>ROUND(P76*(1+AQ70),0)</f>
        <v>563</v>
      </c>
      <c r="AT76" s="156"/>
      <c r="AU76" s="150"/>
      <c r="AV76" s="157">
        <f>ROUNDDOWN(AS76*'地域区分'!$B$17,0)</f>
        <v>6035</v>
      </c>
      <c r="AW76" s="157">
        <f>ROUNDDOWN(AS76*'地域区分'!$C$17,0)</f>
        <v>5967</v>
      </c>
      <c r="AX76" s="157">
        <f>ROUNDDOWN(AS76*'地域区分'!$D$17,0)</f>
        <v>5832</v>
      </c>
      <c r="AY76" s="157">
        <f>ROUNDDOWN(AS76*'地域区分'!$E$17,0)</f>
        <v>5731</v>
      </c>
      <c r="AZ76" s="300">
        <f>ROUNDDOWN(AS76*'地域区分'!$F$17,0)</f>
        <v>5630</v>
      </c>
      <c r="BA76" s="157">
        <f t="shared" si="11"/>
        <v>604</v>
      </c>
      <c r="BB76" s="157">
        <f t="shared" si="11"/>
        <v>597</v>
      </c>
      <c r="BC76" s="157">
        <f t="shared" si="11"/>
        <v>584</v>
      </c>
      <c r="BD76" s="157">
        <f t="shared" si="11"/>
        <v>574</v>
      </c>
      <c r="BE76" s="157">
        <f t="shared" si="11"/>
        <v>563</v>
      </c>
    </row>
    <row r="77" spans="1:57" ht="18" customHeight="1">
      <c r="A77" s="41">
        <v>72</v>
      </c>
      <c r="B77" s="42">
        <v>1270</v>
      </c>
      <c r="C77" s="43" t="s">
        <v>212</v>
      </c>
      <c r="D77" s="431"/>
      <c r="E77" s="432"/>
      <c r="F77" s="432"/>
      <c r="G77" s="432"/>
      <c r="H77" s="432"/>
      <c r="I77" s="432"/>
      <c r="J77" s="432"/>
      <c r="K77" s="432"/>
      <c r="L77" s="432"/>
      <c r="M77" s="432"/>
      <c r="N77" s="432"/>
      <c r="O77" s="52"/>
      <c r="P77" s="53"/>
      <c r="Q77" s="145"/>
      <c r="R77" s="145"/>
      <c r="S77" s="145"/>
      <c r="T77" s="126"/>
      <c r="U77" s="126"/>
      <c r="V77" s="105"/>
      <c r="W77" s="105"/>
      <c r="X77" s="105"/>
      <c r="Y77" s="232"/>
      <c r="Z77" s="233" t="s">
        <v>389</v>
      </c>
      <c r="AA77" s="145"/>
      <c r="AB77" s="145"/>
      <c r="AC77" s="145"/>
      <c r="AD77" s="145"/>
      <c r="AE77" s="145"/>
      <c r="AF77" s="145"/>
      <c r="AG77" s="145"/>
      <c r="AH77" s="145"/>
      <c r="AI77" s="145"/>
      <c r="AJ77" s="145"/>
      <c r="AK77" s="145"/>
      <c r="AL77" s="145"/>
      <c r="AM77" s="234" t="s">
        <v>361</v>
      </c>
      <c r="AN77" s="435">
        <v>1</v>
      </c>
      <c r="AO77" s="435"/>
      <c r="AP77" s="238"/>
      <c r="AQ77" s="250"/>
      <c r="AR77" s="252"/>
      <c r="AS77" s="155">
        <f>ROUND(ROUND(P76*AN77,0)*(1+AQ70),0)</f>
        <v>563</v>
      </c>
      <c r="AT77" s="156"/>
      <c r="AU77" s="150"/>
      <c r="AV77" s="157">
        <f>ROUNDDOWN(AS77*'地域区分'!$B$17,0)</f>
        <v>6035</v>
      </c>
      <c r="AW77" s="157">
        <f>ROUNDDOWN(AS77*'地域区分'!$C$17,0)</f>
        <v>5967</v>
      </c>
      <c r="AX77" s="157">
        <f>ROUNDDOWN(AS77*'地域区分'!$D$17,0)</f>
        <v>5832</v>
      </c>
      <c r="AY77" s="157">
        <f>ROUNDDOWN(AS77*'地域区分'!$E$17,0)</f>
        <v>5731</v>
      </c>
      <c r="AZ77" s="300">
        <f>ROUNDDOWN(AS77*'地域区分'!$F$17,0)</f>
        <v>5630</v>
      </c>
      <c r="BA77" s="157">
        <f t="shared" si="11"/>
        <v>604</v>
      </c>
      <c r="BB77" s="157">
        <f t="shared" si="11"/>
        <v>597</v>
      </c>
      <c r="BC77" s="157">
        <f t="shared" si="11"/>
        <v>584</v>
      </c>
      <c r="BD77" s="157">
        <f t="shared" si="11"/>
        <v>574</v>
      </c>
      <c r="BE77" s="157">
        <f t="shared" si="11"/>
        <v>563</v>
      </c>
    </row>
    <row r="78" spans="1:57" ht="18" customHeight="1">
      <c r="A78" s="41">
        <v>72</v>
      </c>
      <c r="B78" s="42">
        <v>1271</v>
      </c>
      <c r="C78" s="43" t="s">
        <v>213</v>
      </c>
      <c r="D78" s="401" t="s">
        <v>6</v>
      </c>
      <c r="E78" s="430"/>
      <c r="F78" s="430"/>
      <c r="G78" s="430"/>
      <c r="H78" s="430"/>
      <c r="I78" s="430"/>
      <c r="J78" s="430"/>
      <c r="K78" s="430"/>
      <c r="L78" s="430"/>
      <c r="M78" s="430"/>
      <c r="N78" s="430"/>
      <c r="O78" s="44"/>
      <c r="P78" s="400">
        <v>525</v>
      </c>
      <c r="Q78" s="400"/>
      <c r="R78" s="206" t="s">
        <v>305</v>
      </c>
      <c r="S78" s="152"/>
      <c r="T78" s="153"/>
      <c r="U78" s="153"/>
      <c r="V78" s="104"/>
      <c r="W78" s="152"/>
      <c r="X78" s="228"/>
      <c r="Y78" s="229"/>
      <c r="Z78" s="106"/>
      <c r="AA78" s="106"/>
      <c r="AB78" s="106"/>
      <c r="AC78" s="106"/>
      <c r="AD78" s="106"/>
      <c r="AE78" s="106"/>
      <c r="AF78" s="106"/>
      <c r="AG78" s="106"/>
      <c r="AH78" s="106"/>
      <c r="AI78" s="106"/>
      <c r="AJ78" s="106"/>
      <c r="AK78" s="106"/>
      <c r="AL78" s="106"/>
      <c r="AM78" s="230"/>
      <c r="AN78" s="125"/>
      <c r="AO78" s="125"/>
      <c r="AP78" s="238"/>
      <c r="AQ78" s="250"/>
      <c r="AR78" s="252"/>
      <c r="AS78" s="155">
        <f>ROUND(P78*(1+AQ70),0)</f>
        <v>656</v>
      </c>
      <c r="AT78" s="156"/>
      <c r="AU78" s="150"/>
      <c r="AV78" s="157">
        <f>ROUNDDOWN(AS78*'地域区分'!$B$17,0)</f>
        <v>7032</v>
      </c>
      <c r="AW78" s="157">
        <f>ROUNDDOWN(AS78*'地域区分'!$C$17,0)</f>
        <v>6953</v>
      </c>
      <c r="AX78" s="157">
        <f>ROUNDDOWN(AS78*'地域区分'!$D$17,0)</f>
        <v>6796</v>
      </c>
      <c r="AY78" s="157">
        <f>ROUNDDOWN(AS78*'地域区分'!$E$17,0)</f>
        <v>6678</v>
      </c>
      <c r="AZ78" s="300">
        <f>ROUNDDOWN(AS78*'地域区分'!$F$17,0)</f>
        <v>6560</v>
      </c>
      <c r="BA78" s="157">
        <f t="shared" si="11"/>
        <v>704</v>
      </c>
      <c r="BB78" s="157">
        <f t="shared" si="11"/>
        <v>696</v>
      </c>
      <c r="BC78" s="157">
        <f t="shared" si="11"/>
        <v>680</v>
      </c>
      <c r="BD78" s="157">
        <f t="shared" si="11"/>
        <v>668</v>
      </c>
      <c r="BE78" s="157">
        <f t="shared" si="11"/>
        <v>656</v>
      </c>
    </row>
    <row r="79" spans="1:57" ht="18" customHeight="1">
      <c r="A79" s="41">
        <v>72</v>
      </c>
      <c r="B79" s="42">
        <v>1272</v>
      </c>
      <c r="C79" s="43" t="s">
        <v>214</v>
      </c>
      <c r="D79" s="431"/>
      <c r="E79" s="432"/>
      <c r="F79" s="432"/>
      <c r="G79" s="432"/>
      <c r="H79" s="432"/>
      <c r="I79" s="432"/>
      <c r="J79" s="432"/>
      <c r="K79" s="432"/>
      <c r="L79" s="432"/>
      <c r="M79" s="432"/>
      <c r="N79" s="432"/>
      <c r="O79" s="52"/>
      <c r="P79" s="53"/>
      <c r="Q79" s="145"/>
      <c r="R79" s="145"/>
      <c r="S79" s="145"/>
      <c r="T79" s="126"/>
      <c r="U79" s="126"/>
      <c r="V79" s="105"/>
      <c r="W79" s="105"/>
      <c r="X79" s="105"/>
      <c r="Y79" s="232"/>
      <c r="Z79" s="233" t="s">
        <v>0</v>
      </c>
      <c r="AA79" s="145"/>
      <c r="AB79" s="145"/>
      <c r="AC79" s="145"/>
      <c r="AD79" s="145"/>
      <c r="AE79" s="145"/>
      <c r="AF79" s="145"/>
      <c r="AG79" s="145"/>
      <c r="AH79" s="145"/>
      <c r="AI79" s="145"/>
      <c r="AJ79" s="145"/>
      <c r="AK79" s="145"/>
      <c r="AL79" s="145"/>
      <c r="AM79" s="234" t="s">
        <v>361</v>
      </c>
      <c r="AN79" s="435">
        <v>1</v>
      </c>
      <c r="AO79" s="435"/>
      <c r="AP79" s="238"/>
      <c r="AQ79" s="250"/>
      <c r="AR79" s="252"/>
      <c r="AS79" s="155">
        <f>ROUND(ROUND(P78*AN79,0)*(1+AQ70),0)</f>
        <v>656</v>
      </c>
      <c r="AT79" s="156"/>
      <c r="AU79" s="150"/>
      <c r="AV79" s="157">
        <f>ROUNDDOWN(AS79*'地域区分'!$B$17,0)</f>
        <v>7032</v>
      </c>
      <c r="AW79" s="157">
        <f>ROUNDDOWN(AS79*'地域区分'!$C$17,0)</f>
        <v>6953</v>
      </c>
      <c r="AX79" s="157">
        <f>ROUNDDOWN(AS79*'地域区分'!$D$17,0)</f>
        <v>6796</v>
      </c>
      <c r="AY79" s="157">
        <f>ROUNDDOWN(AS79*'地域区分'!$E$17,0)</f>
        <v>6678</v>
      </c>
      <c r="AZ79" s="300">
        <f>ROUNDDOWN(AS79*'地域区分'!$F$17,0)</f>
        <v>6560</v>
      </c>
      <c r="BA79" s="157">
        <f t="shared" si="11"/>
        <v>704</v>
      </c>
      <c r="BB79" s="157">
        <f t="shared" si="11"/>
        <v>696</v>
      </c>
      <c r="BC79" s="157">
        <f t="shared" si="11"/>
        <v>680</v>
      </c>
      <c r="BD79" s="157">
        <f t="shared" si="11"/>
        <v>668</v>
      </c>
      <c r="BE79" s="157">
        <f t="shared" si="11"/>
        <v>656</v>
      </c>
    </row>
    <row r="80" spans="1:57" ht="18" customHeight="1">
      <c r="A80" s="41">
        <v>72</v>
      </c>
      <c r="B80" s="42">
        <v>1273</v>
      </c>
      <c r="C80" s="43" t="s">
        <v>216</v>
      </c>
      <c r="D80" s="401" t="s">
        <v>7</v>
      </c>
      <c r="E80" s="430"/>
      <c r="F80" s="430"/>
      <c r="G80" s="430"/>
      <c r="H80" s="430"/>
      <c r="I80" s="430"/>
      <c r="J80" s="430"/>
      <c r="K80" s="430"/>
      <c r="L80" s="430"/>
      <c r="M80" s="430"/>
      <c r="N80" s="430"/>
      <c r="O80" s="44"/>
      <c r="P80" s="400">
        <v>600</v>
      </c>
      <c r="Q80" s="400"/>
      <c r="R80" s="206" t="s">
        <v>305</v>
      </c>
      <c r="S80" s="152"/>
      <c r="T80" s="153"/>
      <c r="U80" s="153"/>
      <c r="V80" s="104"/>
      <c r="W80" s="152"/>
      <c r="X80" s="228"/>
      <c r="Y80" s="229"/>
      <c r="Z80" s="106"/>
      <c r="AA80" s="106"/>
      <c r="AB80" s="106"/>
      <c r="AC80" s="106"/>
      <c r="AD80" s="106"/>
      <c r="AE80" s="106"/>
      <c r="AF80" s="106"/>
      <c r="AG80" s="106"/>
      <c r="AH80" s="106"/>
      <c r="AI80" s="106"/>
      <c r="AJ80" s="106"/>
      <c r="AK80" s="106"/>
      <c r="AL80" s="106"/>
      <c r="AM80" s="230"/>
      <c r="AN80" s="125"/>
      <c r="AO80" s="125"/>
      <c r="AP80" s="238"/>
      <c r="AQ80" s="250"/>
      <c r="AR80" s="252"/>
      <c r="AS80" s="155">
        <f>ROUND(P80*(1+AQ70),0)</f>
        <v>750</v>
      </c>
      <c r="AT80" s="156"/>
      <c r="AU80" s="150"/>
      <c r="AV80" s="157">
        <f>ROUNDDOWN(AS80*'地域区分'!$B$17,0)</f>
        <v>8040</v>
      </c>
      <c r="AW80" s="157">
        <f>ROUNDDOWN(AS80*'地域区分'!$C$17,0)</f>
        <v>7950</v>
      </c>
      <c r="AX80" s="157">
        <f>ROUNDDOWN(AS80*'地域区分'!$D$17,0)</f>
        <v>7770</v>
      </c>
      <c r="AY80" s="157">
        <f>ROUNDDOWN(AS80*'地域区分'!$E$17,0)</f>
        <v>7635</v>
      </c>
      <c r="AZ80" s="300">
        <f>ROUNDDOWN(AS80*'地域区分'!$F$17,0)</f>
        <v>7500</v>
      </c>
      <c r="BA80" s="157">
        <f t="shared" si="11"/>
        <v>804</v>
      </c>
      <c r="BB80" s="157">
        <f t="shared" si="11"/>
        <v>795</v>
      </c>
      <c r="BC80" s="157">
        <f t="shared" si="11"/>
        <v>777</v>
      </c>
      <c r="BD80" s="157">
        <f t="shared" si="11"/>
        <v>764</v>
      </c>
      <c r="BE80" s="157">
        <f t="shared" si="11"/>
        <v>750</v>
      </c>
    </row>
    <row r="81" spans="1:57" ht="18" customHeight="1">
      <c r="A81" s="41">
        <v>72</v>
      </c>
      <c r="B81" s="42">
        <v>1274</v>
      </c>
      <c r="C81" s="43" t="s">
        <v>217</v>
      </c>
      <c r="D81" s="431"/>
      <c r="E81" s="432"/>
      <c r="F81" s="432"/>
      <c r="G81" s="432"/>
      <c r="H81" s="432"/>
      <c r="I81" s="432"/>
      <c r="J81" s="432"/>
      <c r="K81" s="432"/>
      <c r="L81" s="432"/>
      <c r="M81" s="432"/>
      <c r="N81" s="432"/>
      <c r="O81" s="52"/>
      <c r="P81" s="53"/>
      <c r="Q81" s="145"/>
      <c r="R81" s="145"/>
      <c r="S81" s="145"/>
      <c r="T81" s="126"/>
      <c r="U81" s="126"/>
      <c r="V81" s="105"/>
      <c r="W81" s="105"/>
      <c r="X81" s="105"/>
      <c r="Y81" s="232"/>
      <c r="Z81" s="233" t="s">
        <v>389</v>
      </c>
      <c r="AA81" s="145"/>
      <c r="AB81" s="145"/>
      <c r="AC81" s="145"/>
      <c r="AD81" s="145"/>
      <c r="AE81" s="145"/>
      <c r="AF81" s="145"/>
      <c r="AG81" s="145"/>
      <c r="AH81" s="145"/>
      <c r="AI81" s="145"/>
      <c r="AJ81" s="145"/>
      <c r="AK81" s="145"/>
      <c r="AL81" s="145"/>
      <c r="AM81" s="234" t="s">
        <v>361</v>
      </c>
      <c r="AN81" s="435">
        <v>1</v>
      </c>
      <c r="AO81" s="435"/>
      <c r="AP81" s="238"/>
      <c r="AQ81" s="250"/>
      <c r="AR81" s="252"/>
      <c r="AS81" s="155">
        <f>ROUND(ROUND(P80*AN81,0)*(1+AQ70),0)</f>
        <v>750</v>
      </c>
      <c r="AT81" s="156"/>
      <c r="AU81" s="150"/>
      <c r="AV81" s="157">
        <f>ROUNDDOWN(AS81*'地域区分'!$B$17,0)</f>
        <v>8040</v>
      </c>
      <c r="AW81" s="157">
        <f>ROUNDDOWN(AS81*'地域区分'!$C$17,0)</f>
        <v>7950</v>
      </c>
      <c r="AX81" s="157">
        <f>ROUNDDOWN(AS81*'地域区分'!$D$17,0)</f>
        <v>7770</v>
      </c>
      <c r="AY81" s="157">
        <f>ROUNDDOWN(AS81*'地域区分'!$E$17,0)</f>
        <v>7635</v>
      </c>
      <c r="AZ81" s="300">
        <f>ROUNDDOWN(AS81*'地域区分'!$F$17,0)</f>
        <v>7500</v>
      </c>
      <c r="BA81" s="157">
        <f t="shared" si="11"/>
        <v>804</v>
      </c>
      <c r="BB81" s="157">
        <f t="shared" si="11"/>
        <v>795</v>
      </c>
      <c r="BC81" s="157">
        <f t="shared" si="11"/>
        <v>777</v>
      </c>
      <c r="BD81" s="157">
        <f t="shared" si="11"/>
        <v>764</v>
      </c>
      <c r="BE81" s="157">
        <f t="shared" si="11"/>
        <v>750</v>
      </c>
    </row>
    <row r="82" spans="1:57" ht="18" customHeight="1">
      <c r="A82" s="41">
        <v>72</v>
      </c>
      <c r="B82" s="42">
        <v>1275</v>
      </c>
      <c r="C82" s="43" t="s">
        <v>218</v>
      </c>
      <c r="D82" s="401" t="s">
        <v>8</v>
      </c>
      <c r="E82" s="430"/>
      <c r="F82" s="430"/>
      <c r="G82" s="430"/>
      <c r="H82" s="430"/>
      <c r="I82" s="430"/>
      <c r="J82" s="430"/>
      <c r="K82" s="430"/>
      <c r="L82" s="430"/>
      <c r="M82" s="430"/>
      <c r="N82" s="430"/>
      <c r="O82" s="44"/>
      <c r="P82" s="400">
        <v>675</v>
      </c>
      <c r="Q82" s="400"/>
      <c r="R82" s="206" t="s">
        <v>305</v>
      </c>
      <c r="S82" s="152"/>
      <c r="T82" s="153"/>
      <c r="U82" s="153"/>
      <c r="V82" s="104"/>
      <c r="W82" s="152"/>
      <c r="X82" s="228"/>
      <c r="Y82" s="229"/>
      <c r="Z82" s="106"/>
      <c r="AA82" s="106"/>
      <c r="AB82" s="106"/>
      <c r="AC82" s="106"/>
      <c r="AD82" s="106"/>
      <c r="AE82" s="106"/>
      <c r="AF82" s="106"/>
      <c r="AG82" s="106"/>
      <c r="AH82" s="106"/>
      <c r="AI82" s="106"/>
      <c r="AJ82" s="106"/>
      <c r="AK82" s="106"/>
      <c r="AL82" s="106"/>
      <c r="AM82" s="230"/>
      <c r="AN82" s="125"/>
      <c r="AO82" s="125"/>
      <c r="AP82" s="238"/>
      <c r="AQ82" s="250"/>
      <c r="AR82" s="252"/>
      <c r="AS82" s="155">
        <f>ROUND(P82*(1+AQ70),0)</f>
        <v>844</v>
      </c>
      <c r="AT82" s="156"/>
      <c r="AU82" s="150"/>
      <c r="AV82" s="157">
        <f>ROUNDDOWN(AS82*'地域区分'!$B$17,0)</f>
        <v>9047</v>
      </c>
      <c r="AW82" s="157">
        <f>ROUNDDOWN(AS82*'地域区分'!$C$17,0)</f>
        <v>8946</v>
      </c>
      <c r="AX82" s="157">
        <f>ROUNDDOWN(AS82*'地域区分'!$D$17,0)</f>
        <v>8743</v>
      </c>
      <c r="AY82" s="157">
        <f>ROUNDDOWN(AS82*'地域区分'!$E$17,0)</f>
        <v>8591</v>
      </c>
      <c r="AZ82" s="300">
        <f>ROUNDDOWN(AS82*'地域区分'!$F$17,0)</f>
        <v>8440</v>
      </c>
      <c r="BA82" s="157">
        <f t="shared" si="11"/>
        <v>905</v>
      </c>
      <c r="BB82" s="157">
        <f t="shared" si="11"/>
        <v>895</v>
      </c>
      <c r="BC82" s="157">
        <f t="shared" si="11"/>
        <v>875</v>
      </c>
      <c r="BD82" s="157">
        <f t="shared" si="11"/>
        <v>860</v>
      </c>
      <c r="BE82" s="157">
        <f t="shared" si="11"/>
        <v>844</v>
      </c>
    </row>
    <row r="83" spans="1:57" ht="18" customHeight="1">
      <c r="A83" s="41">
        <v>72</v>
      </c>
      <c r="B83" s="42">
        <v>1276</v>
      </c>
      <c r="C83" s="43" t="s">
        <v>219</v>
      </c>
      <c r="D83" s="433"/>
      <c r="E83" s="434"/>
      <c r="F83" s="434"/>
      <c r="G83" s="434"/>
      <c r="H83" s="434"/>
      <c r="I83" s="434"/>
      <c r="J83" s="434"/>
      <c r="K83" s="434"/>
      <c r="L83" s="434"/>
      <c r="M83" s="434"/>
      <c r="N83" s="434"/>
      <c r="O83" s="55"/>
      <c r="P83" s="53"/>
      <c r="Q83" s="145"/>
      <c r="R83" s="145"/>
      <c r="S83" s="145"/>
      <c r="T83" s="126"/>
      <c r="U83" s="126"/>
      <c r="V83" s="105"/>
      <c r="W83" s="105"/>
      <c r="X83" s="105"/>
      <c r="Y83" s="232"/>
      <c r="Z83" s="233" t="s">
        <v>0</v>
      </c>
      <c r="AA83" s="145"/>
      <c r="AB83" s="145"/>
      <c r="AC83" s="145"/>
      <c r="AD83" s="145"/>
      <c r="AE83" s="145"/>
      <c r="AF83" s="145"/>
      <c r="AG83" s="145"/>
      <c r="AH83" s="145"/>
      <c r="AI83" s="145"/>
      <c r="AJ83" s="145"/>
      <c r="AK83" s="145"/>
      <c r="AL83" s="145"/>
      <c r="AM83" s="234" t="s">
        <v>361</v>
      </c>
      <c r="AN83" s="435">
        <v>1</v>
      </c>
      <c r="AO83" s="435"/>
      <c r="AP83" s="144"/>
      <c r="AQ83" s="243"/>
      <c r="AR83" s="305"/>
      <c r="AS83" s="160">
        <f>ROUND(ROUND(P82*AN83,0)*(1+AQ70),0)</f>
        <v>844</v>
      </c>
      <c r="AT83" s="176"/>
      <c r="AU83" s="298"/>
      <c r="AV83" s="157">
        <f>ROUNDDOWN(AS83*'地域区分'!$B$17,0)</f>
        <v>9047</v>
      </c>
      <c r="AW83" s="157">
        <f>ROUNDDOWN(AS83*'地域区分'!$C$17,0)</f>
        <v>8946</v>
      </c>
      <c r="AX83" s="157">
        <f>ROUNDDOWN(AS83*'地域区分'!$D$17,0)</f>
        <v>8743</v>
      </c>
      <c r="AY83" s="157">
        <f>ROUNDDOWN(AS83*'地域区分'!$E$17,0)</f>
        <v>8591</v>
      </c>
      <c r="AZ83" s="300">
        <f>ROUNDDOWN(AS83*'地域区分'!$F$17,0)</f>
        <v>8440</v>
      </c>
      <c r="BA83" s="157">
        <f t="shared" si="11"/>
        <v>905</v>
      </c>
      <c r="BB83" s="157">
        <f t="shared" si="11"/>
        <v>895</v>
      </c>
      <c r="BC83" s="157">
        <f t="shared" si="11"/>
        <v>875</v>
      </c>
      <c r="BD83" s="157">
        <f t="shared" si="11"/>
        <v>860</v>
      </c>
      <c r="BE83" s="157">
        <f t="shared" si="11"/>
        <v>844</v>
      </c>
    </row>
    <row r="86" spans="1:47" ht="17.25">
      <c r="A86" s="22" t="s">
        <v>220</v>
      </c>
      <c r="B86" s="22"/>
      <c r="C86" s="85"/>
      <c r="D86" s="86"/>
      <c r="E86" s="86"/>
      <c r="F86" s="86"/>
      <c r="G86" s="86"/>
      <c r="H86" s="86"/>
      <c r="I86" s="86"/>
      <c r="J86" s="86"/>
      <c r="K86" s="85"/>
      <c r="L86" s="85"/>
      <c r="M86" s="85"/>
      <c r="N86" s="85"/>
      <c r="O86" s="85"/>
      <c r="P86" s="85"/>
      <c r="Q86" s="226"/>
      <c r="R86" s="226"/>
      <c r="S86" s="226"/>
      <c r="T86" s="226"/>
      <c r="U86" s="227"/>
      <c r="V86" s="227"/>
      <c r="W86" s="226"/>
      <c r="X86" s="227"/>
      <c r="Y86" s="227"/>
      <c r="Z86" s="226"/>
      <c r="AA86" s="226"/>
      <c r="AB86" s="226"/>
      <c r="AC86" s="226"/>
      <c r="AD86" s="226"/>
      <c r="AE86" s="226"/>
      <c r="AF86" s="226"/>
      <c r="AG86" s="226"/>
      <c r="AH86" s="226"/>
      <c r="AI86" s="226"/>
      <c r="AJ86" s="226"/>
      <c r="AK86" s="226"/>
      <c r="AL86" s="226"/>
      <c r="AM86" s="226"/>
      <c r="AN86" s="226"/>
      <c r="AO86" s="226"/>
      <c r="AP86" s="226"/>
      <c r="AQ86" s="242"/>
      <c r="AR86" s="242"/>
      <c r="AS86" s="226"/>
      <c r="AT86" s="226"/>
      <c r="AU86" s="226"/>
    </row>
    <row r="87" spans="1:57" ht="13.5">
      <c r="A87" s="23" t="s">
        <v>326</v>
      </c>
      <c r="B87" s="24"/>
      <c r="C87" s="25" t="s">
        <v>295</v>
      </c>
      <c r="D87" s="26"/>
      <c r="E87" s="27"/>
      <c r="F87" s="27"/>
      <c r="G87" s="27"/>
      <c r="H87" s="27"/>
      <c r="I87" s="27"/>
      <c r="J87" s="27"/>
      <c r="K87" s="28"/>
      <c r="L87" s="28"/>
      <c r="M87" s="28"/>
      <c r="N87" s="28"/>
      <c r="O87" s="28"/>
      <c r="P87" s="28"/>
      <c r="Q87" s="104"/>
      <c r="R87" s="104"/>
      <c r="S87" s="104"/>
      <c r="T87" s="301"/>
      <c r="U87" s="302"/>
      <c r="V87" s="302"/>
      <c r="W87" s="104"/>
      <c r="X87" s="303" t="s">
        <v>296</v>
      </c>
      <c r="Y87" s="302"/>
      <c r="Z87" s="104"/>
      <c r="AA87" s="104"/>
      <c r="AB87" s="104"/>
      <c r="AC87" s="104"/>
      <c r="AD87" s="104"/>
      <c r="AE87" s="104"/>
      <c r="AF87" s="104"/>
      <c r="AG87" s="104"/>
      <c r="AH87" s="104"/>
      <c r="AI87" s="104"/>
      <c r="AJ87" s="104"/>
      <c r="AK87" s="104"/>
      <c r="AL87" s="104"/>
      <c r="AM87" s="104"/>
      <c r="AN87" s="104"/>
      <c r="AO87" s="104"/>
      <c r="AP87" s="104"/>
      <c r="AQ87" s="304"/>
      <c r="AR87" s="304"/>
      <c r="AS87" s="294" t="s">
        <v>297</v>
      </c>
      <c r="AT87" s="294" t="s">
        <v>298</v>
      </c>
      <c r="AU87" s="104"/>
      <c r="AV87" s="368" t="s">
        <v>418</v>
      </c>
      <c r="AW87" s="361"/>
      <c r="AX87" s="361"/>
      <c r="AY87" s="361"/>
      <c r="AZ87" s="408"/>
      <c r="BA87" s="368" t="s">
        <v>419</v>
      </c>
      <c r="BB87" s="361"/>
      <c r="BC87" s="361"/>
      <c r="BD87" s="361"/>
      <c r="BE87" s="362"/>
    </row>
    <row r="88" spans="1:57" ht="13.5">
      <c r="A88" s="33" t="s">
        <v>299</v>
      </c>
      <c r="B88" s="34" t="s">
        <v>300</v>
      </c>
      <c r="C88" s="35"/>
      <c r="D88" s="36"/>
      <c r="E88" s="37"/>
      <c r="F88" s="37"/>
      <c r="G88" s="37"/>
      <c r="H88" s="37"/>
      <c r="I88" s="37"/>
      <c r="J88" s="37"/>
      <c r="K88" s="38"/>
      <c r="L88" s="38"/>
      <c r="M88" s="38"/>
      <c r="N88" s="38"/>
      <c r="O88" s="38"/>
      <c r="P88" s="38"/>
      <c r="Q88" s="105"/>
      <c r="R88" s="105"/>
      <c r="S88" s="105"/>
      <c r="T88" s="105"/>
      <c r="U88" s="146"/>
      <c r="V88" s="146"/>
      <c r="W88" s="105"/>
      <c r="X88" s="146"/>
      <c r="Y88" s="146"/>
      <c r="Z88" s="105"/>
      <c r="AA88" s="105"/>
      <c r="AB88" s="105"/>
      <c r="AC88" s="105"/>
      <c r="AD88" s="105"/>
      <c r="AE88" s="105"/>
      <c r="AF88" s="105"/>
      <c r="AG88" s="105"/>
      <c r="AH88" s="105"/>
      <c r="AI88" s="105"/>
      <c r="AJ88" s="105"/>
      <c r="AK88" s="105"/>
      <c r="AL88" s="105"/>
      <c r="AM88" s="105"/>
      <c r="AN88" s="105"/>
      <c r="AO88" s="105"/>
      <c r="AP88" s="105"/>
      <c r="AQ88" s="243"/>
      <c r="AR88" s="243"/>
      <c r="AS88" s="147" t="s">
        <v>292</v>
      </c>
      <c r="AT88" s="147" t="s">
        <v>293</v>
      </c>
      <c r="AU88" s="148"/>
      <c r="AV88" s="149" t="s">
        <v>274</v>
      </c>
      <c r="AW88" s="149" t="s">
        <v>275</v>
      </c>
      <c r="AX88" s="149" t="s">
        <v>276</v>
      </c>
      <c r="AY88" s="149" t="s">
        <v>277</v>
      </c>
      <c r="AZ88" s="299" t="s">
        <v>278</v>
      </c>
      <c r="BA88" s="149" t="s">
        <v>274</v>
      </c>
      <c r="BB88" s="149" t="s">
        <v>275</v>
      </c>
      <c r="BC88" s="149" t="s">
        <v>276</v>
      </c>
      <c r="BD88" s="149" t="s">
        <v>277</v>
      </c>
      <c r="BE88" s="149" t="s">
        <v>278</v>
      </c>
    </row>
    <row r="89" spans="1:57" ht="18" customHeight="1">
      <c r="A89" s="41">
        <v>72</v>
      </c>
      <c r="B89" s="42">
        <v>1277</v>
      </c>
      <c r="C89" s="43" t="s">
        <v>221</v>
      </c>
      <c r="D89" s="347" t="s">
        <v>9</v>
      </c>
      <c r="E89" s="425"/>
      <c r="F89" s="425"/>
      <c r="G89" s="425"/>
      <c r="H89" s="425"/>
      <c r="I89" s="425"/>
      <c r="J89" s="425"/>
      <c r="K89" s="425"/>
      <c r="L89" s="425"/>
      <c r="M89" s="425"/>
      <c r="N89" s="425"/>
      <c r="O89" s="44"/>
      <c r="P89" s="400">
        <v>75</v>
      </c>
      <c r="Q89" s="400"/>
      <c r="R89" s="206" t="s">
        <v>305</v>
      </c>
      <c r="S89" s="152"/>
      <c r="T89" s="153"/>
      <c r="U89" s="153"/>
      <c r="V89" s="104"/>
      <c r="W89" s="152"/>
      <c r="X89" s="228"/>
      <c r="Y89" s="229"/>
      <c r="Z89" s="106"/>
      <c r="AA89" s="106"/>
      <c r="AB89" s="106"/>
      <c r="AC89" s="106"/>
      <c r="AD89" s="106"/>
      <c r="AE89" s="106"/>
      <c r="AF89" s="106"/>
      <c r="AG89" s="106"/>
      <c r="AH89" s="106"/>
      <c r="AI89" s="106"/>
      <c r="AJ89" s="106"/>
      <c r="AK89" s="106"/>
      <c r="AL89" s="106"/>
      <c r="AM89" s="230"/>
      <c r="AN89" s="125"/>
      <c r="AO89" s="231"/>
      <c r="AP89" s="235"/>
      <c r="AQ89" s="246"/>
      <c r="AR89" s="247"/>
      <c r="AS89" s="155">
        <f>ROUND(P89*(1+AQ93),0)</f>
        <v>113</v>
      </c>
      <c r="AT89" s="223" t="s">
        <v>364</v>
      </c>
      <c r="AU89" s="148"/>
      <c r="AV89" s="157">
        <f>ROUNDDOWN(AS89*'地域区分'!$B$17,0)</f>
        <v>1211</v>
      </c>
      <c r="AW89" s="157">
        <f>ROUNDDOWN(AS89*'地域区分'!$C$17,0)</f>
        <v>1197</v>
      </c>
      <c r="AX89" s="157">
        <f>ROUNDDOWN(AS89*'地域区分'!$D$17,0)</f>
        <v>1170</v>
      </c>
      <c r="AY89" s="157">
        <f>ROUNDDOWN(AS89*'地域区分'!$E$17,0)</f>
        <v>1150</v>
      </c>
      <c r="AZ89" s="300">
        <f>ROUNDDOWN(AS89*'地域区分'!$F$17,0)</f>
        <v>1130</v>
      </c>
      <c r="BA89" s="157">
        <f>AV89-ROUNDDOWN(AV89*0.9,0)</f>
        <v>122</v>
      </c>
      <c r="BB89" s="157">
        <f>AW89-ROUNDDOWN(AW89*0.9,0)</f>
        <v>120</v>
      </c>
      <c r="BC89" s="157">
        <f>AX89-ROUNDDOWN(AX89*0.9,0)</f>
        <v>117</v>
      </c>
      <c r="BD89" s="157">
        <f>AY89-ROUNDDOWN(AY89*0.9,0)</f>
        <v>115</v>
      </c>
      <c r="BE89" s="157">
        <f>AZ89-ROUNDDOWN(AZ89*0.9,0)</f>
        <v>113</v>
      </c>
    </row>
    <row r="90" spans="1:57" ht="18" customHeight="1">
      <c r="A90" s="41">
        <v>72</v>
      </c>
      <c r="B90" s="42">
        <v>1278</v>
      </c>
      <c r="C90" s="43" t="s">
        <v>222</v>
      </c>
      <c r="D90" s="426"/>
      <c r="E90" s="427"/>
      <c r="F90" s="427"/>
      <c r="G90" s="427"/>
      <c r="H90" s="427"/>
      <c r="I90" s="427"/>
      <c r="J90" s="427"/>
      <c r="K90" s="427"/>
      <c r="L90" s="427"/>
      <c r="M90" s="427"/>
      <c r="N90" s="427"/>
      <c r="O90" s="52"/>
      <c r="P90" s="53"/>
      <c r="Q90" s="145"/>
      <c r="R90" s="145"/>
      <c r="S90" s="145"/>
      <c r="T90" s="126"/>
      <c r="U90" s="126"/>
      <c r="V90" s="105"/>
      <c r="W90" s="105"/>
      <c r="X90" s="105"/>
      <c r="Y90" s="232"/>
      <c r="Z90" s="233" t="s">
        <v>10</v>
      </c>
      <c r="AA90" s="145"/>
      <c r="AB90" s="145"/>
      <c r="AC90" s="145"/>
      <c r="AD90" s="145"/>
      <c r="AE90" s="145"/>
      <c r="AF90" s="145"/>
      <c r="AG90" s="145"/>
      <c r="AH90" s="145"/>
      <c r="AI90" s="145"/>
      <c r="AJ90" s="145"/>
      <c r="AK90" s="145"/>
      <c r="AL90" s="145"/>
      <c r="AM90" s="234" t="s">
        <v>11</v>
      </c>
      <c r="AN90" s="435">
        <v>1</v>
      </c>
      <c r="AO90" s="436"/>
      <c r="AP90" s="236"/>
      <c r="AQ90" s="248"/>
      <c r="AR90" s="249"/>
      <c r="AS90" s="155">
        <f>ROUND(ROUND(P89*AN90,0)*(1+AQ93),0)</f>
        <v>113</v>
      </c>
      <c r="AT90" s="156"/>
      <c r="AU90" s="148"/>
      <c r="AV90" s="157">
        <f>ROUNDDOWN(AS90*'地域区分'!$B$17,0)</f>
        <v>1211</v>
      </c>
      <c r="AW90" s="157">
        <f>ROUNDDOWN(AS90*'地域区分'!$C$17,0)</f>
        <v>1197</v>
      </c>
      <c r="AX90" s="157">
        <f>ROUNDDOWN(AS90*'地域区分'!$D$17,0)</f>
        <v>1170</v>
      </c>
      <c r="AY90" s="157">
        <f>ROUNDDOWN(AS90*'地域区分'!$E$17,0)</f>
        <v>1150</v>
      </c>
      <c r="AZ90" s="300">
        <f>ROUNDDOWN(AS90*'地域区分'!$F$17,0)</f>
        <v>1130</v>
      </c>
      <c r="BA90" s="157">
        <f aca="true" t="shared" si="12" ref="BA90:BE114">AV90-ROUNDDOWN(AV90*0.9,0)</f>
        <v>122</v>
      </c>
      <c r="BB90" s="157">
        <f t="shared" si="12"/>
        <v>120</v>
      </c>
      <c r="BC90" s="157">
        <f t="shared" si="12"/>
        <v>117</v>
      </c>
      <c r="BD90" s="157">
        <f t="shared" si="12"/>
        <v>115</v>
      </c>
      <c r="BE90" s="157">
        <f t="shared" si="12"/>
        <v>113</v>
      </c>
    </row>
    <row r="91" spans="1:57" ht="18" customHeight="1">
      <c r="A91" s="41">
        <v>72</v>
      </c>
      <c r="B91" s="42">
        <v>1279</v>
      </c>
      <c r="C91" s="43" t="s">
        <v>223</v>
      </c>
      <c r="D91" s="347" t="s">
        <v>12</v>
      </c>
      <c r="E91" s="444"/>
      <c r="F91" s="444"/>
      <c r="G91" s="444"/>
      <c r="H91" s="444"/>
      <c r="I91" s="444"/>
      <c r="J91" s="444"/>
      <c r="K91" s="444"/>
      <c r="L91" s="444"/>
      <c r="M91" s="444"/>
      <c r="N91" s="444"/>
      <c r="O91" s="44"/>
      <c r="P91" s="400">
        <v>150</v>
      </c>
      <c r="Q91" s="400"/>
      <c r="R91" s="206" t="s">
        <v>305</v>
      </c>
      <c r="S91" s="152"/>
      <c r="T91" s="153"/>
      <c r="U91" s="153"/>
      <c r="V91" s="104"/>
      <c r="W91" s="152"/>
      <c r="X91" s="228"/>
      <c r="Y91" s="229"/>
      <c r="Z91" s="106"/>
      <c r="AA91" s="106"/>
      <c r="AB91" s="106"/>
      <c r="AC91" s="106"/>
      <c r="AD91" s="106"/>
      <c r="AE91" s="106"/>
      <c r="AF91" s="106"/>
      <c r="AG91" s="106"/>
      <c r="AH91" s="106"/>
      <c r="AI91" s="106"/>
      <c r="AJ91" s="106"/>
      <c r="AK91" s="106"/>
      <c r="AL91" s="106"/>
      <c r="AM91" s="230"/>
      <c r="AN91" s="125"/>
      <c r="AO91" s="231"/>
      <c r="AP91" s="437" t="s">
        <v>349</v>
      </c>
      <c r="AQ91" s="438"/>
      <c r="AR91" s="439"/>
      <c r="AS91" s="155">
        <f>ROUND(P91*(1+AQ93),0)</f>
        <v>225</v>
      </c>
      <c r="AT91" s="156"/>
      <c r="AU91" s="148"/>
      <c r="AV91" s="157">
        <f>ROUNDDOWN(AS91*'地域区分'!$B$17,0)</f>
        <v>2412</v>
      </c>
      <c r="AW91" s="157">
        <f>ROUNDDOWN(AS91*'地域区分'!$C$17,0)</f>
        <v>2385</v>
      </c>
      <c r="AX91" s="157">
        <f>ROUNDDOWN(AS91*'地域区分'!$D$17,0)</f>
        <v>2331</v>
      </c>
      <c r="AY91" s="157">
        <f>ROUNDDOWN(AS91*'地域区分'!$E$17,0)</f>
        <v>2290</v>
      </c>
      <c r="AZ91" s="300">
        <f>ROUNDDOWN(AS91*'地域区分'!$F$17,0)</f>
        <v>2250</v>
      </c>
      <c r="BA91" s="157">
        <f t="shared" si="12"/>
        <v>242</v>
      </c>
      <c r="BB91" s="157">
        <f t="shared" si="12"/>
        <v>239</v>
      </c>
      <c r="BC91" s="157">
        <f t="shared" si="12"/>
        <v>234</v>
      </c>
      <c r="BD91" s="157">
        <f t="shared" si="12"/>
        <v>229</v>
      </c>
      <c r="BE91" s="157">
        <f t="shared" si="12"/>
        <v>225</v>
      </c>
    </row>
    <row r="92" spans="1:57" ht="18" customHeight="1">
      <c r="A92" s="41">
        <v>72</v>
      </c>
      <c r="B92" s="42">
        <v>1280</v>
      </c>
      <c r="C92" s="43" t="s">
        <v>224</v>
      </c>
      <c r="D92" s="445"/>
      <c r="E92" s="446"/>
      <c r="F92" s="446"/>
      <c r="G92" s="446"/>
      <c r="H92" s="446"/>
      <c r="I92" s="446"/>
      <c r="J92" s="446"/>
      <c r="K92" s="446"/>
      <c r="L92" s="446"/>
      <c r="M92" s="446"/>
      <c r="N92" s="446"/>
      <c r="O92" s="52"/>
      <c r="P92" s="53"/>
      <c r="Q92" s="145"/>
      <c r="R92" s="145"/>
      <c r="S92" s="145"/>
      <c r="T92" s="126"/>
      <c r="U92" s="126"/>
      <c r="V92" s="105"/>
      <c r="W92" s="105"/>
      <c r="X92" s="105"/>
      <c r="Y92" s="232"/>
      <c r="Z92" s="233" t="s">
        <v>10</v>
      </c>
      <c r="AA92" s="145"/>
      <c r="AB92" s="145"/>
      <c r="AC92" s="145"/>
      <c r="AD92" s="145"/>
      <c r="AE92" s="145"/>
      <c r="AF92" s="145"/>
      <c r="AG92" s="145"/>
      <c r="AH92" s="145"/>
      <c r="AI92" s="145"/>
      <c r="AJ92" s="145"/>
      <c r="AK92" s="145"/>
      <c r="AL92" s="145"/>
      <c r="AM92" s="234" t="s">
        <v>11</v>
      </c>
      <c r="AN92" s="435">
        <v>1</v>
      </c>
      <c r="AO92" s="436"/>
      <c r="AP92" s="437"/>
      <c r="AQ92" s="438"/>
      <c r="AR92" s="439"/>
      <c r="AS92" s="155">
        <f>ROUND(ROUND(P91*AN92,0)*(1+AQ93),0)</f>
        <v>225</v>
      </c>
      <c r="AT92" s="156"/>
      <c r="AU92" s="148"/>
      <c r="AV92" s="157">
        <f>ROUNDDOWN(AS92*'地域区分'!$B$17,0)</f>
        <v>2412</v>
      </c>
      <c r="AW92" s="157">
        <f>ROUNDDOWN(AS92*'地域区分'!$C$17,0)</f>
        <v>2385</v>
      </c>
      <c r="AX92" s="157">
        <f>ROUNDDOWN(AS92*'地域区分'!$D$17,0)</f>
        <v>2331</v>
      </c>
      <c r="AY92" s="157">
        <f>ROUNDDOWN(AS92*'地域区分'!$E$17,0)</f>
        <v>2290</v>
      </c>
      <c r="AZ92" s="300">
        <f>ROUNDDOWN(AS92*'地域区分'!$F$17,0)</f>
        <v>2250</v>
      </c>
      <c r="BA92" s="157">
        <f t="shared" si="12"/>
        <v>242</v>
      </c>
      <c r="BB92" s="157">
        <f t="shared" si="12"/>
        <v>239</v>
      </c>
      <c r="BC92" s="157">
        <f t="shared" si="12"/>
        <v>234</v>
      </c>
      <c r="BD92" s="157">
        <f t="shared" si="12"/>
        <v>229</v>
      </c>
      <c r="BE92" s="157">
        <f t="shared" si="12"/>
        <v>225</v>
      </c>
    </row>
    <row r="93" spans="1:57" ht="18" customHeight="1">
      <c r="A93" s="41">
        <v>72</v>
      </c>
      <c r="B93" s="42">
        <v>1281</v>
      </c>
      <c r="C93" s="43" t="s">
        <v>225</v>
      </c>
      <c r="D93" s="401" t="s">
        <v>13</v>
      </c>
      <c r="E93" s="430"/>
      <c r="F93" s="430"/>
      <c r="G93" s="430"/>
      <c r="H93" s="430"/>
      <c r="I93" s="430"/>
      <c r="J93" s="430"/>
      <c r="K93" s="430"/>
      <c r="L93" s="430"/>
      <c r="M93" s="430"/>
      <c r="N93" s="430"/>
      <c r="O93" s="44"/>
      <c r="P93" s="400">
        <v>225</v>
      </c>
      <c r="Q93" s="400"/>
      <c r="R93" s="206" t="s">
        <v>305</v>
      </c>
      <c r="S93" s="152"/>
      <c r="T93" s="153"/>
      <c r="U93" s="153"/>
      <c r="V93" s="104"/>
      <c r="W93" s="152"/>
      <c r="X93" s="228"/>
      <c r="Y93" s="229"/>
      <c r="Z93" s="106"/>
      <c r="AA93" s="106"/>
      <c r="AB93" s="106"/>
      <c r="AC93" s="106"/>
      <c r="AD93" s="106"/>
      <c r="AE93" s="106"/>
      <c r="AF93" s="106"/>
      <c r="AG93" s="106"/>
      <c r="AH93" s="106"/>
      <c r="AI93" s="106"/>
      <c r="AJ93" s="106"/>
      <c r="AK93" s="106"/>
      <c r="AL93" s="106"/>
      <c r="AM93" s="230"/>
      <c r="AN93" s="125"/>
      <c r="AO93" s="231"/>
      <c r="AP93" s="237" t="s">
        <v>333</v>
      </c>
      <c r="AQ93" s="440">
        <v>0.5</v>
      </c>
      <c r="AR93" s="441"/>
      <c r="AS93" s="155">
        <f>ROUND(P93*(1+AQ93),0)</f>
        <v>338</v>
      </c>
      <c r="AT93" s="156"/>
      <c r="AU93" s="148"/>
      <c r="AV93" s="157">
        <f>ROUNDDOWN(AS93*'地域区分'!$B$17,0)</f>
        <v>3623</v>
      </c>
      <c r="AW93" s="157">
        <f>ROUNDDOWN(AS93*'地域区分'!$C$17,0)</f>
        <v>3582</v>
      </c>
      <c r="AX93" s="157">
        <f>ROUNDDOWN(AS93*'地域区分'!$D$17,0)</f>
        <v>3501</v>
      </c>
      <c r="AY93" s="157">
        <f>ROUNDDOWN(AS93*'地域区分'!$E$17,0)</f>
        <v>3440</v>
      </c>
      <c r="AZ93" s="300">
        <f>ROUNDDOWN(AS93*'地域区分'!$F$17,0)</f>
        <v>3380</v>
      </c>
      <c r="BA93" s="157">
        <f t="shared" si="12"/>
        <v>363</v>
      </c>
      <c r="BB93" s="157">
        <f t="shared" si="12"/>
        <v>359</v>
      </c>
      <c r="BC93" s="157">
        <f t="shared" si="12"/>
        <v>351</v>
      </c>
      <c r="BD93" s="157">
        <f t="shared" si="12"/>
        <v>344</v>
      </c>
      <c r="BE93" s="157">
        <f t="shared" si="12"/>
        <v>338</v>
      </c>
    </row>
    <row r="94" spans="1:57" ht="18" customHeight="1">
      <c r="A94" s="41">
        <v>72</v>
      </c>
      <c r="B94" s="42">
        <v>1282</v>
      </c>
      <c r="C94" s="43" t="s">
        <v>226</v>
      </c>
      <c r="D94" s="431"/>
      <c r="E94" s="432"/>
      <c r="F94" s="432"/>
      <c r="G94" s="432"/>
      <c r="H94" s="432"/>
      <c r="I94" s="432"/>
      <c r="J94" s="432"/>
      <c r="K94" s="432"/>
      <c r="L94" s="432"/>
      <c r="M94" s="432"/>
      <c r="N94" s="432"/>
      <c r="O94" s="52"/>
      <c r="P94" s="53"/>
      <c r="Q94" s="145"/>
      <c r="R94" s="145"/>
      <c r="S94" s="145"/>
      <c r="T94" s="126"/>
      <c r="U94" s="126"/>
      <c r="V94" s="105"/>
      <c r="W94" s="105"/>
      <c r="X94" s="105"/>
      <c r="Y94" s="232"/>
      <c r="Z94" s="233" t="s">
        <v>10</v>
      </c>
      <c r="AA94" s="145"/>
      <c r="AB94" s="145"/>
      <c r="AC94" s="145"/>
      <c r="AD94" s="145"/>
      <c r="AE94" s="145"/>
      <c r="AF94" s="145"/>
      <c r="AG94" s="145"/>
      <c r="AH94" s="145"/>
      <c r="AI94" s="145"/>
      <c r="AJ94" s="145"/>
      <c r="AK94" s="145"/>
      <c r="AL94" s="145"/>
      <c r="AM94" s="234" t="s">
        <v>11</v>
      </c>
      <c r="AN94" s="435">
        <v>1</v>
      </c>
      <c r="AO94" s="436"/>
      <c r="AP94" s="148"/>
      <c r="AQ94" s="250"/>
      <c r="AR94" s="251" t="s">
        <v>334</v>
      </c>
      <c r="AS94" s="155">
        <f>ROUND(ROUND(P93*AN94,0)*(1+AQ93),0)</f>
        <v>338</v>
      </c>
      <c r="AT94" s="156"/>
      <c r="AU94" s="148"/>
      <c r="AV94" s="157">
        <f>ROUNDDOWN(AS94*'地域区分'!$B$17,0)</f>
        <v>3623</v>
      </c>
      <c r="AW94" s="157">
        <f>ROUNDDOWN(AS94*'地域区分'!$C$17,0)</f>
        <v>3582</v>
      </c>
      <c r="AX94" s="157">
        <f>ROUNDDOWN(AS94*'地域区分'!$D$17,0)</f>
        <v>3501</v>
      </c>
      <c r="AY94" s="157">
        <f>ROUNDDOWN(AS94*'地域区分'!$E$17,0)</f>
        <v>3440</v>
      </c>
      <c r="AZ94" s="300">
        <f>ROUNDDOWN(AS94*'地域区分'!$F$17,0)</f>
        <v>3380</v>
      </c>
      <c r="BA94" s="157">
        <f t="shared" si="12"/>
        <v>363</v>
      </c>
      <c r="BB94" s="157">
        <f t="shared" si="12"/>
        <v>359</v>
      </c>
      <c r="BC94" s="157">
        <f t="shared" si="12"/>
        <v>351</v>
      </c>
      <c r="BD94" s="157">
        <f t="shared" si="12"/>
        <v>344</v>
      </c>
      <c r="BE94" s="157">
        <f t="shared" si="12"/>
        <v>338</v>
      </c>
    </row>
    <row r="95" spans="1:57" ht="18" customHeight="1">
      <c r="A95" s="41">
        <v>72</v>
      </c>
      <c r="B95" s="42">
        <v>1283</v>
      </c>
      <c r="C95" s="43" t="s">
        <v>227</v>
      </c>
      <c r="D95" s="401" t="s">
        <v>14</v>
      </c>
      <c r="E95" s="430"/>
      <c r="F95" s="430"/>
      <c r="G95" s="430"/>
      <c r="H95" s="430"/>
      <c r="I95" s="430"/>
      <c r="J95" s="430"/>
      <c r="K95" s="430"/>
      <c r="L95" s="430"/>
      <c r="M95" s="430"/>
      <c r="N95" s="430"/>
      <c r="O95" s="44"/>
      <c r="P95" s="400">
        <v>300</v>
      </c>
      <c r="Q95" s="400"/>
      <c r="R95" s="206" t="s">
        <v>305</v>
      </c>
      <c r="S95" s="152"/>
      <c r="T95" s="153"/>
      <c r="U95" s="153"/>
      <c r="V95" s="104"/>
      <c r="W95" s="152"/>
      <c r="X95" s="228"/>
      <c r="Y95" s="229"/>
      <c r="Z95" s="106"/>
      <c r="AA95" s="106"/>
      <c r="AB95" s="106"/>
      <c r="AC95" s="106"/>
      <c r="AD95" s="106"/>
      <c r="AE95" s="106"/>
      <c r="AF95" s="106"/>
      <c r="AG95" s="106"/>
      <c r="AH95" s="106"/>
      <c r="AI95" s="106"/>
      <c r="AJ95" s="106"/>
      <c r="AK95" s="106"/>
      <c r="AL95" s="106"/>
      <c r="AM95" s="230"/>
      <c r="AN95" s="125"/>
      <c r="AO95" s="231"/>
      <c r="AP95" s="148"/>
      <c r="AQ95" s="250"/>
      <c r="AR95" s="252"/>
      <c r="AS95" s="155">
        <f>ROUND(P95*(1+AQ93),0)</f>
        <v>450</v>
      </c>
      <c r="AT95" s="156"/>
      <c r="AU95" s="148"/>
      <c r="AV95" s="157">
        <f>ROUNDDOWN(AS95*'地域区分'!$B$17,0)</f>
        <v>4824</v>
      </c>
      <c r="AW95" s="157">
        <f>ROUNDDOWN(AS95*'地域区分'!$C$17,0)</f>
        <v>4770</v>
      </c>
      <c r="AX95" s="157">
        <f>ROUNDDOWN(AS95*'地域区分'!$D$17,0)</f>
        <v>4662</v>
      </c>
      <c r="AY95" s="157">
        <f>ROUNDDOWN(AS95*'地域区分'!$E$17,0)</f>
        <v>4581</v>
      </c>
      <c r="AZ95" s="300">
        <f>ROUNDDOWN(AS95*'地域区分'!$F$17,0)</f>
        <v>4500</v>
      </c>
      <c r="BA95" s="157">
        <f t="shared" si="12"/>
        <v>483</v>
      </c>
      <c r="BB95" s="157">
        <f t="shared" si="12"/>
        <v>477</v>
      </c>
      <c r="BC95" s="157">
        <f t="shared" si="12"/>
        <v>467</v>
      </c>
      <c r="BD95" s="157">
        <f t="shared" si="12"/>
        <v>459</v>
      </c>
      <c r="BE95" s="157">
        <f t="shared" si="12"/>
        <v>450</v>
      </c>
    </row>
    <row r="96" spans="1:57" ht="18" customHeight="1">
      <c r="A96" s="41">
        <v>72</v>
      </c>
      <c r="B96" s="42">
        <v>1284</v>
      </c>
      <c r="C96" s="43" t="s">
        <v>228</v>
      </c>
      <c r="D96" s="431"/>
      <c r="E96" s="432"/>
      <c r="F96" s="432"/>
      <c r="G96" s="432"/>
      <c r="H96" s="432"/>
      <c r="I96" s="432"/>
      <c r="J96" s="432"/>
      <c r="K96" s="432"/>
      <c r="L96" s="432"/>
      <c r="M96" s="432"/>
      <c r="N96" s="432"/>
      <c r="O96" s="52"/>
      <c r="P96" s="53"/>
      <c r="Q96" s="145"/>
      <c r="R96" s="145"/>
      <c r="S96" s="145"/>
      <c r="T96" s="126"/>
      <c r="U96" s="126"/>
      <c r="V96" s="105"/>
      <c r="W96" s="105"/>
      <c r="X96" s="105"/>
      <c r="Y96" s="232"/>
      <c r="Z96" s="233" t="s">
        <v>10</v>
      </c>
      <c r="AA96" s="145"/>
      <c r="AB96" s="145"/>
      <c r="AC96" s="145"/>
      <c r="AD96" s="145"/>
      <c r="AE96" s="145"/>
      <c r="AF96" s="145"/>
      <c r="AG96" s="145"/>
      <c r="AH96" s="145"/>
      <c r="AI96" s="145"/>
      <c r="AJ96" s="145"/>
      <c r="AK96" s="145"/>
      <c r="AL96" s="145"/>
      <c r="AM96" s="234" t="s">
        <v>11</v>
      </c>
      <c r="AN96" s="435">
        <v>1</v>
      </c>
      <c r="AO96" s="436"/>
      <c r="AP96" s="148"/>
      <c r="AQ96" s="250"/>
      <c r="AR96" s="250"/>
      <c r="AS96" s="155">
        <f>ROUND(ROUND(P95*AN96,0)*(1+AQ93),0)</f>
        <v>450</v>
      </c>
      <c r="AT96" s="156"/>
      <c r="AU96" s="148"/>
      <c r="AV96" s="157">
        <f>ROUNDDOWN(AS96*'地域区分'!$B$17,0)</f>
        <v>4824</v>
      </c>
      <c r="AW96" s="157">
        <f>ROUNDDOWN(AS96*'地域区分'!$C$17,0)</f>
        <v>4770</v>
      </c>
      <c r="AX96" s="157">
        <f>ROUNDDOWN(AS96*'地域区分'!$D$17,0)</f>
        <v>4662</v>
      </c>
      <c r="AY96" s="157">
        <f>ROUNDDOWN(AS96*'地域区分'!$E$17,0)</f>
        <v>4581</v>
      </c>
      <c r="AZ96" s="300">
        <f>ROUNDDOWN(AS96*'地域区分'!$F$17,0)</f>
        <v>4500</v>
      </c>
      <c r="BA96" s="157">
        <f t="shared" si="12"/>
        <v>483</v>
      </c>
      <c r="BB96" s="157">
        <f t="shared" si="12"/>
        <v>477</v>
      </c>
      <c r="BC96" s="157">
        <f t="shared" si="12"/>
        <v>467</v>
      </c>
      <c r="BD96" s="157">
        <f t="shared" si="12"/>
        <v>459</v>
      </c>
      <c r="BE96" s="157">
        <f t="shared" si="12"/>
        <v>450</v>
      </c>
    </row>
    <row r="97" spans="1:57" ht="18" customHeight="1">
      <c r="A97" s="41">
        <v>72</v>
      </c>
      <c r="B97" s="42">
        <v>1285</v>
      </c>
      <c r="C97" s="43" t="s">
        <v>229</v>
      </c>
      <c r="D97" s="401" t="s">
        <v>15</v>
      </c>
      <c r="E97" s="430"/>
      <c r="F97" s="430"/>
      <c r="G97" s="430"/>
      <c r="H97" s="430"/>
      <c r="I97" s="430"/>
      <c r="J97" s="430"/>
      <c r="K97" s="430"/>
      <c r="L97" s="430"/>
      <c r="M97" s="430"/>
      <c r="N97" s="430"/>
      <c r="O97" s="44"/>
      <c r="P97" s="400">
        <v>375</v>
      </c>
      <c r="Q97" s="400"/>
      <c r="R97" s="206" t="s">
        <v>305</v>
      </c>
      <c r="S97" s="152"/>
      <c r="T97" s="153"/>
      <c r="U97" s="153"/>
      <c r="V97" s="104"/>
      <c r="W97" s="152"/>
      <c r="X97" s="228"/>
      <c r="Y97" s="229"/>
      <c r="Z97" s="106"/>
      <c r="AA97" s="106"/>
      <c r="AB97" s="106"/>
      <c r="AC97" s="106"/>
      <c r="AD97" s="106"/>
      <c r="AE97" s="106"/>
      <c r="AF97" s="106"/>
      <c r="AG97" s="106"/>
      <c r="AH97" s="106"/>
      <c r="AI97" s="106"/>
      <c r="AJ97" s="106"/>
      <c r="AK97" s="106"/>
      <c r="AL97" s="106"/>
      <c r="AM97" s="230"/>
      <c r="AN97" s="125"/>
      <c r="AO97" s="231"/>
      <c r="AP97" s="236"/>
      <c r="AQ97" s="248"/>
      <c r="AR97" s="249"/>
      <c r="AS97" s="155">
        <f>ROUND(P97*(1+AQ93),0)</f>
        <v>563</v>
      </c>
      <c r="AT97" s="156"/>
      <c r="AU97" s="148"/>
      <c r="AV97" s="157">
        <f>ROUNDDOWN(AS97*'地域区分'!$B$17,0)</f>
        <v>6035</v>
      </c>
      <c r="AW97" s="157">
        <f>ROUNDDOWN(AS97*'地域区分'!$C$17,0)</f>
        <v>5967</v>
      </c>
      <c r="AX97" s="157">
        <f>ROUNDDOWN(AS97*'地域区分'!$D$17,0)</f>
        <v>5832</v>
      </c>
      <c r="AY97" s="157">
        <f>ROUNDDOWN(AS97*'地域区分'!$E$17,0)</f>
        <v>5731</v>
      </c>
      <c r="AZ97" s="300">
        <f>ROUNDDOWN(AS97*'地域区分'!$F$17,0)</f>
        <v>5630</v>
      </c>
      <c r="BA97" s="157">
        <f t="shared" si="12"/>
        <v>604</v>
      </c>
      <c r="BB97" s="157">
        <f t="shared" si="12"/>
        <v>597</v>
      </c>
      <c r="BC97" s="157">
        <f t="shared" si="12"/>
        <v>584</v>
      </c>
      <c r="BD97" s="157">
        <f t="shared" si="12"/>
        <v>574</v>
      </c>
      <c r="BE97" s="157">
        <f t="shared" si="12"/>
        <v>563</v>
      </c>
    </row>
    <row r="98" spans="1:57" ht="18" customHeight="1">
      <c r="A98" s="41">
        <v>72</v>
      </c>
      <c r="B98" s="42">
        <v>1286</v>
      </c>
      <c r="C98" s="43" t="s">
        <v>230</v>
      </c>
      <c r="D98" s="431"/>
      <c r="E98" s="432"/>
      <c r="F98" s="432"/>
      <c r="G98" s="432"/>
      <c r="H98" s="432"/>
      <c r="I98" s="432"/>
      <c r="J98" s="432"/>
      <c r="K98" s="432"/>
      <c r="L98" s="432"/>
      <c r="M98" s="432"/>
      <c r="N98" s="432"/>
      <c r="O98" s="52"/>
      <c r="P98" s="53"/>
      <c r="Q98" s="145"/>
      <c r="R98" s="145"/>
      <c r="S98" s="145"/>
      <c r="T98" s="126"/>
      <c r="U98" s="126"/>
      <c r="V98" s="105"/>
      <c r="W98" s="105"/>
      <c r="X98" s="105"/>
      <c r="Y98" s="232"/>
      <c r="Z98" s="233" t="s">
        <v>10</v>
      </c>
      <c r="AA98" s="145"/>
      <c r="AB98" s="145"/>
      <c r="AC98" s="145"/>
      <c r="AD98" s="145"/>
      <c r="AE98" s="145"/>
      <c r="AF98" s="145"/>
      <c r="AG98" s="145"/>
      <c r="AH98" s="145"/>
      <c r="AI98" s="145"/>
      <c r="AJ98" s="145"/>
      <c r="AK98" s="145"/>
      <c r="AL98" s="145"/>
      <c r="AM98" s="234" t="s">
        <v>11</v>
      </c>
      <c r="AN98" s="435">
        <v>1</v>
      </c>
      <c r="AO98" s="436"/>
      <c r="AP98" s="236"/>
      <c r="AQ98" s="248"/>
      <c r="AR98" s="249"/>
      <c r="AS98" s="155">
        <f>ROUND(ROUND(P97*AN98,0)*(1+AQ93),0)</f>
        <v>563</v>
      </c>
      <c r="AT98" s="156"/>
      <c r="AU98" s="148"/>
      <c r="AV98" s="157">
        <f>ROUNDDOWN(AS98*'地域区分'!$B$17,0)</f>
        <v>6035</v>
      </c>
      <c r="AW98" s="157">
        <f>ROUNDDOWN(AS98*'地域区分'!$C$17,0)</f>
        <v>5967</v>
      </c>
      <c r="AX98" s="157">
        <f>ROUNDDOWN(AS98*'地域区分'!$D$17,0)</f>
        <v>5832</v>
      </c>
      <c r="AY98" s="157">
        <f>ROUNDDOWN(AS98*'地域区分'!$E$17,0)</f>
        <v>5731</v>
      </c>
      <c r="AZ98" s="300">
        <f>ROUNDDOWN(AS98*'地域区分'!$F$17,0)</f>
        <v>5630</v>
      </c>
      <c r="BA98" s="157">
        <f t="shared" si="12"/>
        <v>604</v>
      </c>
      <c r="BB98" s="157">
        <f t="shared" si="12"/>
        <v>597</v>
      </c>
      <c r="BC98" s="157">
        <f t="shared" si="12"/>
        <v>584</v>
      </c>
      <c r="BD98" s="157">
        <f t="shared" si="12"/>
        <v>574</v>
      </c>
      <c r="BE98" s="157">
        <f t="shared" si="12"/>
        <v>563</v>
      </c>
    </row>
    <row r="99" spans="1:57" ht="18" customHeight="1">
      <c r="A99" s="41">
        <v>72</v>
      </c>
      <c r="B99" s="42">
        <v>1287</v>
      </c>
      <c r="C99" s="43" t="s">
        <v>231</v>
      </c>
      <c r="D99" s="401" t="s">
        <v>16</v>
      </c>
      <c r="E99" s="430"/>
      <c r="F99" s="430"/>
      <c r="G99" s="430"/>
      <c r="H99" s="430"/>
      <c r="I99" s="430"/>
      <c r="J99" s="430"/>
      <c r="K99" s="430"/>
      <c r="L99" s="430"/>
      <c r="M99" s="430"/>
      <c r="N99" s="430"/>
      <c r="O99" s="44"/>
      <c r="P99" s="400">
        <v>450</v>
      </c>
      <c r="Q99" s="400"/>
      <c r="R99" s="206" t="s">
        <v>305</v>
      </c>
      <c r="S99" s="152"/>
      <c r="T99" s="153"/>
      <c r="U99" s="153"/>
      <c r="V99" s="104"/>
      <c r="W99" s="152"/>
      <c r="X99" s="228"/>
      <c r="Y99" s="229"/>
      <c r="Z99" s="106"/>
      <c r="AA99" s="106"/>
      <c r="AB99" s="106"/>
      <c r="AC99" s="106"/>
      <c r="AD99" s="106"/>
      <c r="AE99" s="106"/>
      <c r="AF99" s="106"/>
      <c r="AG99" s="106"/>
      <c r="AH99" s="106"/>
      <c r="AI99" s="106"/>
      <c r="AJ99" s="106"/>
      <c r="AK99" s="106"/>
      <c r="AL99" s="106"/>
      <c r="AM99" s="230"/>
      <c r="AN99" s="125"/>
      <c r="AO99" s="231"/>
      <c r="AP99" s="239"/>
      <c r="AQ99" s="253"/>
      <c r="AR99" s="254"/>
      <c r="AS99" s="155">
        <f>ROUND(P99*(1+AQ93),0)</f>
        <v>675</v>
      </c>
      <c r="AT99" s="156"/>
      <c r="AU99" s="148"/>
      <c r="AV99" s="157">
        <f>ROUNDDOWN(AS99*'地域区分'!$B$17,0)</f>
        <v>7236</v>
      </c>
      <c r="AW99" s="157">
        <f>ROUNDDOWN(AS99*'地域区分'!$C$17,0)</f>
        <v>7155</v>
      </c>
      <c r="AX99" s="157">
        <f>ROUNDDOWN(AS99*'地域区分'!$D$17,0)</f>
        <v>6993</v>
      </c>
      <c r="AY99" s="157">
        <f>ROUNDDOWN(AS99*'地域区分'!$E$17,0)</f>
        <v>6871</v>
      </c>
      <c r="AZ99" s="300">
        <f>ROUNDDOWN(AS99*'地域区分'!$F$17,0)</f>
        <v>6750</v>
      </c>
      <c r="BA99" s="157">
        <f t="shared" si="12"/>
        <v>724</v>
      </c>
      <c r="BB99" s="157">
        <f t="shared" si="12"/>
        <v>716</v>
      </c>
      <c r="BC99" s="157">
        <f t="shared" si="12"/>
        <v>700</v>
      </c>
      <c r="BD99" s="157">
        <f t="shared" si="12"/>
        <v>688</v>
      </c>
      <c r="BE99" s="157">
        <f t="shared" si="12"/>
        <v>675</v>
      </c>
    </row>
    <row r="100" spans="1:57" ht="18" customHeight="1">
      <c r="A100" s="41">
        <v>72</v>
      </c>
      <c r="B100" s="42">
        <v>1288</v>
      </c>
      <c r="C100" s="43" t="s">
        <v>232</v>
      </c>
      <c r="D100" s="431"/>
      <c r="E100" s="432"/>
      <c r="F100" s="432"/>
      <c r="G100" s="432"/>
      <c r="H100" s="432"/>
      <c r="I100" s="432"/>
      <c r="J100" s="432"/>
      <c r="K100" s="432"/>
      <c r="L100" s="432"/>
      <c r="M100" s="432"/>
      <c r="N100" s="432"/>
      <c r="O100" s="52"/>
      <c r="P100" s="53"/>
      <c r="Q100" s="145"/>
      <c r="R100" s="145"/>
      <c r="S100" s="145"/>
      <c r="T100" s="126"/>
      <c r="U100" s="126"/>
      <c r="V100" s="105"/>
      <c r="W100" s="105"/>
      <c r="X100" s="105"/>
      <c r="Y100" s="232"/>
      <c r="Z100" s="233" t="s">
        <v>10</v>
      </c>
      <c r="AA100" s="145"/>
      <c r="AB100" s="145"/>
      <c r="AC100" s="145"/>
      <c r="AD100" s="145"/>
      <c r="AE100" s="145"/>
      <c r="AF100" s="145"/>
      <c r="AG100" s="145"/>
      <c r="AH100" s="145"/>
      <c r="AI100" s="145"/>
      <c r="AJ100" s="145"/>
      <c r="AK100" s="145"/>
      <c r="AL100" s="145"/>
      <c r="AM100" s="234" t="s">
        <v>11</v>
      </c>
      <c r="AN100" s="435">
        <v>1</v>
      </c>
      <c r="AO100" s="436"/>
      <c r="AP100" s="239"/>
      <c r="AQ100" s="253"/>
      <c r="AR100" s="254"/>
      <c r="AS100" s="155">
        <f>ROUND(ROUND(P99*AN100,0)*(1+AQ93),0)</f>
        <v>675</v>
      </c>
      <c r="AT100" s="156"/>
      <c r="AU100" s="148"/>
      <c r="AV100" s="157">
        <f>ROUNDDOWN(AS100*'地域区分'!$B$17,0)</f>
        <v>7236</v>
      </c>
      <c r="AW100" s="157">
        <f>ROUNDDOWN(AS100*'地域区分'!$C$17,0)</f>
        <v>7155</v>
      </c>
      <c r="AX100" s="157">
        <f>ROUNDDOWN(AS100*'地域区分'!$D$17,0)</f>
        <v>6993</v>
      </c>
      <c r="AY100" s="157">
        <f>ROUNDDOWN(AS100*'地域区分'!$E$17,0)</f>
        <v>6871</v>
      </c>
      <c r="AZ100" s="300">
        <f>ROUNDDOWN(AS100*'地域区分'!$F$17,0)</f>
        <v>6750</v>
      </c>
      <c r="BA100" s="157">
        <f t="shared" si="12"/>
        <v>724</v>
      </c>
      <c r="BB100" s="157">
        <f t="shared" si="12"/>
        <v>716</v>
      </c>
      <c r="BC100" s="157">
        <f t="shared" si="12"/>
        <v>700</v>
      </c>
      <c r="BD100" s="157">
        <f t="shared" si="12"/>
        <v>688</v>
      </c>
      <c r="BE100" s="157">
        <f t="shared" si="12"/>
        <v>675</v>
      </c>
    </row>
    <row r="101" spans="1:57" ht="18" customHeight="1">
      <c r="A101" s="41">
        <v>72</v>
      </c>
      <c r="B101" s="42">
        <v>1289</v>
      </c>
      <c r="C101" s="43" t="s">
        <v>233</v>
      </c>
      <c r="D101" s="401" t="s">
        <v>17</v>
      </c>
      <c r="E101" s="430"/>
      <c r="F101" s="430"/>
      <c r="G101" s="430"/>
      <c r="H101" s="430"/>
      <c r="I101" s="430"/>
      <c r="J101" s="430"/>
      <c r="K101" s="430"/>
      <c r="L101" s="430"/>
      <c r="M101" s="430"/>
      <c r="N101" s="430"/>
      <c r="O101" s="44"/>
      <c r="P101" s="400">
        <v>525</v>
      </c>
      <c r="Q101" s="400"/>
      <c r="R101" s="206" t="s">
        <v>305</v>
      </c>
      <c r="S101" s="152"/>
      <c r="T101" s="153"/>
      <c r="U101" s="153"/>
      <c r="V101" s="104"/>
      <c r="W101" s="152"/>
      <c r="X101" s="228"/>
      <c r="Y101" s="229"/>
      <c r="Z101" s="106"/>
      <c r="AA101" s="106"/>
      <c r="AB101" s="106"/>
      <c r="AC101" s="106"/>
      <c r="AD101" s="106"/>
      <c r="AE101" s="106"/>
      <c r="AF101" s="106"/>
      <c r="AG101" s="106"/>
      <c r="AH101" s="106"/>
      <c r="AI101" s="106"/>
      <c r="AJ101" s="106"/>
      <c r="AK101" s="106"/>
      <c r="AL101" s="106"/>
      <c r="AM101" s="230"/>
      <c r="AN101" s="125"/>
      <c r="AO101" s="231"/>
      <c r="AP101" s="238"/>
      <c r="AQ101" s="250"/>
      <c r="AR101" s="252"/>
      <c r="AS101" s="155">
        <f>ROUND(P101*(1+AQ93),0)</f>
        <v>788</v>
      </c>
      <c r="AT101" s="156"/>
      <c r="AU101" s="148"/>
      <c r="AV101" s="157">
        <f>ROUNDDOWN(AS101*'地域区分'!$B$17,0)</f>
        <v>8447</v>
      </c>
      <c r="AW101" s="157">
        <f>ROUNDDOWN(AS101*'地域区分'!$C$17,0)</f>
        <v>8352</v>
      </c>
      <c r="AX101" s="157">
        <f>ROUNDDOWN(AS101*'地域区分'!$D$17,0)</f>
        <v>8163</v>
      </c>
      <c r="AY101" s="157">
        <f>ROUNDDOWN(AS101*'地域区分'!$E$17,0)</f>
        <v>8021</v>
      </c>
      <c r="AZ101" s="300">
        <f>ROUNDDOWN(AS101*'地域区分'!$F$17,0)</f>
        <v>7880</v>
      </c>
      <c r="BA101" s="157">
        <f t="shared" si="12"/>
        <v>845</v>
      </c>
      <c r="BB101" s="157">
        <f t="shared" si="12"/>
        <v>836</v>
      </c>
      <c r="BC101" s="157">
        <f t="shared" si="12"/>
        <v>817</v>
      </c>
      <c r="BD101" s="157">
        <f t="shared" si="12"/>
        <v>803</v>
      </c>
      <c r="BE101" s="157">
        <f t="shared" si="12"/>
        <v>788</v>
      </c>
    </row>
    <row r="102" spans="1:57" ht="18" customHeight="1">
      <c r="A102" s="41">
        <v>72</v>
      </c>
      <c r="B102" s="42">
        <v>1290</v>
      </c>
      <c r="C102" s="43" t="s">
        <v>234</v>
      </c>
      <c r="D102" s="431"/>
      <c r="E102" s="432"/>
      <c r="F102" s="432"/>
      <c r="G102" s="432"/>
      <c r="H102" s="432"/>
      <c r="I102" s="432"/>
      <c r="J102" s="432"/>
      <c r="K102" s="432"/>
      <c r="L102" s="432"/>
      <c r="M102" s="432"/>
      <c r="N102" s="432"/>
      <c r="O102" s="52"/>
      <c r="P102" s="53"/>
      <c r="Q102" s="145"/>
      <c r="R102" s="145"/>
      <c r="S102" s="145"/>
      <c r="T102" s="126"/>
      <c r="U102" s="126"/>
      <c r="V102" s="105"/>
      <c r="W102" s="105"/>
      <c r="X102" s="105"/>
      <c r="Y102" s="232"/>
      <c r="Z102" s="233" t="s">
        <v>10</v>
      </c>
      <c r="AA102" s="145"/>
      <c r="AB102" s="145"/>
      <c r="AC102" s="145"/>
      <c r="AD102" s="145"/>
      <c r="AE102" s="145"/>
      <c r="AF102" s="145"/>
      <c r="AG102" s="145"/>
      <c r="AH102" s="145"/>
      <c r="AI102" s="145"/>
      <c r="AJ102" s="145"/>
      <c r="AK102" s="145"/>
      <c r="AL102" s="145"/>
      <c r="AM102" s="234" t="s">
        <v>11</v>
      </c>
      <c r="AN102" s="435">
        <v>1</v>
      </c>
      <c r="AO102" s="436"/>
      <c r="AP102" s="236"/>
      <c r="AQ102" s="248"/>
      <c r="AR102" s="249"/>
      <c r="AS102" s="155">
        <f>ROUND(ROUND(P101*AN102,0)*(1+AQ93),0)</f>
        <v>788</v>
      </c>
      <c r="AT102" s="156"/>
      <c r="AU102" s="148"/>
      <c r="AV102" s="157">
        <f>ROUNDDOWN(AS102*'地域区分'!$B$17,0)</f>
        <v>8447</v>
      </c>
      <c r="AW102" s="157">
        <f>ROUNDDOWN(AS102*'地域区分'!$C$17,0)</f>
        <v>8352</v>
      </c>
      <c r="AX102" s="157">
        <f>ROUNDDOWN(AS102*'地域区分'!$D$17,0)</f>
        <v>8163</v>
      </c>
      <c r="AY102" s="157">
        <f>ROUNDDOWN(AS102*'地域区分'!$E$17,0)</f>
        <v>8021</v>
      </c>
      <c r="AZ102" s="300">
        <f>ROUNDDOWN(AS102*'地域区分'!$F$17,0)</f>
        <v>7880</v>
      </c>
      <c r="BA102" s="157">
        <f t="shared" si="12"/>
        <v>845</v>
      </c>
      <c r="BB102" s="157">
        <f t="shared" si="12"/>
        <v>836</v>
      </c>
      <c r="BC102" s="157">
        <f t="shared" si="12"/>
        <v>817</v>
      </c>
      <c r="BD102" s="157">
        <f t="shared" si="12"/>
        <v>803</v>
      </c>
      <c r="BE102" s="157">
        <f t="shared" si="12"/>
        <v>788</v>
      </c>
    </row>
    <row r="103" spans="1:57" ht="18" customHeight="1">
      <c r="A103" s="41">
        <v>72</v>
      </c>
      <c r="B103" s="42">
        <v>1291</v>
      </c>
      <c r="C103" s="43" t="s">
        <v>235</v>
      </c>
      <c r="D103" s="401" t="s">
        <v>18</v>
      </c>
      <c r="E103" s="430"/>
      <c r="F103" s="430"/>
      <c r="G103" s="430"/>
      <c r="H103" s="430"/>
      <c r="I103" s="430"/>
      <c r="J103" s="430"/>
      <c r="K103" s="430"/>
      <c r="L103" s="430"/>
      <c r="M103" s="430"/>
      <c r="N103" s="430"/>
      <c r="O103" s="44"/>
      <c r="P103" s="400">
        <v>600</v>
      </c>
      <c r="Q103" s="400"/>
      <c r="R103" s="206" t="s">
        <v>305</v>
      </c>
      <c r="S103" s="152"/>
      <c r="T103" s="153"/>
      <c r="U103" s="153"/>
      <c r="V103" s="104"/>
      <c r="W103" s="152"/>
      <c r="X103" s="228"/>
      <c r="Y103" s="229"/>
      <c r="Z103" s="106"/>
      <c r="AA103" s="106"/>
      <c r="AB103" s="106"/>
      <c r="AC103" s="106"/>
      <c r="AD103" s="106"/>
      <c r="AE103" s="106"/>
      <c r="AF103" s="106"/>
      <c r="AG103" s="106"/>
      <c r="AH103" s="106"/>
      <c r="AI103" s="106"/>
      <c r="AJ103" s="106"/>
      <c r="AK103" s="106"/>
      <c r="AL103" s="106"/>
      <c r="AM103" s="230"/>
      <c r="AN103" s="125"/>
      <c r="AO103" s="231"/>
      <c r="AP103" s="236"/>
      <c r="AQ103" s="248"/>
      <c r="AR103" s="249"/>
      <c r="AS103" s="155">
        <f>ROUND(P103*(1+AQ93),0)</f>
        <v>900</v>
      </c>
      <c r="AT103" s="156"/>
      <c r="AU103" s="148"/>
      <c r="AV103" s="157">
        <f>ROUNDDOWN(AS103*'地域区分'!$B$17,0)</f>
        <v>9648</v>
      </c>
      <c r="AW103" s="157">
        <f>ROUNDDOWN(AS103*'地域区分'!$C$17,0)</f>
        <v>9540</v>
      </c>
      <c r="AX103" s="157">
        <f>ROUNDDOWN(AS103*'地域区分'!$D$17,0)</f>
        <v>9324</v>
      </c>
      <c r="AY103" s="157">
        <f>ROUNDDOWN(AS103*'地域区分'!$E$17,0)</f>
        <v>9162</v>
      </c>
      <c r="AZ103" s="300">
        <f>ROUNDDOWN(AS103*'地域区分'!$F$17,0)</f>
        <v>9000</v>
      </c>
      <c r="BA103" s="157">
        <f t="shared" si="12"/>
        <v>965</v>
      </c>
      <c r="BB103" s="157">
        <f t="shared" si="12"/>
        <v>954</v>
      </c>
      <c r="BC103" s="157">
        <f t="shared" si="12"/>
        <v>933</v>
      </c>
      <c r="BD103" s="157">
        <f t="shared" si="12"/>
        <v>917</v>
      </c>
      <c r="BE103" s="157">
        <f t="shared" si="12"/>
        <v>900</v>
      </c>
    </row>
    <row r="104" spans="1:57" ht="18" customHeight="1">
      <c r="A104" s="41">
        <v>72</v>
      </c>
      <c r="B104" s="42">
        <v>1292</v>
      </c>
      <c r="C104" s="43" t="s">
        <v>236</v>
      </c>
      <c r="D104" s="431"/>
      <c r="E104" s="432"/>
      <c r="F104" s="432"/>
      <c r="G104" s="432"/>
      <c r="H104" s="432"/>
      <c r="I104" s="432"/>
      <c r="J104" s="432"/>
      <c r="K104" s="432"/>
      <c r="L104" s="432"/>
      <c r="M104" s="432"/>
      <c r="N104" s="432"/>
      <c r="O104" s="52"/>
      <c r="P104" s="53"/>
      <c r="Q104" s="145"/>
      <c r="R104" s="145"/>
      <c r="S104" s="145"/>
      <c r="T104" s="126"/>
      <c r="U104" s="126"/>
      <c r="V104" s="105"/>
      <c r="W104" s="105"/>
      <c r="X104" s="105"/>
      <c r="Y104" s="232"/>
      <c r="Z104" s="233" t="s">
        <v>10</v>
      </c>
      <c r="AA104" s="145"/>
      <c r="AB104" s="145"/>
      <c r="AC104" s="145"/>
      <c r="AD104" s="145"/>
      <c r="AE104" s="145"/>
      <c r="AF104" s="145"/>
      <c r="AG104" s="145"/>
      <c r="AH104" s="145"/>
      <c r="AI104" s="145"/>
      <c r="AJ104" s="145"/>
      <c r="AK104" s="145"/>
      <c r="AL104" s="145"/>
      <c r="AM104" s="234" t="s">
        <v>11</v>
      </c>
      <c r="AN104" s="435">
        <v>1</v>
      </c>
      <c r="AO104" s="436"/>
      <c r="AP104" s="240"/>
      <c r="AQ104" s="255"/>
      <c r="AR104" s="256"/>
      <c r="AS104" s="155">
        <f>ROUND(ROUND(P103*AN104,0)*(1+AQ93),0)</f>
        <v>900</v>
      </c>
      <c r="AT104" s="156"/>
      <c r="AU104" s="148"/>
      <c r="AV104" s="157">
        <f>ROUNDDOWN(AS104*'地域区分'!$B$17,0)</f>
        <v>9648</v>
      </c>
      <c r="AW104" s="157">
        <f>ROUNDDOWN(AS104*'地域区分'!$C$17,0)</f>
        <v>9540</v>
      </c>
      <c r="AX104" s="157">
        <f>ROUNDDOWN(AS104*'地域区分'!$D$17,0)</f>
        <v>9324</v>
      </c>
      <c r="AY104" s="157">
        <f>ROUNDDOWN(AS104*'地域区分'!$E$17,0)</f>
        <v>9162</v>
      </c>
      <c r="AZ104" s="300">
        <f>ROUNDDOWN(AS104*'地域区分'!$F$17,0)</f>
        <v>9000</v>
      </c>
      <c r="BA104" s="157">
        <f t="shared" si="12"/>
        <v>965</v>
      </c>
      <c r="BB104" s="157">
        <f t="shared" si="12"/>
        <v>954</v>
      </c>
      <c r="BC104" s="157">
        <f t="shared" si="12"/>
        <v>933</v>
      </c>
      <c r="BD104" s="157">
        <f t="shared" si="12"/>
        <v>917</v>
      </c>
      <c r="BE104" s="157">
        <f t="shared" si="12"/>
        <v>900</v>
      </c>
    </row>
    <row r="105" spans="1:57" ht="18" customHeight="1">
      <c r="A105" s="41">
        <v>72</v>
      </c>
      <c r="B105" s="42">
        <v>1293</v>
      </c>
      <c r="C105" s="43" t="s">
        <v>237</v>
      </c>
      <c r="D105" s="401" t="s">
        <v>19</v>
      </c>
      <c r="E105" s="430"/>
      <c r="F105" s="430"/>
      <c r="G105" s="430"/>
      <c r="H105" s="430"/>
      <c r="I105" s="430"/>
      <c r="J105" s="430"/>
      <c r="K105" s="430"/>
      <c r="L105" s="430"/>
      <c r="M105" s="430"/>
      <c r="N105" s="430"/>
      <c r="O105" s="44"/>
      <c r="P105" s="400">
        <v>675</v>
      </c>
      <c r="Q105" s="400"/>
      <c r="R105" s="206" t="s">
        <v>305</v>
      </c>
      <c r="S105" s="152"/>
      <c r="T105" s="153"/>
      <c r="U105" s="153"/>
      <c r="V105" s="104"/>
      <c r="W105" s="152"/>
      <c r="X105" s="228"/>
      <c r="Y105" s="229"/>
      <c r="Z105" s="106"/>
      <c r="AA105" s="106"/>
      <c r="AB105" s="106"/>
      <c r="AC105" s="106"/>
      <c r="AD105" s="106"/>
      <c r="AE105" s="106"/>
      <c r="AF105" s="106"/>
      <c r="AG105" s="106"/>
      <c r="AH105" s="106"/>
      <c r="AI105" s="106"/>
      <c r="AJ105" s="106"/>
      <c r="AK105" s="106"/>
      <c r="AL105" s="106"/>
      <c r="AM105" s="230"/>
      <c r="AN105" s="125"/>
      <c r="AO105" s="231"/>
      <c r="AP105" s="240"/>
      <c r="AQ105" s="255"/>
      <c r="AR105" s="256"/>
      <c r="AS105" s="155">
        <f>ROUND(P105*(1+AQ93),0)</f>
        <v>1013</v>
      </c>
      <c r="AT105" s="156"/>
      <c r="AU105" s="148"/>
      <c r="AV105" s="157">
        <f>ROUNDDOWN(AS105*'地域区分'!$B$17,0)</f>
        <v>10859</v>
      </c>
      <c r="AW105" s="157">
        <f>ROUNDDOWN(AS105*'地域区分'!$C$17,0)</f>
        <v>10737</v>
      </c>
      <c r="AX105" s="157">
        <f>ROUNDDOWN(AS105*'地域区分'!$D$17,0)</f>
        <v>10494</v>
      </c>
      <c r="AY105" s="157">
        <f>ROUNDDOWN(AS105*'地域区分'!$E$17,0)</f>
        <v>10312</v>
      </c>
      <c r="AZ105" s="300">
        <f>ROUNDDOWN(AS105*'地域区分'!$F$17,0)</f>
        <v>10130</v>
      </c>
      <c r="BA105" s="157">
        <f t="shared" si="12"/>
        <v>1086</v>
      </c>
      <c r="BB105" s="157">
        <f t="shared" si="12"/>
        <v>1074</v>
      </c>
      <c r="BC105" s="157">
        <f t="shared" si="12"/>
        <v>1050</v>
      </c>
      <c r="BD105" s="157">
        <f t="shared" si="12"/>
        <v>1032</v>
      </c>
      <c r="BE105" s="157">
        <f t="shared" si="12"/>
        <v>1013</v>
      </c>
    </row>
    <row r="106" spans="1:57" ht="18" customHeight="1">
      <c r="A106" s="41">
        <v>72</v>
      </c>
      <c r="B106" s="42">
        <v>1294</v>
      </c>
      <c r="C106" s="43" t="s">
        <v>238</v>
      </c>
      <c r="D106" s="431"/>
      <c r="E106" s="432"/>
      <c r="F106" s="432"/>
      <c r="G106" s="432"/>
      <c r="H106" s="432"/>
      <c r="I106" s="432"/>
      <c r="J106" s="432"/>
      <c r="K106" s="432"/>
      <c r="L106" s="432"/>
      <c r="M106" s="432"/>
      <c r="N106" s="432"/>
      <c r="O106" s="52"/>
      <c r="P106" s="53"/>
      <c r="Q106" s="145"/>
      <c r="R106" s="145"/>
      <c r="S106" s="145"/>
      <c r="T106" s="126"/>
      <c r="U106" s="126"/>
      <c r="V106" s="105"/>
      <c r="W106" s="105"/>
      <c r="X106" s="105"/>
      <c r="Y106" s="232"/>
      <c r="Z106" s="233" t="s">
        <v>10</v>
      </c>
      <c r="AA106" s="145"/>
      <c r="AB106" s="145"/>
      <c r="AC106" s="145"/>
      <c r="AD106" s="145"/>
      <c r="AE106" s="145"/>
      <c r="AF106" s="145"/>
      <c r="AG106" s="145"/>
      <c r="AH106" s="145"/>
      <c r="AI106" s="145"/>
      <c r="AJ106" s="145"/>
      <c r="AK106" s="145"/>
      <c r="AL106" s="145"/>
      <c r="AM106" s="234" t="s">
        <v>11</v>
      </c>
      <c r="AN106" s="435">
        <v>1</v>
      </c>
      <c r="AO106" s="436"/>
      <c r="AP106" s="237"/>
      <c r="AQ106" s="248"/>
      <c r="AR106" s="249"/>
      <c r="AS106" s="155">
        <f>ROUND(ROUND(P105*AN106,0)*(1+AQ93),0)</f>
        <v>1013</v>
      </c>
      <c r="AT106" s="156"/>
      <c r="AU106" s="148"/>
      <c r="AV106" s="157">
        <f>ROUNDDOWN(AS106*'地域区分'!$B$17,0)</f>
        <v>10859</v>
      </c>
      <c r="AW106" s="157">
        <f>ROUNDDOWN(AS106*'地域区分'!$C$17,0)</f>
        <v>10737</v>
      </c>
      <c r="AX106" s="157">
        <f>ROUNDDOWN(AS106*'地域区分'!$D$17,0)</f>
        <v>10494</v>
      </c>
      <c r="AY106" s="157">
        <f>ROUNDDOWN(AS106*'地域区分'!$E$17,0)</f>
        <v>10312</v>
      </c>
      <c r="AZ106" s="300">
        <f>ROUNDDOWN(AS106*'地域区分'!$F$17,0)</f>
        <v>10130</v>
      </c>
      <c r="BA106" s="157">
        <f t="shared" si="12"/>
        <v>1086</v>
      </c>
      <c r="BB106" s="157">
        <f t="shared" si="12"/>
        <v>1074</v>
      </c>
      <c r="BC106" s="157">
        <f t="shared" si="12"/>
        <v>1050</v>
      </c>
      <c r="BD106" s="157">
        <f t="shared" si="12"/>
        <v>1032</v>
      </c>
      <c r="BE106" s="157">
        <f t="shared" si="12"/>
        <v>1013</v>
      </c>
    </row>
    <row r="107" spans="1:57" ht="18" customHeight="1">
      <c r="A107" s="41">
        <v>72</v>
      </c>
      <c r="B107" s="42">
        <v>1295</v>
      </c>
      <c r="C107" s="43" t="s">
        <v>239</v>
      </c>
      <c r="D107" s="401" t="s">
        <v>20</v>
      </c>
      <c r="E107" s="430"/>
      <c r="F107" s="430"/>
      <c r="G107" s="430"/>
      <c r="H107" s="430"/>
      <c r="I107" s="430"/>
      <c r="J107" s="430"/>
      <c r="K107" s="430"/>
      <c r="L107" s="430"/>
      <c r="M107" s="430"/>
      <c r="N107" s="430"/>
      <c r="O107" s="44"/>
      <c r="P107" s="400">
        <v>750</v>
      </c>
      <c r="Q107" s="400"/>
      <c r="R107" s="206" t="s">
        <v>305</v>
      </c>
      <c r="S107" s="152"/>
      <c r="T107" s="153"/>
      <c r="U107" s="153"/>
      <c r="V107" s="104"/>
      <c r="W107" s="152"/>
      <c r="X107" s="228"/>
      <c r="Y107" s="229"/>
      <c r="Z107" s="106"/>
      <c r="AA107" s="106"/>
      <c r="AB107" s="106"/>
      <c r="AC107" s="106"/>
      <c r="AD107" s="106"/>
      <c r="AE107" s="106"/>
      <c r="AF107" s="106"/>
      <c r="AG107" s="106"/>
      <c r="AH107" s="106"/>
      <c r="AI107" s="106"/>
      <c r="AJ107" s="106"/>
      <c r="AK107" s="106"/>
      <c r="AL107" s="106"/>
      <c r="AM107" s="230"/>
      <c r="AN107" s="125"/>
      <c r="AO107" s="231"/>
      <c r="AP107" s="238"/>
      <c r="AQ107" s="250"/>
      <c r="AR107" s="252"/>
      <c r="AS107" s="155">
        <f>ROUND(P107*(1+AQ93),0)</f>
        <v>1125</v>
      </c>
      <c r="AT107" s="156"/>
      <c r="AU107" s="148"/>
      <c r="AV107" s="157">
        <f>ROUNDDOWN(AS107*'地域区分'!$B$17,0)</f>
        <v>12060</v>
      </c>
      <c r="AW107" s="157">
        <f>ROUNDDOWN(AS107*'地域区分'!$C$17,0)</f>
        <v>11925</v>
      </c>
      <c r="AX107" s="157">
        <f>ROUNDDOWN(AS107*'地域区分'!$D$17,0)</f>
        <v>11655</v>
      </c>
      <c r="AY107" s="157">
        <f>ROUNDDOWN(AS107*'地域区分'!$E$17,0)</f>
        <v>11452</v>
      </c>
      <c r="AZ107" s="300">
        <f>ROUNDDOWN(AS107*'地域区分'!$F$17,0)</f>
        <v>11250</v>
      </c>
      <c r="BA107" s="157">
        <f t="shared" si="12"/>
        <v>1206</v>
      </c>
      <c r="BB107" s="157">
        <f t="shared" si="12"/>
        <v>1193</v>
      </c>
      <c r="BC107" s="157">
        <f t="shared" si="12"/>
        <v>1166</v>
      </c>
      <c r="BD107" s="157">
        <f t="shared" si="12"/>
        <v>1146</v>
      </c>
      <c r="BE107" s="157">
        <f t="shared" si="12"/>
        <v>1125</v>
      </c>
    </row>
    <row r="108" spans="1:57" ht="18" customHeight="1">
      <c r="A108" s="41">
        <v>72</v>
      </c>
      <c r="B108" s="42">
        <v>1296</v>
      </c>
      <c r="C108" s="43" t="s">
        <v>240</v>
      </c>
      <c r="D108" s="431"/>
      <c r="E108" s="432"/>
      <c r="F108" s="432"/>
      <c r="G108" s="432"/>
      <c r="H108" s="432"/>
      <c r="I108" s="432"/>
      <c r="J108" s="432"/>
      <c r="K108" s="432"/>
      <c r="L108" s="432"/>
      <c r="M108" s="432"/>
      <c r="N108" s="432"/>
      <c r="O108" s="52"/>
      <c r="P108" s="53"/>
      <c r="Q108" s="145"/>
      <c r="R108" s="145"/>
      <c r="S108" s="145"/>
      <c r="T108" s="126"/>
      <c r="U108" s="126"/>
      <c r="V108" s="105"/>
      <c r="W108" s="105"/>
      <c r="X108" s="105"/>
      <c r="Y108" s="232"/>
      <c r="Z108" s="233" t="s">
        <v>10</v>
      </c>
      <c r="AA108" s="145"/>
      <c r="AB108" s="145"/>
      <c r="AC108" s="145"/>
      <c r="AD108" s="145"/>
      <c r="AE108" s="145"/>
      <c r="AF108" s="145"/>
      <c r="AG108" s="145"/>
      <c r="AH108" s="145"/>
      <c r="AI108" s="145"/>
      <c r="AJ108" s="145"/>
      <c r="AK108" s="145"/>
      <c r="AL108" s="145"/>
      <c r="AM108" s="234" t="s">
        <v>11</v>
      </c>
      <c r="AN108" s="435">
        <v>1</v>
      </c>
      <c r="AO108" s="436"/>
      <c r="AP108" s="238"/>
      <c r="AQ108" s="250"/>
      <c r="AR108" s="252"/>
      <c r="AS108" s="155">
        <f>ROUND(ROUND(P107*AN108,0)*(1+AQ93),0)</f>
        <v>1125</v>
      </c>
      <c r="AT108" s="156"/>
      <c r="AU108" s="148"/>
      <c r="AV108" s="157">
        <f>ROUNDDOWN(AS108*'地域区分'!$B$17,0)</f>
        <v>12060</v>
      </c>
      <c r="AW108" s="157">
        <f>ROUNDDOWN(AS108*'地域区分'!$C$17,0)</f>
        <v>11925</v>
      </c>
      <c r="AX108" s="157">
        <f>ROUNDDOWN(AS108*'地域区分'!$D$17,0)</f>
        <v>11655</v>
      </c>
      <c r="AY108" s="157">
        <f>ROUNDDOWN(AS108*'地域区分'!$E$17,0)</f>
        <v>11452</v>
      </c>
      <c r="AZ108" s="300">
        <f>ROUNDDOWN(AS108*'地域区分'!$F$17,0)</f>
        <v>11250</v>
      </c>
      <c r="BA108" s="157">
        <f t="shared" si="12"/>
        <v>1206</v>
      </c>
      <c r="BB108" s="157">
        <f t="shared" si="12"/>
        <v>1193</v>
      </c>
      <c r="BC108" s="157">
        <f t="shared" si="12"/>
        <v>1166</v>
      </c>
      <c r="BD108" s="157">
        <f t="shared" si="12"/>
        <v>1146</v>
      </c>
      <c r="BE108" s="157">
        <f t="shared" si="12"/>
        <v>1125</v>
      </c>
    </row>
    <row r="109" spans="1:57" ht="18" customHeight="1">
      <c r="A109" s="41">
        <v>72</v>
      </c>
      <c r="B109" s="42">
        <v>1297</v>
      </c>
      <c r="C109" s="43" t="s">
        <v>241</v>
      </c>
      <c r="D109" s="401" t="s">
        <v>21</v>
      </c>
      <c r="E109" s="430"/>
      <c r="F109" s="430"/>
      <c r="G109" s="430"/>
      <c r="H109" s="430"/>
      <c r="I109" s="430"/>
      <c r="J109" s="430"/>
      <c r="K109" s="430"/>
      <c r="L109" s="430"/>
      <c r="M109" s="430"/>
      <c r="N109" s="430"/>
      <c r="O109" s="44"/>
      <c r="P109" s="400">
        <v>825</v>
      </c>
      <c r="Q109" s="400"/>
      <c r="R109" s="206" t="s">
        <v>305</v>
      </c>
      <c r="S109" s="152"/>
      <c r="T109" s="153"/>
      <c r="U109" s="153"/>
      <c r="V109" s="104"/>
      <c r="W109" s="152"/>
      <c r="X109" s="228"/>
      <c r="Y109" s="229"/>
      <c r="Z109" s="106"/>
      <c r="AA109" s="106"/>
      <c r="AB109" s="106"/>
      <c r="AC109" s="106"/>
      <c r="AD109" s="106"/>
      <c r="AE109" s="106"/>
      <c r="AF109" s="106"/>
      <c r="AG109" s="106"/>
      <c r="AH109" s="106"/>
      <c r="AI109" s="106"/>
      <c r="AJ109" s="106"/>
      <c r="AK109" s="106"/>
      <c r="AL109" s="106"/>
      <c r="AM109" s="230"/>
      <c r="AN109" s="125"/>
      <c r="AO109" s="231"/>
      <c r="AP109" s="236"/>
      <c r="AQ109" s="248"/>
      <c r="AR109" s="249"/>
      <c r="AS109" s="155">
        <f>ROUND(P109*(1+AQ93),0)</f>
        <v>1238</v>
      </c>
      <c r="AT109" s="156"/>
      <c r="AU109" s="148"/>
      <c r="AV109" s="157">
        <f>ROUNDDOWN(AS109*'地域区分'!$B$17,0)</f>
        <v>13271</v>
      </c>
      <c r="AW109" s="157">
        <f>ROUNDDOWN(AS109*'地域区分'!$C$17,0)</f>
        <v>13122</v>
      </c>
      <c r="AX109" s="157">
        <f>ROUNDDOWN(AS109*'地域区分'!$D$17,0)</f>
        <v>12825</v>
      </c>
      <c r="AY109" s="157">
        <f>ROUNDDOWN(AS109*'地域区分'!$E$17,0)</f>
        <v>12602</v>
      </c>
      <c r="AZ109" s="300">
        <f>ROUNDDOWN(AS109*'地域区分'!$F$17,0)</f>
        <v>12380</v>
      </c>
      <c r="BA109" s="157">
        <f t="shared" si="12"/>
        <v>1328</v>
      </c>
      <c r="BB109" s="157">
        <f t="shared" si="12"/>
        <v>1313</v>
      </c>
      <c r="BC109" s="157">
        <f t="shared" si="12"/>
        <v>1283</v>
      </c>
      <c r="BD109" s="157">
        <f t="shared" si="12"/>
        <v>1261</v>
      </c>
      <c r="BE109" s="157">
        <f t="shared" si="12"/>
        <v>1238</v>
      </c>
    </row>
    <row r="110" spans="1:57" ht="18" customHeight="1">
      <c r="A110" s="41">
        <v>72</v>
      </c>
      <c r="B110" s="42">
        <v>1298</v>
      </c>
      <c r="C110" s="43" t="s">
        <v>242</v>
      </c>
      <c r="D110" s="431"/>
      <c r="E110" s="432"/>
      <c r="F110" s="432"/>
      <c r="G110" s="432"/>
      <c r="H110" s="432"/>
      <c r="I110" s="432"/>
      <c r="J110" s="432"/>
      <c r="K110" s="432"/>
      <c r="L110" s="432"/>
      <c r="M110" s="432"/>
      <c r="N110" s="432"/>
      <c r="O110" s="52"/>
      <c r="P110" s="53"/>
      <c r="Q110" s="145"/>
      <c r="R110" s="145"/>
      <c r="S110" s="145"/>
      <c r="T110" s="126"/>
      <c r="U110" s="126"/>
      <c r="V110" s="105"/>
      <c r="W110" s="105"/>
      <c r="X110" s="105"/>
      <c r="Y110" s="232"/>
      <c r="Z110" s="233" t="s">
        <v>10</v>
      </c>
      <c r="AA110" s="145"/>
      <c r="AB110" s="145"/>
      <c r="AC110" s="145"/>
      <c r="AD110" s="145"/>
      <c r="AE110" s="145"/>
      <c r="AF110" s="145"/>
      <c r="AG110" s="145"/>
      <c r="AH110" s="145"/>
      <c r="AI110" s="145"/>
      <c r="AJ110" s="145"/>
      <c r="AK110" s="145"/>
      <c r="AL110" s="145"/>
      <c r="AM110" s="234" t="s">
        <v>11</v>
      </c>
      <c r="AN110" s="435">
        <v>1</v>
      </c>
      <c r="AO110" s="436"/>
      <c r="AP110" s="236"/>
      <c r="AQ110" s="248"/>
      <c r="AR110" s="249"/>
      <c r="AS110" s="155">
        <f>ROUND(ROUND(P109*AN110,0)*(1+AQ93),0)</f>
        <v>1238</v>
      </c>
      <c r="AT110" s="156"/>
      <c r="AU110" s="148"/>
      <c r="AV110" s="157">
        <f>ROUNDDOWN(AS110*'地域区分'!$B$17,0)</f>
        <v>13271</v>
      </c>
      <c r="AW110" s="157">
        <f>ROUNDDOWN(AS110*'地域区分'!$C$17,0)</f>
        <v>13122</v>
      </c>
      <c r="AX110" s="157">
        <f>ROUNDDOWN(AS110*'地域区分'!$D$17,0)</f>
        <v>12825</v>
      </c>
      <c r="AY110" s="157">
        <f>ROUNDDOWN(AS110*'地域区分'!$E$17,0)</f>
        <v>12602</v>
      </c>
      <c r="AZ110" s="300">
        <f>ROUNDDOWN(AS110*'地域区分'!$F$17,0)</f>
        <v>12380</v>
      </c>
      <c r="BA110" s="157">
        <f t="shared" si="12"/>
        <v>1328</v>
      </c>
      <c r="BB110" s="157">
        <f t="shared" si="12"/>
        <v>1313</v>
      </c>
      <c r="BC110" s="157">
        <f t="shared" si="12"/>
        <v>1283</v>
      </c>
      <c r="BD110" s="157">
        <f t="shared" si="12"/>
        <v>1261</v>
      </c>
      <c r="BE110" s="157">
        <f t="shared" si="12"/>
        <v>1238</v>
      </c>
    </row>
    <row r="111" spans="1:57" ht="18" customHeight="1">
      <c r="A111" s="41">
        <v>72</v>
      </c>
      <c r="B111" s="42">
        <v>1299</v>
      </c>
      <c r="C111" s="43" t="s">
        <v>243</v>
      </c>
      <c r="D111" s="401" t="s">
        <v>22</v>
      </c>
      <c r="E111" s="430"/>
      <c r="F111" s="430"/>
      <c r="G111" s="430"/>
      <c r="H111" s="430"/>
      <c r="I111" s="430"/>
      <c r="J111" s="430"/>
      <c r="K111" s="430"/>
      <c r="L111" s="430"/>
      <c r="M111" s="430"/>
      <c r="N111" s="430"/>
      <c r="O111" s="44"/>
      <c r="P111" s="400">
        <v>900</v>
      </c>
      <c r="Q111" s="400"/>
      <c r="R111" s="206" t="s">
        <v>305</v>
      </c>
      <c r="S111" s="152"/>
      <c r="T111" s="153"/>
      <c r="U111" s="153"/>
      <c r="V111" s="104"/>
      <c r="W111" s="152"/>
      <c r="X111" s="228"/>
      <c r="Y111" s="229"/>
      <c r="Z111" s="106"/>
      <c r="AA111" s="106"/>
      <c r="AB111" s="106"/>
      <c r="AC111" s="106"/>
      <c r="AD111" s="106"/>
      <c r="AE111" s="106"/>
      <c r="AF111" s="106"/>
      <c r="AG111" s="106"/>
      <c r="AH111" s="106"/>
      <c r="AI111" s="106"/>
      <c r="AJ111" s="106"/>
      <c r="AK111" s="106"/>
      <c r="AL111" s="106"/>
      <c r="AM111" s="230"/>
      <c r="AN111" s="125"/>
      <c r="AO111" s="231"/>
      <c r="AP111" s="236"/>
      <c r="AQ111" s="248"/>
      <c r="AR111" s="249"/>
      <c r="AS111" s="155">
        <f>ROUND(P111*(1+AQ93),0)</f>
        <v>1350</v>
      </c>
      <c r="AT111" s="156"/>
      <c r="AU111" s="148"/>
      <c r="AV111" s="157">
        <f>ROUNDDOWN(AS111*'地域区分'!$B$17,0)</f>
        <v>14472</v>
      </c>
      <c r="AW111" s="157">
        <f>ROUNDDOWN(AS111*'地域区分'!$C$17,0)</f>
        <v>14310</v>
      </c>
      <c r="AX111" s="157">
        <f>ROUNDDOWN(AS111*'地域区分'!$D$17,0)</f>
        <v>13986</v>
      </c>
      <c r="AY111" s="157">
        <f>ROUNDDOWN(AS111*'地域区分'!$E$17,0)</f>
        <v>13743</v>
      </c>
      <c r="AZ111" s="300">
        <f>ROUNDDOWN(AS111*'地域区分'!$F$17,0)</f>
        <v>13500</v>
      </c>
      <c r="BA111" s="157">
        <f t="shared" si="12"/>
        <v>1448</v>
      </c>
      <c r="BB111" s="157">
        <f t="shared" si="12"/>
        <v>1431</v>
      </c>
      <c r="BC111" s="157">
        <f t="shared" si="12"/>
        <v>1399</v>
      </c>
      <c r="BD111" s="157">
        <f t="shared" si="12"/>
        <v>1375</v>
      </c>
      <c r="BE111" s="157">
        <f t="shared" si="12"/>
        <v>1350</v>
      </c>
    </row>
    <row r="112" spans="1:57" ht="18" customHeight="1">
      <c r="A112" s="41">
        <v>72</v>
      </c>
      <c r="B112" s="42">
        <v>1300</v>
      </c>
      <c r="C112" s="43" t="s">
        <v>244</v>
      </c>
      <c r="D112" s="431"/>
      <c r="E112" s="432"/>
      <c r="F112" s="432"/>
      <c r="G112" s="432"/>
      <c r="H112" s="432"/>
      <c r="I112" s="432"/>
      <c r="J112" s="432"/>
      <c r="K112" s="432"/>
      <c r="L112" s="432"/>
      <c r="M112" s="432"/>
      <c r="N112" s="432"/>
      <c r="O112" s="52"/>
      <c r="P112" s="53"/>
      <c r="Q112" s="145"/>
      <c r="R112" s="145"/>
      <c r="S112" s="145"/>
      <c r="T112" s="126"/>
      <c r="U112" s="126"/>
      <c r="V112" s="105"/>
      <c r="W112" s="105"/>
      <c r="X112" s="105"/>
      <c r="Y112" s="232"/>
      <c r="Z112" s="233" t="s">
        <v>10</v>
      </c>
      <c r="AA112" s="145"/>
      <c r="AB112" s="145"/>
      <c r="AC112" s="145"/>
      <c r="AD112" s="145"/>
      <c r="AE112" s="145"/>
      <c r="AF112" s="145"/>
      <c r="AG112" s="145"/>
      <c r="AH112" s="145"/>
      <c r="AI112" s="145"/>
      <c r="AJ112" s="145"/>
      <c r="AK112" s="145"/>
      <c r="AL112" s="145"/>
      <c r="AM112" s="234" t="s">
        <v>11</v>
      </c>
      <c r="AN112" s="435">
        <v>1</v>
      </c>
      <c r="AO112" s="436"/>
      <c r="AP112" s="237"/>
      <c r="AQ112" s="248"/>
      <c r="AR112" s="249"/>
      <c r="AS112" s="155">
        <f>ROUND(ROUND(P111*AN112,0)*(1+AQ93),0)</f>
        <v>1350</v>
      </c>
      <c r="AT112" s="156"/>
      <c r="AU112" s="148"/>
      <c r="AV112" s="157">
        <f>ROUNDDOWN(AS112*'地域区分'!$B$17,0)</f>
        <v>14472</v>
      </c>
      <c r="AW112" s="157">
        <f>ROUNDDOWN(AS112*'地域区分'!$C$17,0)</f>
        <v>14310</v>
      </c>
      <c r="AX112" s="157">
        <f>ROUNDDOWN(AS112*'地域区分'!$D$17,0)</f>
        <v>13986</v>
      </c>
      <c r="AY112" s="157">
        <f>ROUNDDOWN(AS112*'地域区分'!$E$17,0)</f>
        <v>13743</v>
      </c>
      <c r="AZ112" s="300">
        <f>ROUNDDOWN(AS112*'地域区分'!$F$17,0)</f>
        <v>13500</v>
      </c>
      <c r="BA112" s="157">
        <f t="shared" si="12"/>
        <v>1448</v>
      </c>
      <c r="BB112" s="157">
        <f t="shared" si="12"/>
        <v>1431</v>
      </c>
      <c r="BC112" s="157">
        <f t="shared" si="12"/>
        <v>1399</v>
      </c>
      <c r="BD112" s="157">
        <f t="shared" si="12"/>
        <v>1375</v>
      </c>
      <c r="BE112" s="157">
        <f t="shared" si="12"/>
        <v>1350</v>
      </c>
    </row>
    <row r="113" spans="1:57" ht="18" customHeight="1">
      <c r="A113" s="41">
        <v>72</v>
      </c>
      <c r="B113" s="42">
        <v>1301</v>
      </c>
      <c r="C113" s="43" t="s">
        <v>245</v>
      </c>
      <c r="D113" s="401" t="s">
        <v>23</v>
      </c>
      <c r="E113" s="430"/>
      <c r="F113" s="430"/>
      <c r="G113" s="430"/>
      <c r="H113" s="430"/>
      <c r="I113" s="430"/>
      <c r="J113" s="430"/>
      <c r="K113" s="430"/>
      <c r="L113" s="430"/>
      <c r="M113" s="430"/>
      <c r="N113" s="430"/>
      <c r="O113" s="44"/>
      <c r="P113" s="400">
        <v>975</v>
      </c>
      <c r="Q113" s="400"/>
      <c r="R113" s="206" t="s">
        <v>305</v>
      </c>
      <c r="S113" s="152"/>
      <c r="T113" s="153"/>
      <c r="U113" s="153"/>
      <c r="V113" s="104"/>
      <c r="W113" s="152"/>
      <c r="X113" s="228"/>
      <c r="Y113" s="229"/>
      <c r="Z113" s="106"/>
      <c r="AA113" s="106"/>
      <c r="AB113" s="106"/>
      <c r="AC113" s="106"/>
      <c r="AD113" s="106"/>
      <c r="AE113" s="106"/>
      <c r="AF113" s="106"/>
      <c r="AG113" s="106"/>
      <c r="AH113" s="106"/>
      <c r="AI113" s="106"/>
      <c r="AJ113" s="106"/>
      <c r="AK113" s="106"/>
      <c r="AL113" s="106"/>
      <c r="AM113" s="230"/>
      <c r="AN113" s="125"/>
      <c r="AO113" s="231"/>
      <c r="AP113" s="238"/>
      <c r="AQ113" s="250"/>
      <c r="AR113" s="252"/>
      <c r="AS113" s="155">
        <f>ROUND(P113*(1+AQ93),0)</f>
        <v>1463</v>
      </c>
      <c r="AT113" s="156"/>
      <c r="AU113" s="148"/>
      <c r="AV113" s="157">
        <f>ROUNDDOWN(AS113*'地域区分'!$B$17,0)</f>
        <v>15683</v>
      </c>
      <c r="AW113" s="157">
        <f>ROUNDDOWN(AS113*'地域区分'!$C$17,0)</f>
        <v>15507</v>
      </c>
      <c r="AX113" s="157">
        <f>ROUNDDOWN(AS113*'地域区分'!$D$17,0)</f>
        <v>15156</v>
      </c>
      <c r="AY113" s="157">
        <f>ROUNDDOWN(AS113*'地域区分'!$E$17,0)</f>
        <v>14893</v>
      </c>
      <c r="AZ113" s="300">
        <f>ROUNDDOWN(AS113*'地域区分'!$F$17,0)</f>
        <v>14630</v>
      </c>
      <c r="BA113" s="157">
        <f t="shared" si="12"/>
        <v>1569</v>
      </c>
      <c r="BB113" s="157">
        <f t="shared" si="12"/>
        <v>1551</v>
      </c>
      <c r="BC113" s="157">
        <f t="shared" si="12"/>
        <v>1516</v>
      </c>
      <c r="BD113" s="157">
        <f t="shared" si="12"/>
        <v>1490</v>
      </c>
      <c r="BE113" s="157">
        <f t="shared" si="12"/>
        <v>1463</v>
      </c>
    </row>
    <row r="114" spans="1:57" ht="18" customHeight="1">
      <c r="A114" s="41">
        <v>72</v>
      </c>
      <c r="B114" s="42">
        <v>1302</v>
      </c>
      <c r="C114" s="43" t="s">
        <v>246</v>
      </c>
      <c r="D114" s="433"/>
      <c r="E114" s="434"/>
      <c r="F114" s="434"/>
      <c r="G114" s="434"/>
      <c r="H114" s="434"/>
      <c r="I114" s="434"/>
      <c r="J114" s="434"/>
      <c r="K114" s="434"/>
      <c r="L114" s="434"/>
      <c r="M114" s="434"/>
      <c r="N114" s="434"/>
      <c r="O114" s="55"/>
      <c r="P114" s="53"/>
      <c r="Q114" s="145"/>
      <c r="R114" s="145"/>
      <c r="S114" s="145"/>
      <c r="T114" s="126"/>
      <c r="U114" s="126"/>
      <c r="V114" s="105"/>
      <c r="W114" s="105"/>
      <c r="X114" s="105"/>
      <c r="Y114" s="232"/>
      <c r="Z114" s="233" t="s">
        <v>10</v>
      </c>
      <c r="AA114" s="145"/>
      <c r="AB114" s="145"/>
      <c r="AC114" s="145"/>
      <c r="AD114" s="145"/>
      <c r="AE114" s="145"/>
      <c r="AF114" s="145"/>
      <c r="AG114" s="145"/>
      <c r="AH114" s="145"/>
      <c r="AI114" s="145"/>
      <c r="AJ114" s="145"/>
      <c r="AK114" s="145"/>
      <c r="AL114" s="145"/>
      <c r="AM114" s="234" t="s">
        <v>11</v>
      </c>
      <c r="AN114" s="435">
        <v>1</v>
      </c>
      <c r="AO114" s="436"/>
      <c r="AP114" s="144"/>
      <c r="AQ114" s="243"/>
      <c r="AR114" s="305"/>
      <c r="AS114" s="160">
        <f>ROUND(ROUND(P113*AN114,0)*(1+AQ93),0)</f>
        <v>1463</v>
      </c>
      <c r="AT114" s="176"/>
      <c r="AU114" s="105"/>
      <c r="AV114" s="157">
        <f>ROUNDDOWN(AS114*'地域区分'!$B$17,0)</f>
        <v>15683</v>
      </c>
      <c r="AW114" s="157">
        <f>ROUNDDOWN(AS114*'地域区分'!$C$17,0)</f>
        <v>15507</v>
      </c>
      <c r="AX114" s="157">
        <f>ROUNDDOWN(AS114*'地域区分'!$D$17,0)</f>
        <v>15156</v>
      </c>
      <c r="AY114" s="157">
        <f>ROUNDDOWN(AS114*'地域区分'!$E$17,0)</f>
        <v>14893</v>
      </c>
      <c r="AZ114" s="300">
        <f>ROUNDDOWN(AS114*'地域区分'!$F$17,0)</f>
        <v>14630</v>
      </c>
      <c r="BA114" s="157">
        <f t="shared" si="12"/>
        <v>1569</v>
      </c>
      <c r="BB114" s="157">
        <f t="shared" si="12"/>
        <v>1551</v>
      </c>
      <c r="BC114" s="157">
        <f t="shared" si="12"/>
        <v>1516</v>
      </c>
      <c r="BD114" s="157">
        <f t="shared" si="12"/>
        <v>1490</v>
      </c>
      <c r="BE114" s="157">
        <f t="shared" si="12"/>
        <v>1463</v>
      </c>
    </row>
  </sheetData>
  <sheetProtection sheet="1" objects="1" scenarios="1"/>
  <mergeCells count="158">
    <mergeCell ref="D111:N112"/>
    <mergeCell ref="P111:Q111"/>
    <mergeCell ref="AN112:AO112"/>
    <mergeCell ref="D113:N114"/>
    <mergeCell ref="P113:Q113"/>
    <mergeCell ref="AN114:AO114"/>
    <mergeCell ref="D107:N108"/>
    <mergeCell ref="P107:Q107"/>
    <mergeCell ref="AN108:AO108"/>
    <mergeCell ref="D109:N110"/>
    <mergeCell ref="P109:Q109"/>
    <mergeCell ref="AN110:AO110"/>
    <mergeCell ref="D103:N104"/>
    <mergeCell ref="P103:Q103"/>
    <mergeCell ref="AN104:AO104"/>
    <mergeCell ref="D105:N106"/>
    <mergeCell ref="P105:Q105"/>
    <mergeCell ref="AN106:AO106"/>
    <mergeCell ref="D99:N100"/>
    <mergeCell ref="P99:Q99"/>
    <mergeCell ref="AN100:AO100"/>
    <mergeCell ref="D101:N102"/>
    <mergeCell ref="P101:Q101"/>
    <mergeCell ref="AN102:AO102"/>
    <mergeCell ref="D95:N96"/>
    <mergeCell ref="P95:Q95"/>
    <mergeCell ref="AN96:AO96"/>
    <mergeCell ref="D97:N98"/>
    <mergeCell ref="P97:Q97"/>
    <mergeCell ref="AN98:AO98"/>
    <mergeCell ref="D93:N94"/>
    <mergeCell ref="P93:Q93"/>
    <mergeCell ref="AQ93:AR93"/>
    <mergeCell ref="AN94:AO94"/>
    <mergeCell ref="D91:N92"/>
    <mergeCell ref="P91:Q91"/>
    <mergeCell ref="AP91:AR92"/>
    <mergeCell ref="AN92:AO92"/>
    <mergeCell ref="AV87:AZ87"/>
    <mergeCell ref="BA87:BE87"/>
    <mergeCell ref="D89:N90"/>
    <mergeCell ref="P89:Q89"/>
    <mergeCell ref="AN90:AO90"/>
    <mergeCell ref="D80:N81"/>
    <mergeCell ref="P80:Q80"/>
    <mergeCell ref="AN81:AO81"/>
    <mergeCell ref="D82:N83"/>
    <mergeCell ref="P82:Q82"/>
    <mergeCell ref="AN83:AO83"/>
    <mergeCell ref="D76:N77"/>
    <mergeCell ref="P76:Q76"/>
    <mergeCell ref="AN77:AO77"/>
    <mergeCell ref="D78:N79"/>
    <mergeCell ref="P78:Q78"/>
    <mergeCell ref="AN79:AO79"/>
    <mergeCell ref="D72:N73"/>
    <mergeCell ref="P72:Q72"/>
    <mergeCell ref="AN73:AO73"/>
    <mergeCell ref="D74:N75"/>
    <mergeCell ref="P74:Q74"/>
    <mergeCell ref="AN75:AO75"/>
    <mergeCell ref="D70:N71"/>
    <mergeCell ref="P70:Q70"/>
    <mergeCell ref="AQ70:AR70"/>
    <mergeCell ref="AN71:AO71"/>
    <mergeCell ref="D68:N69"/>
    <mergeCell ref="P68:Q68"/>
    <mergeCell ref="AP68:AR69"/>
    <mergeCell ref="AN69:AO69"/>
    <mergeCell ref="AV64:AZ64"/>
    <mergeCell ref="BA64:BE64"/>
    <mergeCell ref="D66:O67"/>
    <mergeCell ref="P66:Q66"/>
    <mergeCell ref="AN67:AO67"/>
    <mergeCell ref="D57:N58"/>
    <mergeCell ref="P57:Q57"/>
    <mergeCell ref="AN58:AO58"/>
    <mergeCell ref="D59:N60"/>
    <mergeCell ref="P59:Q59"/>
    <mergeCell ref="AN60:AO60"/>
    <mergeCell ref="D55:N56"/>
    <mergeCell ref="P55:Q55"/>
    <mergeCell ref="AQ55:AR55"/>
    <mergeCell ref="AN56:AO56"/>
    <mergeCell ref="D53:N54"/>
    <mergeCell ref="P53:Q53"/>
    <mergeCell ref="AP53:AR54"/>
    <mergeCell ref="AN54:AO54"/>
    <mergeCell ref="AV49:AZ49"/>
    <mergeCell ref="BA49:BE49"/>
    <mergeCell ref="D51:N52"/>
    <mergeCell ref="P51:Q51"/>
    <mergeCell ref="AN52:AO52"/>
    <mergeCell ref="AV2:AZ2"/>
    <mergeCell ref="BA2:BE2"/>
    <mergeCell ref="D44:N45"/>
    <mergeCell ref="AQ45:AR45"/>
    <mergeCell ref="P44:Q44"/>
    <mergeCell ref="D40:N41"/>
    <mergeCell ref="AQ41:AR41"/>
    <mergeCell ref="P40:Q40"/>
    <mergeCell ref="D42:N43"/>
    <mergeCell ref="AQ43:AR43"/>
    <mergeCell ref="P42:Q42"/>
    <mergeCell ref="D36:N37"/>
    <mergeCell ref="AQ37:AR37"/>
    <mergeCell ref="P36:Q36"/>
    <mergeCell ref="D38:N39"/>
    <mergeCell ref="AQ39:AR39"/>
    <mergeCell ref="P38:Q38"/>
    <mergeCell ref="D32:N33"/>
    <mergeCell ref="AQ33:AR33"/>
    <mergeCell ref="P32:Q32"/>
    <mergeCell ref="D34:N35"/>
    <mergeCell ref="AQ35:AR35"/>
    <mergeCell ref="P34:Q34"/>
    <mergeCell ref="D28:N29"/>
    <mergeCell ref="AQ29:AR29"/>
    <mergeCell ref="P28:Q28"/>
    <mergeCell ref="D30:N31"/>
    <mergeCell ref="AQ31:AR31"/>
    <mergeCell ref="P30:Q30"/>
    <mergeCell ref="D24:N25"/>
    <mergeCell ref="AQ25:AR25"/>
    <mergeCell ref="P24:Q24"/>
    <mergeCell ref="D26:N27"/>
    <mergeCell ref="AQ27:AR27"/>
    <mergeCell ref="P26:Q26"/>
    <mergeCell ref="D20:N21"/>
    <mergeCell ref="AQ21:AR21"/>
    <mergeCell ref="P20:Q20"/>
    <mergeCell ref="D22:N23"/>
    <mergeCell ref="AQ23:AR23"/>
    <mergeCell ref="P22:Q22"/>
    <mergeCell ref="D16:N17"/>
    <mergeCell ref="AQ17:AR17"/>
    <mergeCell ref="P16:Q16"/>
    <mergeCell ref="D18:N19"/>
    <mergeCell ref="AQ19:AR19"/>
    <mergeCell ref="P18:Q18"/>
    <mergeCell ref="D12:N13"/>
    <mergeCell ref="AQ13:AR13"/>
    <mergeCell ref="P12:Q12"/>
    <mergeCell ref="D14:N15"/>
    <mergeCell ref="AQ15:AR15"/>
    <mergeCell ref="P14:Q14"/>
    <mergeCell ref="D8:N9"/>
    <mergeCell ref="AQ9:AR9"/>
    <mergeCell ref="P8:Q8"/>
    <mergeCell ref="D10:N11"/>
    <mergeCell ref="AQ11:AR11"/>
    <mergeCell ref="P10:Q10"/>
    <mergeCell ref="D4:N5"/>
    <mergeCell ref="AQ5:AR5"/>
    <mergeCell ref="P4:Q4"/>
    <mergeCell ref="D6:N7"/>
    <mergeCell ref="AQ7:AR7"/>
    <mergeCell ref="P6:Q6"/>
  </mergeCells>
  <printOptions horizontalCentered="1"/>
  <pageMargins left="0.3937007874015748" right="0.3937007874015748" top="0.5905511811023623" bottom="0.5905511811023623" header="0.5118110236220472" footer="0.5118110236220472"/>
  <pageSetup firstPageNumber="181" useFirstPageNumber="1" fitToHeight="5" horizontalDpi="300" verticalDpi="300" orientation="landscape" paperSize="9" scale="55" r:id="rId1"/>
  <headerFooter alignWithMargins="0">
    <oddFooter>&amp;C&amp;P</oddFooter>
  </headerFooter>
  <rowBreaks count="2" manualBreakCount="2">
    <brk id="47" max="255" man="1"/>
    <brk id="85" max="255" man="1"/>
  </rowBreaks>
</worksheet>
</file>

<file path=xl/worksheets/sheet6.xml><?xml version="1.0" encoding="utf-8"?>
<worksheet xmlns="http://schemas.openxmlformats.org/spreadsheetml/2006/main" xmlns:r="http://schemas.openxmlformats.org/officeDocument/2006/relationships">
  <sheetPr>
    <tabColor indexed="48"/>
  </sheetPr>
  <dimension ref="A1:AV50"/>
  <sheetViews>
    <sheetView zoomScaleSheetLayoutView="75" workbookViewId="0" topLeftCell="A1">
      <selection activeCell="A1" sqref="A1"/>
    </sheetView>
  </sheetViews>
  <sheetFormatPr defaultColWidth="9.00390625" defaultRowHeight="13.5"/>
  <cols>
    <col min="1" max="1" width="9.125" style="103" bestFit="1" customWidth="1"/>
    <col min="2" max="2" width="9.125" style="214" bestFit="1" customWidth="1"/>
    <col min="3" max="3" width="33.00390625" style="103" bestFit="1" customWidth="1"/>
    <col min="4" max="9" width="2.625" style="103" customWidth="1"/>
    <col min="10" max="28" width="2.125" style="103" customWidth="1"/>
    <col min="29" max="30" width="2.625" style="103" customWidth="1"/>
    <col min="31" max="34" width="2.125" style="103" customWidth="1"/>
    <col min="35" max="35" width="9.125" style="103" bestFit="1" customWidth="1"/>
    <col min="36" max="36" width="9.00390625" style="103" customWidth="1"/>
    <col min="37" max="37" width="0" style="103" hidden="1" customWidth="1"/>
    <col min="38" max="42" width="9.00390625" style="103" customWidth="1"/>
    <col min="43" max="43" width="0" style="103" hidden="1" customWidth="1"/>
    <col min="44" max="16384" width="9.00390625" style="103" customWidth="1"/>
  </cols>
  <sheetData>
    <row r="1" ht="17.25">
      <c r="A1" s="139" t="s">
        <v>567</v>
      </c>
    </row>
    <row r="2" ht="17.25">
      <c r="A2" s="139"/>
    </row>
    <row r="3" ht="13.5">
      <c r="A3" s="103" t="s">
        <v>420</v>
      </c>
    </row>
    <row r="4" spans="1:48" s="141" customFormat="1" ht="16.5" customHeight="1">
      <c r="A4" s="307" t="s">
        <v>24</v>
      </c>
      <c r="B4" s="308"/>
      <c r="C4" s="309" t="s">
        <v>295</v>
      </c>
      <c r="D4" s="310"/>
      <c r="E4" s="104"/>
      <c r="F4" s="104"/>
      <c r="G4" s="104"/>
      <c r="H4" s="104"/>
      <c r="I4" s="104"/>
      <c r="J4" s="104"/>
      <c r="K4" s="152"/>
      <c r="L4" s="152"/>
      <c r="M4" s="152"/>
      <c r="N4" s="104"/>
      <c r="O4" s="104"/>
      <c r="P4" s="301"/>
      <c r="Q4" s="301"/>
      <c r="R4" s="301"/>
      <c r="S4" s="460" t="s">
        <v>296</v>
      </c>
      <c r="T4" s="460"/>
      <c r="U4" s="460"/>
      <c r="V4" s="460"/>
      <c r="W4" s="104"/>
      <c r="X4" s="104"/>
      <c r="Y4" s="104"/>
      <c r="Z4" s="104"/>
      <c r="AA4" s="104"/>
      <c r="AB4" s="104"/>
      <c r="AC4" s="104"/>
      <c r="AD4" s="104"/>
      <c r="AE4" s="104"/>
      <c r="AF4" s="104"/>
      <c r="AG4" s="104"/>
      <c r="AH4" s="104"/>
      <c r="AI4" s="294" t="s">
        <v>297</v>
      </c>
      <c r="AJ4" s="294" t="s">
        <v>298</v>
      </c>
      <c r="AK4" s="104"/>
      <c r="AL4" s="368" t="s">
        <v>418</v>
      </c>
      <c r="AM4" s="361"/>
      <c r="AN4" s="361"/>
      <c r="AO4" s="361"/>
      <c r="AP4" s="408"/>
      <c r="AQ4" s="224"/>
      <c r="AR4" s="368" t="s">
        <v>419</v>
      </c>
      <c r="AS4" s="361"/>
      <c r="AT4" s="361"/>
      <c r="AU4" s="361"/>
      <c r="AV4" s="362"/>
    </row>
    <row r="5" spans="1:48" s="141" customFormat="1" ht="16.5" customHeight="1">
      <c r="A5" s="311" t="s">
        <v>299</v>
      </c>
      <c r="B5" s="215" t="s">
        <v>300</v>
      </c>
      <c r="C5" s="143"/>
      <c r="D5" s="144"/>
      <c r="E5" s="105"/>
      <c r="F5" s="105"/>
      <c r="G5" s="105"/>
      <c r="H5" s="105"/>
      <c r="I5" s="105"/>
      <c r="J5" s="105"/>
      <c r="K5" s="145"/>
      <c r="L5" s="145"/>
      <c r="M5" s="145"/>
      <c r="N5" s="105"/>
      <c r="O5" s="105"/>
      <c r="P5" s="105"/>
      <c r="Q5" s="105"/>
      <c r="R5" s="105"/>
      <c r="S5" s="105"/>
      <c r="T5" s="146"/>
      <c r="U5" s="146"/>
      <c r="V5" s="105"/>
      <c r="W5" s="105"/>
      <c r="X5" s="105"/>
      <c r="Y5" s="105"/>
      <c r="Z5" s="105"/>
      <c r="AA5" s="105"/>
      <c r="AB5" s="105"/>
      <c r="AC5" s="105"/>
      <c r="AD5" s="105"/>
      <c r="AE5" s="105"/>
      <c r="AF5" s="105"/>
      <c r="AG5" s="105"/>
      <c r="AH5" s="105"/>
      <c r="AI5" s="147" t="s">
        <v>292</v>
      </c>
      <c r="AJ5" s="147" t="s">
        <v>293</v>
      </c>
      <c r="AK5" s="148"/>
      <c r="AL5" s="149" t="s">
        <v>274</v>
      </c>
      <c r="AM5" s="149" t="s">
        <v>275</v>
      </c>
      <c r="AN5" s="149" t="s">
        <v>276</v>
      </c>
      <c r="AO5" s="149" t="s">
        <v>277</v>
      </c>
      <c r="AP5" s="299" t="s">
        <v>278</v>
      </c>
      <c r="AQ5" s="150"/>
      <c r="AR5" s="149" t="s">
        <v>274</v>
      </c>
      <c r="AS5" s="149" t="s">
        <v>275</v>
      </c>
      <c r="AT5" s="149" t="s">
        <v>276</v>
      </c>
      <c r="AU5" s="149" t="s">
        <v>277</v>
      </c>
      <c r="AV5" s="149" t="s">
        <v>278</v>
      </c>
    </row>
    <row r="6" spans="1:48" s="141" customFormat="1" ht="16.5" customHeight="1">
      <c r="A6" s="312">
        <v>73</v>
      </c>
      <c r="B6" s="216">
        <v>1111</v>
      </c>
      <c r="C6" s="151" t="s">
        <v>423</v>
      </c>
      <c r="D6" s="449" t="s">
        <v>32</v>
      </c>
      <c r="E6" s="450"/>
      <c r="F6" s="450"/>
      <c r="G6" s="450"/>
      <c r="H6" s="450"/>
      <c r="I6" s="451"/>
      <c r="J6" s="152" t="s">
        <v>35</v>
      </c>
      <c r="K6" s="152"/>
      <c r="L6" s="152"/>
      <c r="M6" s="152"/>
      <c r="N6" s="152"/>
      <c r="O6" s="152"/>
      <c r="P6" s="153"/>
      <c r="Q6" s="153"/>
      <c r="R6" s="153"/>
      <c r="S6" s="153"/>
      <c r="T6" s="153"/>
      <c r="U6" s="154"/>
      <c r="V6" s="154"/>
      <c r="W6" s="154"/>
      <c r="X6" s="106"/>
      <c r="Y6" s="106"/>
      <c r="Z6" s="106"/>
      <c r="AA6" s="106"/>
      <c r="AB6" s="106"/>
      <c r="AC6" s="106"/>
      <c r="AD6" s="106"/>
      <c r="AE6" s="458">
        <v>226</v>
      </c>
      <c r="AF6" s="458"/>
      <c r="AG6" s="106" t="s">
        <v>305</v>
      </c>
      <c r="AH6" s="106"/>
      <c r="AI6" s="155">
        <f aca="true" t="shared" si="0" ref="AI6:AI14">ROUND(AE6,0)</f>
        <v>226</v>
      </c>
      <c r="AJ6" s="156" t="s">
        <v>42</v>
      </c>
      <c r="AK6" s="148"/>
      <c r="AL6" s="157">
        <f>ROUNDDOWN(AI6*'地域区分'!$B$17,0)</f>
        <v>2422</v>
      </c>
      <c r="AM6" s="157">
        <f>ROUNDDOWN(AI6*'地域区分'!$C$17,0)</f>
        <v>2395</v>
      </c>
      <c r="AN6" s="157">
        <f>ROUNDDOWN(AI6*'地域区分'!$D$17,0)</f>
        <v>2341</v>
      </c>
      <c r="AO6" s="157">
        <f>ROUNDDOWN(AI6*'地域区分'!$E$17,0)</f>
        <v>2300</v>
      </c>
      <c r="AP6" s="300">
        <f>ROUNDDOWN(AI6*'地域区分'!$F$17,0)</f>
        <v>2260</v>
      </c>
      <c r="AQ6" s="150"/>
      <c r="AR6" s="157">
        <f>AL6-ROUNDDOWN(AL6*0.9,0)</f>
        <v>243</v>
      </c>
      <c r="AS6" s="157">
        <f>AM6-ROUNDDOWN(AM6*0.9,0)</f>
        <v>240</v>
      </c>
      <c r="AT6" s="157">
        <f>AN6-ROUNDDOWN(AN6*0.9,0)</f>
        <v>235</v>
      </c>
      <c r="AU6" s="157">
        <f>AO6-ROUNDDOWN(AO6*0.9,0)</f>
        <v>230</v>
      </c>
      <c r="AV6" s="157">
        <f>AP6-ROUNDDOWN(AP6*0.9,0)</f>
        <v>226</v>
      </c>
    </row>
    <row r="7" spans="1:48" s="141" customFormat="1" ht="16.5" customHeight="1">
      <c r="A7" s="312">
        <v>73</v>
      </c>
      <c r="B7" s="216">
        <v>1112</v>
      </c>
      <c r="C7" s="151" t="s">
        <v>424</v>
      </c>
      <c r="D7" s="452"/>
      <c r="E7" s="453"/>
      <c r="F7" s="453"/>
      <c r="G7" s="453"/>
      <c r="H7" s="453"/>
      <c r="I7" s="454"/>
      <c r="J7" s="152" t="s">
        <v>36</v>
      </c>
      <c r="K7" s="152"/>
      <c r="L7" s="152"/>
      <c r="M7" s="152"/>
      <c r="N7" s="152"/>
      <c r="O7" s="152"/>
      <c r="P7" s="153"/>
      <c r="Q7" s="153"/>
      <c r="R7" s="153"/>
      <c r="S7" s="153"/>
      <c r="T7" s="153"/>
      <c r="U7" s="154"/>
      <c r="V7" s="154"/>
      <c r="W7" s="154"/>
      <c r="X7" s="106"/>
      <c r="Y7" s="106"/>
      <c r="Z7" s="106"/>
      <c r="AA7" s="106"/>
      <c r="AB7" s="106"/>
      <c r="AC7" s="106"/>
      <c r="AD7" s="106"/>
      <c r="AE7" s="459">
        <v>195</v>
      </c>
      <c r="AF7" s="459"/>
      <c r="AG7" s="145" t="s">
        <v>305</v>
      </c>
      <c r="AH7" s="145"/>
      <c r="AI7" s="155">
        <f t="shared" si="0"/>
        <v>195</v>
      </c>
      <c r="AJ7" s="158"/>
      <c r="AK7" s="148"/>
      <c r="AL7" s="157">
        <f>ROUNDDOWN(AI7*'地域区分'!$B$17,0)</f>
        <v>2090</v>
      </c>
      <c r="AM7" s="157">
        <f>ROUNDDOWN(AI7*'地域区分'!$C$17,0)</f>
        <v>2067</v>
      </c>
      <c r="AN7" s="157">
        <f>ROUNDDOWN(AI7*'地域区分'!$D$17,0)</f>
        <v>2020</v>
      </c>
      <c r="AO7" s="157">
        <f>ROUNDDOWN(AI7*'地域区分'!$E$17,0)</f>
        <v>1985</v>
      </c>
      <c r="AP7" s="300">
        <f>ROUNDDOWN(AI7*'地域区分'!$F$17,0)</f>
        <v>1950</v>
      </c>
      <c r="AQ7" s="150"/>
      <c r="AR7" s="157">
        <f aca="true" t="shared" si="1" ref="AR7:AR49">AL7-ROUNDDOWN(AL7*0.9,0)</f>
        <v>209</v>
      </c>
      <c r="AS7" s="157">
        <f aca="true" t="shared" si="2" ref="AS7:AS49">AM7-ROUNDDOWN(AM7*0.9,0)</f>
        <v>207</v>
      </c>
      <c r="AT7" s="157">
        <f aca="true" t="shared" si="3" ref="AT7:AT49">AN7-ROUNDDOWN(AN7*0.9,0)</f>
        <v>202</v>
      </c>
      <c r="AU7" s="157">
        <f aca="true" t="shared" si="4" ref="AU7:AU49">AO7-ROUNDDOWN(AO7*0.9,0)</f>
        <v>199</v>
      </c>
      <c r="AV7" s="157">
        <f aca="true" t="shared" si="5" ref="AV7:AV49">AP7-ROUNDDOWN(AP7*0.9,0)</f>
        <v>195</v>
      </c>
    </row>
    <row r="8" spans="1:48" s="141" customFormat="1" ht="16.5" customHeight="1">
      <c r="A8" s="312">
        <v>73</v>
      </c>
      <c r="B8" s="216">
        <v>1113</v>
      </c>
      <c r="C8" s="151" t="s">
        <v>425</v>
      </c>
      <c r="D8" s="455"/>
      <c r="E8" s="456"/>
      <c r="F8" s="456"/>
      <c r="G8" s="456"/>
      <c r="H8" s="456"/>
      <c r="I8" s="457"/>
      <c r="J8" s="159" t="s">
        <v>37</v>
      </c>
      <c r="K8" s="106"/>
      <c r="L8" s="106"/>
      <c r="M8" s="106"/>
      <c r="N8" s="106"/>
      <c r="O8" s="106"/>
      <c r="P8" s="125"/>
      <c r="Q8" s="125"/>
      <c r="R8" s="125"/>
      <c r="S8" s="125"/>
      <c r="T8" s="125"/>
      <c r="U8" s="105"/>
      <c r="V8" s="105"/>
      <c r="W8" s="105"/>
      <c r="X8" s="106"/>
      <c r="Y8" s="106"/>
      <c r="Z8" s="106"/>
      <c r="AA8" s="106"/>
      <c r="AB8" s="106"/>
      <c r="AC8" s="106"/>
      <c r="AD8" s="106"/>
      <c r="AE8" s="459">
        <v>164</v>
      </c>
      <c r="AF8" s="459"/>
      <c r="AG8" s="145" t="s">
        <v>305</v>
      </c>
      <c r="AH8" s="145"/>
      <c r="AI8" s="160">
        <f t="shared" si="0"/>
        <v>164</v>
      </c>
      <c r="AJ8" s="158"/>
      <c r="AK8" s="148"/>
      <c r="AL8" s="157">
        <f>ROUNDDOWN(AI8*'地域区分'!$B$17,0)</f>
        <v>1758</v>
      </c>
      <c r="AM8" s="157">
        <f>ROUNDDOWN(AI8*'地域区分'!$C$17,0)</f>
        <v>1738</v>
      </c>
      <c r="AN8" s="157">
        <f>ROUNDDOWN(AI8*'地域区分'!$D$17,0)</f>
        <v>1699</v>
      </c>
      <c r="AO8" s="157">
        <f>ROUNDDOWN(AI8*'地域区分'!$E$17,0)</f>
        <v>1669</v>
      </c>
      <c r="AP8" s="300">
        <f>ROUNDDOWN(AI8*'地域区分'!$F$17,0)</f>
        <v>1640</v>
      </c>
      <c r="AQ8" s="150"/>
      <c r="AR8" s="157">
        <f t="shared" si="1"/>
        <v>176</v>
      </c>
      <c r="AS8" s="157">
        <f t="shared" si="2"/>
        <v>174</v>
      </c>
      <c r="AT8" s="157">
        <f t="shared" si="3"/>
        <v>170</v>
      </c>
      <c r="AU8" s="157">
        <f t="shared" si="4"/>
        <v>167</v>
      </c>
      <c r="AV8" s="157">
        <f t="shared" si="5"/>
        <v>164</v>
      </c>
    </row>
    <row r="9" spans="1:48" s="141" customFormat="1" ht="16.5" customHeight="1">
      <c r="A9" s="312">
        <v>73</v>
      </c>
      <c r="B9" s="216">
        <v>1114</v>
      </c>
      <c r="C9" s="151" t="s">
        <v>426</v>
      </c>
      <c r="D9" s="449" t="s">
        <v>33</v>
      </c>
      <c r="E9" s="450"/>
      <c r="F9" s="450"/>
      <c r="G9" s="450"/>
      <c r="H9" s="450"/>
      <c r="I9" s="451"/>
      <c r="J9" s="152" t="s">
        <v>35</v>
      </c>
      <c r="K9" s="152"/>
      <c r="L9" s="152"/>
      <c r="M9" s="152"/>
      <c r="N9" s="152"/>
      <c r="O9" s="152"/>
      <c r="P9" s="153"/>
      <c r="Q9" s="153"/>
      <c r="R9" s="153"/>
      <c r="S9" s="153"/>
      <c r="T9" s="153"/>
      <c r="U9" s="154"/>
      <c r="V9" s="154"/>
      <c r="W9" s="154"/>
      <c r="X9" s="106"/>
      <c r="Y9" s="106"/>
      <c r="Z9" s="106"/>
      <c r="AA9" s="106"/>
      <c r="AB9" s="106"/>
      <c r="AC9" s="106"/>
      <c r="AD9" s="106"/>
      <c r="AE9" s="458">
        <v>378</v>
      </c>
      <c r="AF9" s="458"/>
      <c r="AG9" s="106" t="s">
        <v>305</v>
      </c>
      <c r="AH9" s="106"/>
      <c r="AI9" s="155">
        <f t="shared" si="0"/>
        <v>378</v>
      </c>
      <c r="AJ9" s="158"/>
      <c r="AK9" s="148"/>
      <c r="AL9" s="157">
        <f>ROUNDDOWN(AI9*'地域区分'!$B$17,0)</f>
        <v>4052</v>
      </c>
      <c r="AM9" s="157">
        <f>ROUNDDOWN(AI9*'地域区分'!$C$17,0)</f>
        <v>4006</v>
      </c>
      <c r="AN9" s="157">
        <f>ROUNDDOWN(AI9*'地域区分'!$D$17,0)</f>
        <v>3916</v>
      </c>
      <c r="AO9" s="157">
        <f>ROUNDDOWN(AI9*'地域区分'!$E$17,0)</f>
        <v>3848</v>
      </c>
      <c r="AP9" s="300">
        <f>ROUNDDOWN(AI9*'地域区分'!$F$17,0)</f>
        <v>3780</v>
      </c>
      <c r="AQ9" s="150"/>
      <c r="AR9" s="157">
        <f t="shared" si="1"/>
        <v>406</v>
      </c>
      <c r="AS9" s="157">
        <f t="shared" si="2"/>
        <v>401</v>
      </c>
      <c r="AT9" s="157">
        <f t="shared" si="3"/>
        <v>392</v>
      </c>
      <c r="AU9" s="157">
        <f t="shared" si="4"/>
        <v>385</v>
      </c>
      <c r="AV9" s="157">
        <f t="shared" si="5"/>
        <v>378</v>
      </c>
    </row>
    <row r="10" spans="1:48" s="141" customFormat="1" ht="16.5" customHeight="1">
      <c r="A10" s="312">
        <v>73</v>
      </c>
      <c r="B10" s="216">
        <v>1115</v>
      </c>
      <c r="C10" s="151" t="s">
        <v>427</v>
      </c>
      <c r="D10" s="452"/>
      <c r="E10" s="453"/>
      <c r="F10" s="453"/>
      <c r="G10" s="453"/>
      <c r="H10" s="453"/>
      <c r="I10" s="454"/>
      <c r="J10" s="152" t="s">
        <v>36</v>
      </c>
      <c r="K10" s="152"/>
      <c r="L10" s="152"/>
      <c r="M10" s="152"/>
      <c r="N10" s="152"/>
      <c r="O10" s="152"/>
      <c r="P10" s="153"/>
      <c r="Q10" s="153"/>
      <c r="R10" s="153"/>
      <c r="S10" s="153"/>
      <c r="T10" s="153"/>
      <c r="U10" s="154"/>
      <c r="V10" s="154"/>
      <c r="W10" s="154"/>
      <c r="X10" s="106"/>
      <c r="Y10" s="106"/>
      <c r="Z10" s="106"/>
      <c r="AA10" s="106"/>
      <c r="AB10" s="106"/>
      <c r="AC10" s="106"/>
      <c r="AD10" s="106"/>
      <c r="AE10" s="459">
        <v>325</v>
      </c>
      <c r="AF10" s="459"/>
      <c r="AG10" s="145" t="s">
        <v>305</v>
      </c>
      <c r="AH10" s="145"/>
      <c r="AI10" s="155">
        <f t="shared" si="0"/>
        <v>325</v>
      </c>
      <c r="AJ10" s="158"/>
      <c r="AK10" s="148"/>
      <c r="AL10" s="157">
        <f>ROUNDDOWN(AI10*'地域区分'!$B$17,0)</f>
        <v>3484</v>
      </c>
      <c r="AM10" s="157">
        <f>ROUNDDOWN(AI10*'地域区分'!$C$17,0)</f>
        <v>3445</v>
      </c>
      <c r="AN10" s="157">
        <f>ROUNDDOWN(AI10*'地域区分'!$D$17,0)</f>
        <v>3367</v>
      </c>
      <c r="AO10" s="157">
        <f>ROUNDDOWN(AI10*'地域区分'!$E$17,0)</f>
        <v>3308</v>
      </c>
      <c r="AP10" s="300">
        <f>ROUNDDOWN(AI10*'地域区分'!$F$17,0)</f>
        <v>3250</v>
      </c>
      <c r="AQ10" s="150"/>
      <c r="AR10" s="157">
        <f t="shared" si="1"/>
        <v>349</v>
      </c>
      <c r="AS10" s="157">
        <f t="shared" si="2"/>
        <v>345</v>
      </c>
      <c r="AT10" s="157">
        <f t="shared" si="3"/>
        <v>337</v>
      </c>
      <c r="AU10" s="157">
        <f t="shared" si="4"/>
        <v>331</v>
      </c>
      <c r="AV10" s="157">
        <f t="shared" si="5"/>
        <v>325</v>
      </c>
    </row>
    <row r="11" spans="1:48" s="141" customFormat="1" ht="16.5" customHeight="1">
      <c r="A11" s="312">
        <v>73</v>
      </c>
      <c r="B11" s="216">
        <v>1116</v>
      </c>
      <c r="C11" s="151" t="s">
        <v>428</v>
      </c>
      <c r="D11" s="455"/>
      <c r="E11" s="456"/>
      <c r="F11" s="456"/>
      <c r="G11" s="456"/>
      <c r="H11" s="456"/>
      <c r="I11" s="457"/>
      <c r="J11" s="159" t="s">
        <v>37</v>
      </c>
      <c r="K11" s="106"/>
      <c r="L11" s="106"/>
      <c r="M11" s="106"/>
      <c r="N11" s="106"/>
      <c r="O11" s="106"/>
      <c r="P11" s="125"/>
      <c r="Q11" s="125"/>
      <c r="R11" s="125"/>
      <c r="S11" s="125"/>
      <c r="T11" s="125"/>
      <c r="U11" s="105"/>
      <c r="V11" s="105"/>
      <c r="W11" s="105"/>
      <c r="X11" s="106"/>
      <c r="Y11" s="106"/>
      <c r="Z11" s="106"/>
      <c r="AA11" s="106"/>
      <c r="AB11" s="106"/>
      <c r="AC11" s="106"/>
      <c r="AD11" s="106"/>
      <c r="AE11" s="459">
        <v>274</v>
      </c>
      <c r="AF11" s="459"/>
      <c r="AG11" s="145" t="s">
        <v>305</v>
      </c>
      <c r="AH11" s="145"/>
      <c r="AI11" s="160">
        <f t="shared" si="0"/>
        <v>274</v>
      </c>
      <c r="AJ11" s="158"/>
      <c r="AK11" s="148"/>
      <c r="AL11" s="157">
        <f>ROUNDDOWN(AI11*'地域区分'!$B$17,0)</f>
        <v>2937</v>
      </c>
      <c r="AM11" s="157">
        <f>ROUNDDOWN(AI11*'地域区分'!$C$17,0)</f>
        <v>2904</v>
      </c>
      <c r="AN11" s="157">
        <f>ROUNDDOWN(AI11*'地域区分'!$D$17,0)</f>
        <v>2838</v>
      </c>
      <c r="AO11" s="157">
        <f>ROUNDDOWN(AI11*'地域区分'!$E$17,0)</f>
        <v>2789</v>
      </c>
      <c r="AP11" s="300">
        <f>ROUNDDOWN(AI11*'地域区分'!$F$17,0)</f>
        <v>2740</v>
      </c>
      <c r="AQ11" s="150"/>
      <c r="AR11" s="157">
        <f t="shared" si="1"/>
        <v>294</v>
      </c>
      <c r="AS11" s="157">
        <f t="shared" si="2"/>
        <v>291</v>
      </c>
      <c r="AT11" s="157">
        <f t="shared" si="3"/>
        <v>284</v>
      </c>
      <c r="AU11" s="157">
        <f t="shared" si="4"/>
        <v>279</v>
      </c>
      <c r="AV11" s="157">
        <f t="shared" si="5"/>
        <v>274</v>
      </c>
    </row>
    <row r="12" spans="1:48" s="141" customFormat="1" ht="16.5" customHeight="1">
      <c r="A12" s="312">
        <v>73</v>
      </c>
      <c r="B12" s="216">
        <v>1117</v>
      </c>
      <c r="C12" s="151" t="s">
        <v>429</v>
      </c>
      <c r="D12" s="449" t="s">
        <v>34</v>
      </c>
      <c r="E12" s="450"/>
      <c r="F12" s="450"/>
      <c r="G12" s="450"/>
      <c r="H12" s="450"/>
      <c r="I12" s="451"/>
      <c r="J12" s="152" t="s">
        <v>35</v>
      </c>
      <c r="K12" s="152"/>
      <c r="L12" s="152"/>
      <c r="M12" s="152"/>
      <c r="N12" s="152"/>
      <c r="O12" s="152"/>
      <c r="P12" s="153"/>
      <c r="Q12" s="153"/>
      <c r="R12" s="153"/>
      <c r="S12" s="153"/>
      <c r="T12" s="153"/>
      <c r="U12" s="154"/>
      <c r="V12" s="154"/>
      <c r="W12" s="154"/>
      <c r="X12" s="106"/>
      <c r="Y12" s="106"/>
      <c r="Z12" s="106"/>
      <c r="AA12" s="106"/>
      <c r="AB12" s="106"/>
      <c r="AC12" s="106"/>
      <c r="AD12" s="106"/>
      <c r="AE12" s="458">
        <v>491</v>
      </c>
      <c r="AF12" s="458"/>
      <c r="AG12" s="106" t="s">
        <v>305</v>
      </c>
      <c r="AH12" s="106"/>
      <c r="AI12" s="155">
        <f t="shared" si="0"/>
        <v>491</v>
      </c>
      <c r="AJ12" s="158"/>
      <c r="AK12" s="148"/>
      <c r="AL12" s="157">
        <f>ROUNDDOWN(AI12*'地域区分'!$B$17,0)</f>
        <v>5263</v>
      </c>
      <c r="AM12" s="157">
        <f>ROUNDDOWN(AI12*'地域区分'!$C$17,0)</f>
        <v>5204</v>
      </c>
      <c r="AN12" s="157">
        <f>ROUNDDOWN(AI12*'地域区分'!$D$17,0)</f>
        <v>5086</v>
      </c>
      <c r="AO12" s="157">
        <f>ROUNDDOWN(AI12*'地域区分'!$E$17,0)</f>
        <v>4998</v>
      </c>
      <c r="AP12" s="300">
        <f>ROUNDDOWN(AI12*'地域区分'!$F$17,0)</f>
        <v>4910</v>
      </c>
      <c r="AQ12" s="150"/>
      <c r="AR12" s="157">
        <f t="shared" si="1"/>
        <v>527</v>
      </c>
      <c r="AS12" s="157">
        <f t="shared" si="2"/>
        <v>521</v>
      </c>
      <c r="AT12" s="157">
        <f t="shared" si="3"/>
        <v>509</v>
      </c>
      <c r="AU12" s="157">
        <f t="shared" si="4"/>
        <v>500</v>
      </c>
      <c r="AV12" s="157">
        <f t="shared" si="5"/>
        <v>491</v>
      </c>
    </row>
    <row r="13" spans="1:48" s="141" customFormat="1" ht="16.5" customHeight="1">
      <c r="A13" s="312">
        <v>73</v>
      </c>
      <c r="B13" s="216">
        <v>1118</v>
      </c>
      <c r="C13" s="151" t="s">
        <v>430</v>
      </c>
      <c r="D13" s="452"/>
      <c r="E13" s="453"/>
      <c r="F13" s="453"/>
      <c r="G13" s="453"/>
      <c r="H13" s="453"/>
      <c r="I13" s="454"/>
      <c r="J13" s="152" t="s">
        <v>36</v>
      </c>
      <c r="K13" s="152"/>
      <c r="L13" s="152"/>
      <c r="M13" s="152"/>
      <c r="N13" s="152"/>
      <c r="O13" s="152"/>
      <c r="P13" s="153"/>
      <c r="Q13" s="153"/>
      <c r="R13" s="153"/>
      <c r="S13" s="153"/>
      <c r="T13" s="153"/>
      <c r="U13" s="154"/>
      <c r="V13" s="154"/>
      <c r="W13" s="154"/>
      <c r="X13" s="106"/>
      <c r="Y13" s="106"/>
      <c r="Z13" s="106"/>
      <c r="AA13" s="106"/>
      <c r="AB13" s="106"/>
      <c r="AC13" s="106"/>
      <c r="AD13" s="106"/>
      <c r="AE13" s="459">
        <v>423</v>
      </c>
      <c r="AF13" s="459"/>
      <c r="AG13" s="145" t="s">
        <v>305</v>
      </c>
      <c r="AH13" s="145"/>
      <c r="AI13" s="155">
        <f t="shared" si="0"/>
        <v>423</v>
      </c>
      <c r="AJ13" s="158"/>
      <c r="AK13" s="148"/>
      <c r="AL13" s="157">
        <f>ROUNDDOWN(AI13*'地域区分'!$B$17,0)</f>
        <v>4534</v>
      </c>
      <c r="AM13" s="157">
        <f>ROUNDDOWN(AI13*'地域区分'!$C$17,0)</f>
        <v>4483</v>
      </c>
      <c r="AN13" s="157">
        <f>ROUNDDOWN(AI13*'地域区分'!$D$17,0)</f>
        <v>4382</v>
      </c>
      <c r="AO13" s="157">
        <f>ROUNDDOWN(AI13*'地域区分'!$E$17,0)</f>
        <v>4306</v>
      </c>
      <c r="AP13" s="300">
        <f>ROUNDDOWN(AI13*'地域区分'!$F$17,0)</f>
        <v>4230</v>
      </c>
      <c r="AQ13" s="150"/>
      <c r="AR13" s="157">
        <f t="shared" si="1"/>
        <v>454</v>
      </c>
      <c r="AS13" s="157">
        <f t="shared" si="2"/>
        <v>449</v>
      </c>
      <c r="AT13" s="157">
        <f t="shared" si="3"/>
        <v>439</v>
      </c>
      <c r="AU13" s="157">
        <f t="shared" si="4"/>
        <v>431</v>
      </c>
      <c r="AV13" s="157">
        <f t="shared" si="5"/>
        <v>423</v>
      </c>
    </row>
    <row r="14" spans="1:48" s="141" customFormat="1" ht="16.5" customHeight="1">
      <c r="A14" s="312">
        <v>73</v>
      </c>
      <c r="B14" s="216">
        <v>1119</v>
      </c>
      <c r="C14" s="151" t="s">
        <v>431</v>
      </c>
      <c r="D14" s="455"/>
      <c r="E14" s="456"/>
      <c r="F14" s="456"/>
      <c r="G14" s="456"/>
      <c r="H14" s="456"/>
      <c r="I14" s="457"/>
      <c r="J14" s="159" t="s">
        <v>37</v>
      </c>
      <c r="K14" s="106"/>
      <c r="L14" s="106"/>
      <c r="M14" s="106"/>
      <c r="N14" s="106"/>
      <c r="O14" s="106"/>
      <c r="P14" s="125"/>
      <c r="Q14" s="125"/>
      <c r="R14" s="125"/>
      <c r="S14" s="125"/>
      <c r="T14" s="125"/>
      <c r="U14" s="105"/>
      <c r="V14" s="105"/>
      <c r="W14" s="105"/>
      <c r="X14" s="106"/>
      <c r="Y14" s="106"/>
      <c r="Z14" s="106"/>
      <c r="AA14" s="106"/>
      <c r="AB14" s="106"/>
      <c r="AC14" s="106"/>
      <c r="AD14" s="106"/>
      <c r="AE14" s="459">
        <v>356</v>
      </c>
      <c r="AF14" s="459"/>
      <c r="AG14" s="145" t="s">
        <v>305</v>
      </c>
      <c r="AH14" s="145"/>
      <c r="AI14" s="160">
        <f t="shared" si="0"/>
        <v>356</v>
      </c>
      <c r="AJ14" s="158"/>
      <c r="AK14" s="148"/>
      <c r="AL14" s="157">
        <f>ROUNDDOWN(AI14*'地域区分'!$B$17,0)</f>
        <v>3816</v>
      </c>
      <c r="AM14" s="157">
        <f>ROUNDDOWN(AI14*'地域区分'!$C$17,0)</f>
        <v>3773</v>
      </c>
      <c r="AN14" s="157">
        <f>ROUNDDOWN(AI14*'地域区分'!$D$17,0)</f>
        <v>3688</v>
      </c>
      <c r="AO14" s="157">
        <f>ROUNDDOWN(AI14*'地域区分'!$E$17,0)</f>
        <v>3624</v>
      </c>
      <c r="AP14" s="300">
        <f>ROUNDDOWN(AI14*'地域区分'!$F$17,0)</f>
        <v>3560</v>
      </c>
      <c r="AQ14" s="150"/>
      <c r="AR14" s="157">
        <f t="shared" si="1"/>
        <v>382</v>
      </c>
      <c r="AS14" s="157">
        <f t="shared" si="2"/>
        <v>378</v>
      </c>
      <c r="AT14" s="157">
        <f t="shared" si="3"/>
        <v>369</v>
      </c>
      <c r="AU14" s="157">
        <f t="shared" si="4"/>
        <v>363</v>
      </c>
      <c r="AV14" s="157">
        <f t="shared" si="5"/>
        <v>356</v>
      </c>
    </row>
    <row r="15" spans="1:48" s="168" customFormat="1" ht="16.5" customHeight="1">
      <c r="A15" s="312">
        <v>73</v>
      </c>
      <c r="B15" s="216">
        <v>5070</v>
      </c>
      <c r="C15" s="151" t="s">
        <v>38</v>
      </c>
      <c r="D15" s="161" t="s">
        <v>25</v>
      </c>
      <c r="E15" s="162"/>
      <c r="F15" s="162"/>
      <c r="G15" s="162"/>
      <c r="H15" s="162"/>
      <c r="I15" s="162"/>
      <c r="J15" s="162"/>
      <c r="K15" s="162"/>
      <c r="L15" s="162"/>
      <c r="M15" s="162"/>
      <c r="N15" s="162"/>
      <c r="O15" s="162"/>
      <c r="P15" s="162"/>
      <c r="Q15" s="163"/>
      <c r="R15" s="163"/>
      <c r="S15" s="162"/>
      <c r="T15" s="162"/>
      <c r="U15" s="162"/>
      <c r="V15" s="162"/>
      <c r="W15" s="162"/>
      <c r="X15" s="162"/>
      <c r="Y15" s="162"/>
      <c r="Z15" s="162"/>
      <c r="AA15" s="162"/>
      <c r="AB15" s="164"/>
      <c r="AC15" s="365">
        <v>42</v>
      </c>
      <c r="AD15" s="365"/>
      <c r="AE15" s="461" t="s">
        <v>26</v>
      </c>
      <c r="AF15" s="462"/>
      <c r="AG15" s="462"/>
      <c r="AH15" s="463"/>
      <c r="AI15" s="165">
        <f>AC15</f>
        <v>42</v>
      </c>
      <c r="AJ15" s="166"/>
      <c r="AK15" s="167"/>
      <c r="AL15" s="157">
        <f>ROUNDDOWN(AI15*'地域区分'!$B$17,0)</f>
        <v>450</v>
      </c>
      <c r="AM15" s="157">
        <f>ROUNDDOWN(AI15*'地域区分'!$C$17,0)</f>
        <v>445</v>
      </c>
      <c r="AN15" s="157">
        <f>ROUNDDOWN(AI15*'地域区分'!$D$17,0)</f>
        <v>435</v>
      </c>
      <c r="AO15" s="157">
        <f>ROUNDDOWN(AI15*'地域区分'!$E$17,0)</f>
        <v>427</v>
      </c>
      <c r="AP15" s="300">
        <f>ROUNDDOWN(AI15*'地域区分'!$F$17,0)</f>
        <v>420</v>
      </c>
      <c r="AQ15" s="150"/>
      <c r="AR15" s="157">
        <f t="shared" si="1"/>
        <v>45</v>
      </c>
      <c r="AS15" s="157">
        <f t="shared" si="2"/>
        <v>45</v>
      </c>
      <c r="AT15" s="157">
        <f t="shared" si="3"/>
        <v>44</v>
      </c>
      <c r="AU15" s="157">
        <f t="shared" si="4"/>
        <v>43</v>
      </c>
      <c r="AV15" s="157">
        <f t="shared" si="5"/>
        <v>42</v>
      </c>
    </row>
    <row r="16" spans="1:48" s="141" customFormat="1" ht="16.5" customHeight="1">
      <c r="A16" s="312">
        <v>73</v>
      </c>
      <c r="B16" s="216">
        <v>5010</v>
      </c>
      <c r="C16" s="151" t="s">
        <v>523</v>
      </c>
      <c r="D16" s="159" t="s">
        <v>30</v>
      </c>
      <c r="E16" s="106"/>
      <c r="F16" s="106"/>
      <c r="G16" s="106"/>
      <c r="H16" s="106"/>
      <c r="I16" s="106"/>
      <c r="J16" s="106"/>
      <c r="K16" s="106"/>
      <c r="L16" s="106"/>
      <c r="M16" s="106"/>
      <c r="N16" s="106"/>
      <c r="O16" s="106"/>
      <c r="P16" s="125"/>
      <c r="Q16" s="125"/>
      <c r="R16" s="125"/>
      <c r="S16" s="125"/>
      <c r="T16" s="125"/>
      <c r="U16" s="154"/>
      <c r="V16" s="154"/>
      <c r="W16" s="154"/>
      <c r="X16" s="106"/>
      <c r="Y16" s="106"/>
      <c r="Z16" s="106"/>
      <c r="AA16" s="106"/>
      <c r="AB16" s="106"/>
      <c r="AC16" s="447">
        <v>150</v>
      </c>
      <c r="AD16" s="447"/>
      <c r="AE16" s="107" t="s">
        <v>28</v>
      </c>
      <c r="AF16" s="107"/>
      <c r="AG16" s="106"/>
      <c r="AH16" s="106"/>
      <c r="AI16" s="160">
        <f>ROUND(AC16,0)</f>
        <v>150</v>
      </c>
      <c r="AJ16" s="169" t="s">
        <v>31</v>
      </c>
      <c r="AK16" s="148"/>
      <c r="AL16" s="157">
        <f>ROUNDDOWN(AI16*'地域区分'!$B$17,0)</f>
        <v>1608</v>
      </c>
      <c r="AM16" s="157">
        <f>ROUNDDOWN(AI16*'地域区分'!$C$17,0)</f>
        <v>1590</v>
      </c>
      <c r="AN16" s="157">
        <f>ROUNDDOWN(AI16*'地域区分'!$D$17,0)</f>
        <v>1554</v>
      </c>
      <c r="AO16" s="157">
        <f>ROUNDDOWN(AI16*'地域区分'!$E$17,0)</f>
        <v>1527</v>
      </c>
      <c r="AP16" s="300">
        <f>ROUNDDOWN(AI16*'地域区分'!$F$17,0)</f>
        <v>1500</v>
      </c>
      <c r="AQ16" s="150"/>
      <c r="AR16" s="157">
        <f t="shared" si="1"/>
        <v>161</v>
      </c>
      <c r="AS16" s="157">
        <f t="shared" si="2"/>
        <v>159</v>
      </c>
      <c r="AT16" s="157">
        <f t="shared" si="3"/>
        <v>156</v>
      </c>
      <c r="AU16" s="157">
        <f t="shared" si="4"/>
        <v>153</v>
      </c>
      <c r="AV16" s="157">
        <f t="shared" si="5"/>
        <v>150</v>
      </c>
    </row>
    <row r="17" spans="1:48" s="141" customFormat="1" ht="16.5" customHeight="1">
      <c r="A17" s="312">
        <v>73</v>
      </c>
      <c r="B17" s="216">
        <v>5020</v>
      </c>
      <c r="C17" s="151" t="s">
        <v>43</v>
      </c>
      <c r="D17" s="159" t="s">
        <v>44</v>
      </c>
      <c r="E17" s="106"/>
      <c r="F17" s="106"/>
      <c r="G17" s="106"/>
      <c r="H17" s="106"/>
      <c r="I17" s="106"/>
      <c r="J17" s="106"/>
      <c r="K17" s="106"/>
      <c r="L17" s="106"/>
      <c r="M17" s="106"/>
      <c r="N17" s="106"/>
      <c r="O17" s="106"/>
      <c r="P17" s="125"/>
      <c r="Q17" s="125"/>
      <c r="R17" s="125"/>
      <c r="S17" s="125"/>
      <c r="T17" s="125"/>
      <c r="U17" s="154"/>
      <c r="V17" s="154"/>
      <c r="W17" s="154"/>
      <c r="X17" s="106"/>
      <c r="Y17" s="106"/>
      <c r="Z17" s="106"/>
      <c r="AA17" s="106"/>
      <c r="AB17" s="447">
        <v>30000</v>
      </c>
      <c r="AC17" s="448"/>
      <c r="AD17" s="448"/>
      <c r="AE17" s="107" t="s">
        <v>28</v>
      </c>
      <c r="AF17" s="107"/>
      <c r="AG17" s="106"/>
      <c r="AH17" s="106"/>
      <c r="AI17" s="160">
        <f>ROUND(AB17,0)</f>
        <v>30000</v>
      </c>
      <c r="AJ17" s="169" t="s">
        <v>31</v>
      </c>
      <c r="AK17" s="105"/>
      <c r="AL17" s="157">
        <v>300000</v>
      </c>
      <c r="AM17" s="157">
        <v>300000</v>
      </c>
      <c r="AN17" s="157">
        <v>300000</v>
      </c>
      <c r="AO17" s="157">
        <v>300000</v>
      </c>
      <c r="AP17" s="300">
        <v>300000</v>
      </c>
      <c r="AQ17" s="298"/>
      <c r="AR17" s="157">
        <v>0</v>
      </c>
      <c r="AS17" s="157">
        <v>0</v>
      </c>
      <c r="AT17" s="157">
        <v>0</v>
      </c>
      <c r="AU17" s="157">
        <v>0</v>
      </c>
      <c r="AV17" s="157">
        <v>0</v>
      </c>
    </row>
    <row r="18" ht="18.75" customHeight="1"/>
    <row r="19" ht="13.5">
      <c r="A19" s="103" t="s">
        <v>421</v>
      </c>
    </row>
    <row r="20" spans="1:48" s="141" customFormat="1" ht="16.5" customHeight="1">
      <c r="A20" s="307" t="s">
        <v>24</v>
      </c>
      <c r="B20" s="308"/>
      <c r="C20" s="309" t="s">
        <v>295</v>
      </c>
      <c r="D20" s="310"/>
      <c r="E20" s="104"/>
      <c r="F20" s="104"/>
      <c r="G20" s="104"/>
      <c r="H20" s="104"/>
      <c r="I20" s="104"/>
      <c r="J20" s="104"/>
      <c r="K20" s="152"/>
      <c r="L20" s="152"/>
      <c r="M20" s="152"/>
      <c r="N20" s="104"/>
      <c r="O20" s="104"/>
      <c r="P20" s="301"/>
      <c r="Q20" s="301"/>
      <c r="R20" s="301"/>
      <c r="S20" s="460" t="s">
        <v>296</v>
      </c>
      <c r="T20" s="460"/>
      <c r="U20" s="460"/>
      <c r="V20" s="460"/>
      <c r="W20" s="104"/>
      <c r="X20" s="104"/>
      <c r="Y20" s="104"/>
      <c r="Z20" s="104"/>
      <c r="AA20" s="104"/>
      <c r="AB20" s="104"/>
      <c r="AC20" s="104"/>
      <c r="AD20" s="104"/>
      <c r="AE20" s="104"/>
      <c r="AF20" s="104"/>
      <c r="AG20" s="104"/>
      <c r="AH20" s="104"/>
      <c r="AI20" s="294" t="s">
        <v>297</v>
      </c>
      <c r="AJ20" s="294" t="s">
        <v>298</v>
      </c>
      <c r="AK20" s="104"/>
      <c r="AL20" s="368" t="s">
        <v>418</v>
      </c>
      <c r="AM20" s="361"/>
      <c r="AN20" s="361"/>
      <c r="AO20" s="361"/>
      <c r="AP20" s="408"/>
      <c r="AQ20" s="224"/>
      <c r="AR20" s="368" t="s">
        <v>419</v>
      </c>
      <c r="AS20" s="361"/>
      <c r="AT20" s="361"/>
      <c r="AU20" s="361"/>
      <c r="AV20" s="362"/>
    </row>
    <row r="21" spans="1:48" s="141" customFormat="1" ht="16.5" customHeight="1">
      <c r="A21" s="311" t="s">
        <v>299</v>
      </c>
      <c r="B21" s="215" t="s">
        <v>300</v>
      </c>
      <c r="C21" s="143"/>
      <c r="D21" s="144"/>
      <c r="E21" s="105"/>
      <c r="F21" s="105"/>
      <c r="G21" s="105"/>
      <c r="H21" s="105"/>
      <c r="I21" s="105"/>
      <c r="J21" s="105"/>
      <c r="K21" s="145"/>
      <c r="L21" s="145"/>
      <c r="M21" s="145"/>
      <c r="N21" s="105"/>
      <c r="O21" s="105"/>
      <c r="P21" s="105"/>
      <c r="Q21" s="105"/>
      <c r="R21" s="105"/>
      <c r="S21" s="105"/>
      <c r="T21" s="146"/>
      <c r="U21" s="146"/>
      <c r="V21" s="105"/>
      <c r="W21" s="105"/>
      <c r="X21" s="105"/>
      <c r="Y21" s="105"/>
      <c r="Z21" s="105"/>
      <c r="AA21" s="105"/>
      <c r="AB21" s="105"/>
      <c r="AC21" s="105"/>
      <c r="AD21" s="105"/>
      <c r="AE21" s="105"/>
      <c r="AF21" s="105"/>
      <c r="AG21" s="105"/>
      <c r="AH21" s="105"/>
      <c r="AI21" s="147" t="s">
        <v>292</v>
      </c>
      <c r="AJ21" s="147" t="s">
        <v>293</v>
      </c>
      <c r="AK21" s="148"/>
      <c r="AL21" s="149" t="s">
        <v>274</v>
      </c>
      <c r="AM21" s="149" t="s">
        <v>275</v>
      </c>
      <c r="AN21" s="149" t="s">
        <v>276</v>
      </c>
      <c r="AO21" s="149" t="s">
        <v>277</v>
      </c>
      <c r="AP21" s="299" t="s">
        <v>278</v>
      </c>
      <c r="AQ21" s="150"/>
      <c r="AR21" s="149" t="s">
        <v>274</v>
      </c>
      <c r="AS21" s="149" t="s">
        <v>275</v>
      </c>
      <c r="AT21" s="149" t="s">
        <v>276</v>
      </c>
      <c r="AU21" s="149" t="s">
        <v>277</v>
      </c>
      <c r="AV21" s="149" t="s">
        <v>278</v>
      </c>
    </row>
    <row r="22" spans="1:48" s="141" customFormat="1" ht="16.5" customHeight="1">
      <c r="A22" s="312">
        <v>73</v>
      </c>
      <c r="B22" s="216">
        <v>1120</v>
      </c>
      <c r="C22" s="151" t="s">
        <v>432</v>
      </c>
      <c r="D22" s="449" t="s">
        <v>32</v>
      </c>
      <c r="E22" s="450"/>
      <c r="F22" s="450"/>
      <c r="G22" s="450"/>
      <c r="H22" s="450"/>
      <c r="I22" s="451"/>
      <c r="J22" s="152" t="s">
        <v>35</v>
      </c>
      <c r="K22" s="152"/>
      <c r="L22" s="152"/>
      <c r="M22" s="152"/>
      <c r="N22" s="152"/>
      <c r="O22" s="152"/>
      <c r="P22" s="153"/>
      <c r="Q22" s="153"/>
      <c r="R22" s="153"/>
      <c r="S22" s="153"/>
      <c r="T22" s="153"/>
      <c r="U22" s="154"/>
      <c r="V22" s="154"/>
      <c r="W22" s="154"/>
      <c r="X22" s="106"/>
      <c r="Y22" s="106"/>
      <c r="Z22" s="106"/>
      <c r="AA22" s="106"/>
      <c r="AB22" s="106"/>
      <c r="AC22" s="106"/>
      <c r="AD22" s="106"/>
      <c r="AE22" s="458">
        <v>226</v>
      </c>
      <c r="AF22" s="458"/>
      <c r="AG22" s="106" t="s">
        <v>305</v>
      </c>
      <c r="AH22" s="106"/>
      <c r="AI22" s="155">
        <f aca="true" t="shared" si="6" ref="AI22:AI30">ROUND(AE22,0)</f>
        <v>226</v>
      </c>
      <c r="AJ22" s="156" t="s">
        <v>42</v>
      </c>
      <c r="AK22" s="148"/>
      <c r="AL22" s="157">
        <f>ROUNDDOWN(AI22*'地域区分'!$B$17,0)</f>
        <v>2422</v>
      </c>
      <c r="AM22" s="157">
        <f>ROUNDDOWN(AI22*'地域区分'!$C$17,0)</f>
        <v>2395</v>
      </c>
      <c r="AN22" s="157">
        <f>ROUNDDOWN(AI22*'地域区分'!$D$17,0)</f>
        <v>2341</v>
      </c>
      <c r="AO22" s="157">
        <f>ROUNDDOWN(AI22*'地域区分'!$E$17,0)</f>
        <v>2300</v>
      </c>
      <c r="AP22" s="300">
        <f>ROUNDDOWN(AI22*'地域区分'!$F$17,0)</f>
        <v>2260</v>
      </c>
      <c r="AQ22" s="150"/>
      <c r="AR22" s="157">
        <f t="shared" si="1"/>
        <v>243</v>
      </c>
      <c r="AS22" s="157">
        <f t="shared" si="2"/>
        <v>240</v>
      </c>
      <c r="AT22" s="157">
        <f t="shared" si="3"/>
        <v>235</v>
      </c>
      <c r="AU22" s="157">
        <f t="shared" si="4"/>
        <v>230</v>
      </c>
      <c r="AV22" s="157">
        <f t="shared" si="5"/>
        <v>226</v>
      </c>
    </row>
    <row r="23" spans="1:48" s="141" customFormat="1" ht="16.5" customHeight="1">
      <c r="A23" s="312">
        <v>73</v>
      </c>
      <c r="B23" s="216">
        <v>1121</v>
      </c>
      <c r="C23" s="151" t="s">
        <v>433</v>
      </c>
      <c r="D23" s="452"/>
      <c r="E23" s="453"/>
      <c r="F23" s="453"/>
      <c r="G23" s="453"/>
      <c r="H23" s="453"/>
      <c r="I23" s="454"/>
      <c r="J23" s="152" t="s">
        <v>36</v>
      </c>
      <c r="K23" s="152"/>
      <c r="L23" s="152"/>
      <c r="M23" s="152"/>
      <c r="N23" s="152"/>
      <c r="O23" s="152"/>
      <c r="P23" s="153"/>
      <c r="Q23" s="153"/>
      <c r="R23" s="153"/>
      <c r="S23" s="153"/>
      <c r="T23" s="153"/>
      <c r="U23" s="154"/>
      <c r="V23" s="154"/>
      <c r="W23" s="154"/>
      <c r="X23" s="106"/>
      <c r="Y23" s="106"/>
      <c r="Z23" s="106"/>
      <c r="AA23" s="106"/>
      <c r="AB23" s="106"/>
      <c r="AC23" s="106"/>
      <c r="AD23" s="106"/>
      <c r="AE23" s="459">
        <v>195</v>
      </c>
      <c r="AF23" s="459"/>
      <c r="AG23" s="145" t="s">
        <v>305</v>
      </c>
      <c r="AH23" s="145"/>
      <c r="AI23" s="155">
        <f t="shared" si="6"/>
        <v>195</v>
      </c>
      <c r="AJ23" s="158"/>
      <c r="AK23" s="148"/>
      <c r="AL23" s="157">
        <f>ROUNDDOWN(AI23*'地域区分'!$B$17,0)</f>
        <v>2090</v>
      </c>
      <c r="AM23" s="157">
        <f>ROUNDDOWN(AI23*'地域区分'!$C$17,0)</f>
        <v>2067</v>
      </c>
      <c r="AN23" s="157">
        <f>ROUNDDOWN(AI23*'地域区分'!$D$17,0)</f>
        <v>2020</v>
      </c>
      <c r="AO23" s="157">
        <f>ROUNDDOWN(AI23*'地域区分'!$E$17,0)</f>
        <v>1985</v>
      </c>
      <c r="AP23" s="300">
        <f>ROUNDDOWN(AI23*'地域区分'!$F$17,0)</f>
        <v>1950</v>
      </c>
      <c r="AQ23" s="150"/>
      <c r="AR23" s="157">
        <f t="shared" si="1"/>
        <v>209</v>
      </c>
      <c r="AS23" s="157">
        <f t="shared" si="2"/>
        <v>207</v>
      </c>
      <c r="AT23" s="157">
        <f t="shared" si="3"/>
        <v>202</v>
      </c>
      <c r="AU23" s="157">
        <f t="shared" si="4"/>
        <v>199</v>
      </c>
      <c r="AV23" s="157">
        <f t="shared" si="5"/>
        <v>195</v>
      </c>
    </row>
    <row r="24" spans="1:48" s="141" customFormat="1" ht="16.5" customHeight="1">
      <c r="A24" s="312">
        <v>73</v>
      </c>
      <c r="B24" s="216">
        <v>1122</v>
      </c>
      <c r="C24" s="151" t="s">
        <v>434</v>
      </c>
      <c r="D24" s="455"/>
      <c r="E24" s="456"/>
      <c r="F24" s="456"/>
      <c r="G24" s="456"/>
      <c r="H24" s="456"/>
      <c r="I24" s="457"/>
      <c r="J24" s="159" t="s">
        <v>37</v>
      </c>
      <c r="K24" s="106"/>
      <c r="L24" s="106"/>
      <c r="M24" s="106"/>
      <c r="N24" s="106"/>
      <c r="O24" s="106"/>
      <c r="P24" s="125"/>
      <c r="Q24" s="125"/>
      <c r="R24" s="125"/>
      <c r="S24" s="125"/>
      <c r="T24" s="125"/>
      <c r="U24" s="105"/>
      <c r="V24" s="105"/>
      <c r="W24" s="105"/>
      <c r="X24" s="106"/>
      <c r="Y24" s="106"/>
      <c r="Z24" s="106"/>
      <c r="AA24" s="106"/>
      <c r="AB24" s="106"/>
      <c r="AC24" s="106"/>
      <c r="AD24" s="106"/>
      <c r="AE24" s="459">
        <v>164</v>
      </c>
      <c r="AF24" s="459"/>
      <c r="AG24" s="145" t="s">
        <v>305</v>
      </c>
      <c r="AH24" s="145"/>
      <c r="AI24" s="160">
        <f t="shared" si="6"/>
        <v>164</v>
      </c>
      <c r="AJ24" s="158"/>
      <c r="AK24" s="148"/>
      <c r="AL24" s="157">
        <f>ROUNDDOWN(AI24*'地域区分'!$B$17,0)</f>
        <v>1758</v>
      </c>
      <c r="AM24" s="157">
        <f>ROUNDDOWN(AI24*'地域区分'!$C$17,0)</f>
        <v>1738</v>
      </c>
      <c r="AN24" s="157">
        <f>ROUNDDOWN(AI24*'地域区分'!$D$17,0)</f>
        <v>1699</v>
      </c>
      <c r="AO24" s="157">
        <f>ROUNDDOWN(AI24*'地域区分'!$E$17,0)</f>
        <v>1669</v>
      </c>
      <c r="AP24" s="300">
        <f>ROUNDDOWN(AI24*'地域区分'!$F$17,0)</f>
        <v>1640</v>
      </c>
      <c r="AQ24" s="150"/>
      <c r="AR24" s="157">
        <f t="shared" si="1"/>
        <v>176</v>
      </c>
      <c r="AS24" s="157">
        <f t="shared" si="2"/>
        <v>174</v>
      </c>
      <c r="AT24" s="157">
        <f t="shared" si="3"/>
        <v>170</v>
      </c>
      <c r="AU24" s="157">
        <f t="shared" si="4"/>
        <v>167</v>
      </c>
      <c r="AV24" s="157">
        <f t="shared" si="5"/>
        <v>164</v>
      </c>
    </row>
    <row r="25" spans="1:48" s="141" customFormat="1" ht="16.5" customHeight="1">
      <c r="A25" s="312">
        <v>73</v>
      </c>
      <c r="B25" s="216">
        <v>1123</v>
      </c>
      <c r="C25" s="151" t="s">
        <v>435</v>
      </c>
      <c r="D25" s="449" t="s">
        <v>33</v>
      </c>
      <c r="E25" s="450"/>
      <c r="F25" s="450"/>
      <c r="G25" s="450"/>
      <c r="H25" s="450"/>
      <c r="I25" s="451"/>
      <c r="J25" s="152" t="s">
        <v>35</v>
      </c>
      <c r="K25" s="152"/>
      <c r="L25" s="152"/>
      <c r="M25" s="152"/>
      <c r="N25" s="152"/>
      <c r="O25" s="152"/>
      <c r="P25" s="153"/>
      <c r="Q25" s="153"/>
      <c r="R25" s="153"/>
      <c r="S25" s="153"/>
      <c r="T25" s="153"/>
      <c r="U25" s="154"/>
      <c r="V25" s="154"/>
      <c r="W25" s="154"/>
      <c r="X25" s="106"/>
      <c r="Y25" s="106"/>
      <c r="Z25" s="106"/>
      <c r="AA25" s="106"/>
      <c r="AB25" s="106"/>
      <c r="AC25" s="106"/>
      <c r="AD25" s="106"/>
      <c r="AE25" s="458">
        <v>378</v>
      </c>
      <c r="AF25" s="458"/>
      <c r="AG25" s="106" t="s">
        <v>305</v>
      </c>
      <c r="AH25" s="106"/>
      <c r="AI25" s="155">
        <f t="shared" si="6"/>
        <v>378</v>
      </c>
      <c r="AJ25" s="158"/>
      <c r="AK25" s="148"/>
      <c r="AL25" s="157">
        <f>ROUNDDOWN(AI25*'地域区分'!$B$17,0)</f>
        <v>4052</v>
      </c>
      <c r="AM25" s="157">
        <f>ROUNDDOWN(AI25*'地域区分'!$C$17,0)</f>
        <v>4006</v>
      </c>
      <c r="AN25" s="157">
        <f>ROUNDDOWN(AI25*'地域区分'!$D$17,0)</f>
        <v>3916</v>
      </c>
      <c r="AO25" s="157">
        <f>ROUNDDOWN(AI25*'地域区分'!$E$17,0)</f>
        <v>3848</v>
      </c>
      <c r="AP25" s="300">
        <f>ROUNDDOWN(AI25*'地域区分'!$F$17,0)</f>
        <v>3780</v>
      </c>
      <c r="AQ25" s="150"/>
      <c r="AR25" s="157">
        <f t="shared" si="1"/>
        <v>406</v>
      </c>
      <c r="AS25" s="157">
        <f t="shared" si="2"/>
        <v>401</v>
      </c>
      <c r="AT25" s="157">
        <f t="shared" si="3"/>
        <v>392</v>
      </c>
      <c r="AU25" s="157">
        <f t="shared" si="4"/>
        <v>385</v>
      </c>
      <c r="AV25" s="157">
        <f t="shared" si="5"/>
        <v>378</v>
      </c>
    </row>
    <row r="26" spans="1:48" s="141" customFormat="1" ht="16.5" customHeight="1">
      <c r="A26" s="312">
        <v>73</v>
      </c>
      <c r="B26" s="216">
        <v>1124</v>
      </c>
      <c r="C26" s="151" t="s">
        <v>436</v>
      </c>
      <c r="D26" s="452"/>
      <c r="E26" s="453"/>
      <c r="F26" s="453"/>
      <c r="G26" s="453"/>
      <c r="H26" s="453"/>
      <c r="I26" s="454"/>
      <c r="J26" s="152" t="s">
        <v>36</v>
      </c>
      <c r="K26" s="152"/>
      <c r="L26" s="152"/>
      <c r="M26" s="152"/>
      <c r="N26" s="152"/>
      <c r="O26" s="152"/>
      <c r="P26" s="153"/>
      <c r="Q26" s="153"/>
      <c r="R26" s="153"/>
      <c r="S26" s="153"/>
      <c r="T26" s="153"/>
      <c r="U26" s="154"/>
      <c r="V26" s="154"/>
      <c r="W26" s="154"/>
      <c r="X26" s="106"/>
      <c r="Y26" s="106"/>
      <c r="Z26" s="106"/>
      <c r="AA26" s="106"/>
      <c r="AB26" s="106"/>
      <c r="AC26" s="106"/>
      <c r="AD26" s="106"/>
      <c r="AE26" s="459">
        <v>325</v>
      </c>
      <c r="AF26" s="459"/>
      <c r="AG26" s="145" t="s">
        <v>305</v>
      </c>
      <c r="AH26" s="145"/>
      <c r="AI26" s="155">
        <f t="shared" si="6"/>
        <v>325</v>
      </c>
      <c r="AJ26" s="158"/>
      <c r="AK26" s="148"/>
      <c r="AL26" s="157">
        <f>ROUNDDOWN(AI26*'地域区分'!$B$17,0)</f>
        <v>3484</v>
      </c>
      <c r="AM26" s="157">
        <f>ROUNDDOWN(AI26*'地域区分'!$C$17,0)</f>
        <v>3445</v>
      </c>
      <c r="AN26" s="157">
        <f>ROUNDDOWN(AI26*'地域区分'!$D$17,0)</f>
        <v>3367</v>
      </c>
      <c r="AO26" s="157">
        <f>ROUNDDOWN(AI26*'地域区分'!$E$17,0)</f>
        <v>3308</v>
      </c>
      <c r="AP26" s="300">
        <f>ROUNDDOWN(AI26*'地域区分'!$F$17,0)</f>
        <v>3250</v>
      </c>
      <c r="AQ26" s="150"/>
      <c r="AR26" s="157">
        <f t="shared" si="1"/>
        <v>349</v>
      </c>
      <c r="AS26" s="157">
        <f t="shared" si="2"/>
        <v>345</v>
      </c>
      <c r="AT26" s="157">
        <f t="shared" si="3"/>
        <v>337</v>
      </c>
      <c r="AU26" s="157">
        <f t="shared" si="4"/>
        <v>331</v>
      </c>
      <c r="AV26" s="157">
        <f t="shared" si="5"/>
        <v>325</v>
      </c>
    </row>
    <row r="27" spans="1:48" s="141" customFormat="1" ht="16.5" customHeight="1">
      <c r="A27" s="312">
        <v>73</v>
      </c>
      <c r="B27" s="216">
        <v>1125</v>
      </c>
      <c r="C27" s="151" t="s">
        <v>437</v>
      </c>
      <c r="D27" s="455"/>
      <c r="E27" s="456"/>
      <c r="F27" s="456"/>
      <c r="G27" s="456"/>
      <c r="H27" s="456"/>
      <c r="I27" s="457"/>
      <c r="J27" s="159" t="s">
        <v>37</v>
      </c>
      <c r="K27" s="106"/>
      <c r="L27" s="106"/>
      <c r="M27" s="106"/>
      <c r="N27" s="106"/>
      <c r="O27" s="106"/>
      <c r="P27" s="125"/>
      <c r="Q27" s="125"/>
      <c r="R27" s="125"/>
      <c r="S27" s="125"/>
      <c r="T27" s="125"/>
      <c r="U27" s="105"/>
      <c r="V27" s="105"/>
      <c r="W27" s="105"/>
      <c r="X27" s="106"/>
      <c r="Y27" s="106"/>
      <c r="Z27" s="106"/>
      <c r="AA27" s="106"/>
      <c r="AB27" s="106"/>
      <c r="AC27" s="106"/>
      <c r="AD27" s="106"/>
      <c r="AE27" s="459">
        <v>274</v>
      </c>
      <c r="AF27" s="459"/>
      <c r="AG27" s="145" t="s">
        <v>305</v>
      </c>
      <c r="AH27" s="145"/>
      <c r="AI27" s="160">
        <f t="shared" si="6"/>
        <v>274</v>
      </c>
      <c r="AJ27" s="158"/>
      <c r="AK27" s="148"/>
      <c r="AL27" s="157">
        <f>ROUNDDOWN(AI27*'地域区分'!$B$17,0)</f>
        <v>2937</v>
      </c>
      <c r="AM27" s="157">
        <f>ROUNDDOWN(AI27*'地域区分'!$C$17,0)</f>
        <v>2904</v>
      </c>
      <c r="AN27" s="157">
        <f>ROUNDDOWN(AI27*'地域区分'!$D$17,0)</f>
        <v>2838</v>
      </c>
      <c r="AO27" s="157">
        <f>ROUNDDOWN(AI27*'地域区分'!$E$17,0)</f>
        <v>2789</v>
      </c>
      <c r="AP27" s="300">
        <f>ROUNDDOWN(AI27*'地域区分'!$F$17,0)</f>
        <v>2740</v>
      </c>
      <c r="AQ27" s="150"/>
      <c r="AR27" s="157">
        <f t="shared" si="1"/>
        <v>294</v>
      </c>
      <c r="AS27" s="157">
        <f t="shared" si="2"/>
        <v>291</v>
      </c>
      <c r="AT27" s="157">
        <f t="shared" si="3"/>
        <v>284</v>
      </c>
      <c r="AU27" s="157">
        <f t="shared" si="4"/>
        <v>279</v>
      </c>
      <c r="AV27" s="157">
        <f t="shared" si="5"/>
        <v>274</v>
      </c>
    </row>
    <row r="28" spans="1:48" s="141" customFormat="1" ht="16.5" customHeight="1">
      <c r="A28" s="312">
        <v>73</v>
      </c>
      <c r="B28" s="216">
        <v>1126</v>
      </c>
      <c r="C28" s="151" t="s">
        <v>438</v>
      </c>
      <c r="D28" s="449" t="s">
        <v>34</v>
      </c>
      <c r="E28" s="450"/>
      <c r="F28" s="450"/>
      <c r="G28" s="450"/>
      <c r="H28" s="450"/>
      <c r="I28" s="451"/>
      <c r="J28" s="152" t="s">
        <v>35</v>
      </c>
      <c r="K28" s="152"/>
      <c r="L28" s="152"/>
      <c r="M28" s="152"/>
      <c r="N28" s="152"/>
      <c r="O28" s="152"/>
      <c r="P28" s="153"/>
      <c r="Q28" s="153"/>
      <c r="R28" s="153"/>
      <c r="S28" s="153"/>
      <c r="T28" s="153"/>
      <c r="U28" s="154"/>
      <c r="V28" s="154"/>
      <c r="W28" s="154"/>
      <c r="X28" s="106"/>
      <c r="Y28" s="106"/>
      <c r="Z28" s="106"/>
      <c r="AA28" s="106"/>
      <c r="AB28" s="106"/>
      <c r="AC28" s="106"/>
      <c r="AD28" s="106"/>
      <c r="AE28" s="458">
        <v>491</v>
      </c>
      <c r="AF28" s="458"/>
      <c r="AG28" s="106" t="s">
        <v>305</v>
      </c>
      <c r="AH28" s="106"/>
      <c r="AI28" s="155">
        <f t="shared" si="6"/>
        <v>491</v>
      </c>
      <c r="AJ28" s="158"/>
      <c r="AK28" s="148"/>
      <c r="AL28" s="157">
        <f>ROUNDDOWN(AI28*'地域区分'!$B$17,0)</f>
        <v>5263</v>
      </c>
      <c r="AM28" s="157">
        <f>ROUNDDOWN(AI28*'地域区分'!$C$17,0)</f>
        <v>5204</v>
      </c>
      <c r="AN28" s="157">
        <f>ROUNDDOWN(AI28*'地域区分'!$D$17,0)</f>
        <v>5086</v>
      </c>
      <c r="AO28" s="157">
        <f>ROUNDDOWN(AI28*'地域区分'!$E$17,0)</f>
        <v>4998</v>
      </c>
      <c r="AP28" s="300">
        <f>ROUNDDOWN(AI28*'地域区分'!$F$17,0)</f>
        <v>4910</v>
      </c>
      <c r="AQ28" s="150"/>
      <c r="AR28" s="157">
        <f t="shared" si="1"/>
        <v>527</v>
      </c>
      <c r="AS28" s="157">
        <f t="shared" si="2"/>
        <v>521</v>
      </c>
      <c r="AT28" s="157">
        <f t="shared" si="3"/>
        <v>509</v>
      </c>
      <c r="AU28" s="157">
        <f t="shared" si="4"/>
        <v>500</v>
      </c>
      <c r="AV28" s="157">
        <f t="shared" si="5"/>
        <v>491</v>
      </c>
    </row>
    <row r="29" spans="1:48" s="141" customFormat="1" ht="16.5" customHeight="1">
      <c r="A29" s="312">
        <v>73</v>
      </c>
      <c r="B29" s="216">
        <v>1127</v>
      </c>
      <c r="C29" s="151" t="s">
        <v>439</v>
      </c>
      <c r="D29" s="452"/>
      <c r="E29" s="453"/>
      <c r="F29" s="453"/>
      <c r="G29" s="453"/>
      <c r="H29" s="453"/>
      <c r="I29" s="454"/>
      <c r="J29" s="152" t="s">
        <v>36</v>
      </c>
      <c r="K29" s="152"/>
      <c r="L29" s="152"/>
      <c r="M29" s="152"/>
      <c r="N29" s="152"/>
      <c r="O29" s="152"/>
      <c r="P29" s="153"/>
      <c r="Q29" s="153"/>
      <c r="R29" s="153"/>
      <c r="S29" s="153"/>
      <c r="T29" s="153"/>
      <c r="U29" s="154"/>
      <c r="V29" s="154"/>
      <c r="W29" s="154"/>
      <c r="X29" s="106"/>
      <c r="Y29" s="106"/>
      <c r="Z29" s="106"/>
      <c r="AA29" s="106"/>
      <c r="AB29" s="106"/>
      <c r="AC29" s="106"/>
      <c r="AD29" s="106"/>
      <c r="AE29" s="459">
        <v>423</v>
      </c>
      <c r="AF29" s="459"/>
      <c r="AG29" s="145" t="s">
        <v>305</v>
      </c>
      <c r="AH29" s="145"/>
      <c r="AI29" s="155">
        <f t="shared" si="6"/>
        <v>423</v>
      </c>
      <c r="AJ29" s="158"/>
      <c r="AK29" s="148"/>
      <c r="AL29" s="157">
        <f>ROUNDDOWN(AI29*'地域区分'!$B$17,0)</f>
        <v>4534</v>
      </c>
      <c r="AM29" s="157">
        <f>ROUNDDOWN(AI29*'地域区分'!$C$17,0)</f>
        <v>4483</v>
      </c>
      <c r="AN29" s="157">
        <f>ROUNDDOWN(AI29*'地域区分'!$D$17,0)</f>
        <v>4382</v>
      </c>
      <c r="AO29" s="157">
        <f>ROUNDDOWN(AI29*'地域区分'!$E$17,0)</f>
        <v>4306</v>
      </c>
      <c r="AP29" s="300">
        <f>ROUNDDOWN(AI29*'地域区分'!$F$17,0)</f>
        <v>4230</v>
      </c>
      <c r="AQ29" s="150"/>
      <c r="AR29" s="157">
        <f t="shared" si="1"/>
        <v>454</v>
      </c>
      <c r="AS29" s="157">
        <f t="shared" si="2"/>
        <v>449</v>
      </c>
      <c r="AT29" s="157">
        <f t="shared" si="3"/>
        <v>439</v>
      </c>
      <c r="AU29" s="157">
        <f t="shared" si="4"/>
        <v>431</v>
      </c>
      <c r="AV29" s="157">
        <f t="shared" si="5"/>
        <v>423</v>
      </c>
    </row>
    <row r="30" spans="1:48" s="141" customFormat="1" ht="16.5" customHeight="1">
      <c r="A30" s="312">
        <v>73</v>
      </c>
      <c r="B30" s="216">
        <v>1128</v>
      </c>
      <c r="C30" s="151" t="s">
        <v>440</v>
      </c>
      <c r="D30" s="455"/>
      <c r="E30" s="456"/>
      <c r="F30" s="456"/>
      <c r="G30" s="456"/>
      <c r="H30" s="456"/>
      <c r="I30" s="457"/>
      <c r="J30" s="159" t="s">
        <v>37</v>
      </c>
      <c r="K30" s="106"/>
      <c r="L30" s="106"/>
      <c r="M30" s="106"/>
      <c r="N30" s="106"/>
      <c r="O30" s="106"/>
      <c r="P30" s="125"/>
      <c r="Q30" s="125"/>
      <c r="R30" s="125"/>
      <c r="S30" s="125"/>
      <c r="T30" s="125"/>
      <c r="U30" s="105"/>
      <c r="V30" s="105"/>
      <c r="W30" s="105"/>
      <c r="X30" s="106"/>
      <c r="Y30" s="106"/>
      <c r="Z30" s="106"/>
      <c r="AA30" s="106"/>
      <c r="AB30" s="106"/>
      <c r="AC30" s="106"/>
      <c r="AD30" s="106"/>
      <c r="AE30" s="459">
        <v>356</v>
      </c>
      <c r="AF30" s="459"/>
      <c r="AG30" s="145" t="s">
        <v>305</v>
      </c>
      <c r="AH30" s="145"/>
      <c r="AI30" s="160">
        <f t="shared" si="6"/>
        <v>356</v>
      </c>
      <c r="AJ30" s="158"/>
      <c r="AK30" s="148"/>
      <c r="AL30" s="157">
        <f>ROUNDDOWN(AI30*'地域区分'!$B$17,0)</f>
        <v>3816</v>
      </c>
      <c r="AM30" s="157">
        <f>ROUNDDOWN(AI30*'地域区分'!$C$17,0)</f>
        <v>3773</v>
      </c>
      <c r="AN30" s="157">
        <f>ROUNDDOWN(AI30*'地域区分'!$D$17,0)</f>
        <v>3688</v>
      </c>
      <c r="AO30" s="157">
        <f>ROUNDDOWN(AI30*'地域区分'!$E$17,0)</f>
        <v>3624</v>
      </c>
      <c r="AP30" s="300">
        <f>ROUNDDOWN(AI30*'地域区分'!$F$17,0)</f>
        <v>3560</v>
      </c>
      <c r="AQ30" s="150"/>
      <c r="AR30" s="157">
        <f t="shared" si="1"/>
        <v>382</v>
      </c>
      <c r="AS30" s="157">
        <f t="shared" si="2"/>
        <v>378</v>
      </c>
      <c r="AT30" s="157">
        <f t="shared" si="3"/>
        <v>369</v>
      </c>
      <c r="AU30" s="157">
        <f t="shared" si="4"/>
        <v>363</v>
      </c>
      <c r="AV30" s="157">
        <f t="shared" si="5"/>
        <v>356</v>
      </c>
    </row>
    <row r="31" spans="1:48" s="168" customFormat="1" ht="16.5" customHeight="1">
      <c r="A31" s="312">
        <v>73</v>
      </c>
      <c r="B31" s="216">
        <v>5070</v>
      </c>
      <c r="C31" s="151" t="s">
        <v>38</v>
      </c>
      <c r="D31" s="161" t="s">
        <v>25</v>
      </c>
      <c r="E31" s="162"/>
      <c r="F31" s="162"/>
      <c r="G31" s="162"/>
      <c r="H31" s="162"/>
      <c r="I31" s="162"/>
      <c r="J31" s="162"/>
      <c r="K31" s="162"/>
      <c r="L31" s="162"/>
      <c r="M31" s="162"/>
      <c r="N31" s="162"/>
      <c r="O31" s="162"/>
      <c r="P31" s="162"/>
      <c r="Q31" s="163"/>
      <c r="R31" s="163"/>
      <c r="S31" s="162"/>
      <c r="T31" s="162"/>
      <c r="U31" s="162"/>
      <c r="V31" s="162"/>
      <c r="W31" s="162"/>
      <c r="X31" s="162"/>
      <c r="Y31" s="162"/>
      <c r="Z31" s="162"/>
      <c r="AA31" s="162"/>
      <c r="AB31" s="164"/>
      <c r="AC31" s="365">
        <v>42</v>
      </c>
      <c r="AD31" s="365"/>
      <c r="AE31" s="461" t="s">
        <v>26</v>
      </c>
      <c r="AF31" s="462"/>
      <c r="AG31" s="462"/>
      <c r="AH31" s="463"/>
      <c r="AI31" s="165">
        <f>AC31</f>
        <v>42</v>
      </c>
      <c r="AJ31" s="175"/>
      <c r="AK31" s="167"/>
      <c r="AL31" s="157">
        <f>ROUNDDOWN(AI31*'地域区分'!$B$17,0)</f>
        <v>450</v>
      </c>
      <c r="AM31" s="157">
        <f>ROUNDDOWN(AI31*'地域区分'!$C$17,0)</f>
        <v>445</v>
      </c>
      <c r="AN31" s="157">
        <f>ROUNDDOWN(AI31*'地域区分'!$D$17,0)</f>
        <v>435</v>
      </c>
      <c r="AO31" s="157">
        <f>ROUNDDOWN(AI31*'地域区分'!$E$17,0)</f>
        <v>427</v>
      </c>
      <c r="AP31" s="300">
        <f>ROUNDDOWN(AI31*'地域区分'!$F$17,0)</f>
        <v>420</v>
      </c>
      <c r="AQ31" s="150"/>
      <c r="AR31" s="157">
        <f t="shared" si="1"/>
        <v>45</v>
      </c>
      <c r="AS31" s="157">
        <f t="shared" si="2"/>
        <v>45</v>
      </c>
      <c r="AT31" s="157">
        <f t="shared" si="3"/>
        <v>44</v>
      </c>
      <c r="AU31" s="157">
        <f t="shared" si="4"/>
        <v>43</v>
      </c>
      <c r="AV31" s="157">
        <f t="shared" si="5"/>
        <v>42</v>
      </c>
    </row>
    <row r="32" spans="1:48" s="141" customFormat="1" ht="16.5" customHeight="1">
      <c r="A32" s="312">
        <v>73</v>
      </c>
      <c r="B32" s="216">
        <v>5090</v>
      </c>
      <c r="C32" s="151" t="s">
        <v>40</v>
      </c>
      <c r="D32" s="159" t="s">
        <v>41</v>
      </c>
      <c r="E32" s="106"/>
      <c r="F32" s="106"/>
      <c r="G32" s="106"/>
      <c r="H32" s="106"/>
      <c r="I32" s="106"/>
      <c r="J32" s="106"/>
      <c r="K32" s="106"/>
      <c r="L32" s="106"/>
      <c r="M32" s="106"/>
      <c r="N32" s="106"/>
      <c r="O32" s="106"/>
      <c r="P32" s="125"/>
      <c r="Q32" s="125"/>
      <c r="R32" s="125"/>
      <c r="S32" s="125"/>
      <c r="T32" s="125"/>
      <c r="U32" s="154"/>
      <c r="V32" s="154"/>
      <c r="W32" s="154"/>
      <c r="X32" s="106"/>
      <c r="Y32" s="106"/>
      <c r="Z32" s="106"/>
      <c r="AA32" s="106"/>
      <c r="AB32" s="447">
        <v>40</v>
      </c>
      <c r="AC32" s="448"/>
      <c r="AD32" s="448"/>
      <c r="AE32" s="107" t="s">
        <v>28</v>
      </c>
      <c r="AF32" s="107"/>
      <c r="AG32" s="106"/>
      <c r="AH32" s="106"/>
      <c r="AI32" s="155">
        <f>ROUND(AB32,0)</f>
        <v>40</v>
      </c>
      <c r="AJ32" s="176"/>
      <c r="AK32" s="148"/>
      <c r="AL32" s="157">
        <f>ROUNDDOWN(AI32*'地域区分'!$B$17,0)</f>
        <v>428</v>
      </c>
      <c r="AM32" s="157">
        <f>ROUNDDOWN(AI32*'地域区分'!$C$17,0)</f>
        <v>424</v>
      </c>
      <c r="AN32" s="157">
        <f>ROUNDDOWN(AI32*'地域区分'!$D$17,0)</f>
        <v>414</v>
      </c>
      <c r="AO32" s="157">
        <f>ROUNDDOWN(AI32*'地域区分'!$E$17,0)</f>
        <v>407</v>
      </c>
      <c r="AP32" s="300">
        <f>ROUNDDOWN(AI32*'地域区分'!$F$17,0)</f>
        <v>400</v>
      </c>
      <c r="AQ32" s="150"/>
      <c r="AR32" s="157">
        <f t="shared" si="1"/>
        <v>43</v>
      </c>
      <c r="AS32" s="157">
        <f t="shared" si="2"/>
        <v>43</v>
      </c>
      <c r="AT32" s="157">
        <f t="shared" si="3"/>
        <v>42</v>
      </c>
      <c r="AU32" s="157">
        <f t="shared" si="4"/>
        <v>41</v>
      </c>
      <c r="AV32" s="157">
        <f t="shared" si="5"/>
        <v>40</v>
      </c>
    </row>
    <row r="33" spans="1:48" s="141" customFormat="1" ht="16.5" customHeight="1">
      <c r="A33" s="312">
        <v>73</v>
      </c>
      <c r="B33" s="216">
        <v>5080</v>
      </c>
      <c r="C33" s="151" t="s">
        <v>39</v>
      </c>
      <c r="D33" s="159" t="s">
        <v>45</v>
      </c>
      <c r="E33" s="106"/>
      <c r="F33" s="106"/>
      <c r="G33" s="106"/>
      <c r="H33" s="106"/>
      <c r="I33" s="177"/>
      <c r="J33" s="106"/>
      <c r="K33" s="106"/>
      <c r="L33" s="106"/>
      <c r="M33" s="106"/>
      <c r="N33" s="106"/>
      <c r="O33" s="106"/>
      <c r="P33" s="125"/>
      <c r="Q33" s="125"/>
      <c r="R33" s="125"/>
      <c r="S33" s="125"/>
      <c r="T33" s="125"/>
      <c r="U33" s="154"/>
      <c r="V33" s="154"/>
      <c r="W33" s="154"/>
      <c r="X33" s="106"/>
      <c r="Y33" s="106"/>
      <c r="Z33" s="106"/>
      <c r="AA33" s="106"/>
      <c r="AB33" s="106"/>
      <c r="AC33" s="447">
        <v>54</v>
      </c>
      <c r="AD33" s="447"/>
      <c r="AE33" s="107" t="s">
        <v>28</v>
      </c>
      <c r="AF33" s="107"/>
      <c r="AG33" s="106"/>
      <c r="AH33" s="106"/>
      <c r="AI33" s="155">
        <f>ROUND(AC33,0)</f>
        <v>54</v>
      </c>
      <c r="AJ33" s="169" t="s">
        <v>29</v>
      </c>
      <c r="AK33" s="148"/>
      <c r="AL33" s="157">
        <f>ROUNDDOWN(AI33*'地域区分'!$B$17,0)</f>
        <v>578</v>
      </c>
      <c r="AM33" s="157">
        <f>ROUNDDOWN(AI33*'地域区分'!$C$17,0)</f>
        <v>572</v>
      </c>
      <c r="AN33" s="157">
        <f>ROUNDDOWN(AI33*'地域区分'!$D$17,0)</f>
        <v>559</v>
      </c>
      <c r="AO33" s="157">
        <f>ROUNDDOWN(AI33*'地域区分'!$E$17,0)</f>
        <v>549</v>
      </c>
      <c r="AP33" s="300">
        <f>ROUNDDOWN(AI33*'地域区分'!$F$17,0)</f>
        <v>540</v>
      </c>
      <c r="AQ33" s="150"/>
      <c r="AR33" s="157">
        <f t="shared" si="1"/>
        <v>58</v>
      </c>
      <c r="AS33" s="157">
        <f t="shared" si="2"/>
        <v>58</v>
      </c>
      <c r="AT33" s="157">
        <f t="shared" si="3"/>
        <v>56</v>
      </c>
      <c r="AU33" s="157">
        <f t="shared" si="4"/>
        <v>55</v>
      </c>
      <c r="AV33" s="157">
        <f t="shared" si="5"/>
        <v>54</v>
      </c>
    </row>
    <row r="34" spans="1:48" s="141" customFormat="1" ht="16.5" customHeight="1">
      <c r="A34" s="312">
        <v>73</v>
      </c>
      <c r="B34" s="216">
        <v>5010</v>
      </c>
      <c r="C34" s="151" t="s">
        <v>523</v>
      </c>
      <c r="D34" s="159" t="s">
        <v>30</v>
      </c>
      <c r="E34" s="106"/>
      <c r="F34" s="106"/>
      <c r="G34" s="106"/>
      <c r="H34" s="106"/>
      <c r="I34" s="106"/>
      <c r="J34" s="106"/>
      <c r="K34" s="106"/>
      <c r="L34" s="106"/>
      <c r="M34" s="106"/>
      <c r="N34" s="106"/>
      <c r="O34" s="106"/>
      <c r="P34" s="125"/>
      <c r="Q34" s="125"/>
      <c r="R34" s="125"/>
      <c r="S34" s="125"/>
      <c r="T34" s="125"/>
      <c r="U34" s="154"/>
      <c r="V34" s="154"/>
      <c r="W34" s="154"/>
      <c r="X34" s="106"/>
      <c r="Y34" s="106"/>
      <c r="Z34" s="106"/>
      <c r="AA34" s="106"/>
      <c r="AB34" s="106"/>
      <c r="AC34" s="447">
        <v>150</v>
      </c>
      <c r="AD34" s="447"/>
      <c r="AE34" s="107" t="s">
        <v>28</v>
      </c>
      <c r="AF34" s="107"/>
      <c r="AG34" s="106"/>
      <c r="AH34" s="106"/>
      <c r="AI34" s="160">
        <f>ROUND(AC34,0)</f>
        <v>150</v>
      </c>
      <c r="AJ34" s="169" t="s">
        <v>31</v>
      </c>
      <c r="AK34" s="105"/>
      <c r="AL34" s="157">
        <f>ROUNDDOWN(AI34*'地域区分'!$B$17,0)</f>
        <v>1608</v>
      </c>
      <c r="AM34" s="157">
        <f>ROUNDDOWN(AI34*'地域区分'!$C$17,0)</f>
        <v>1590</v>
      </c>
      <c r="AN34" s="157">
        <f>ROUNDDOWN(AI34*'地域区分'!$D$17,0)</f>
        <v>1554</v>
      </c>
      <c r="AO34" s="157">
        <f>ROUNDDOWN(AI34*'地域区分'!$E$17,0)</f>
        <v>1527</v>
      </c>
      <c r="AP34" s="300">
        <f>ROUNDDOWN(AI34*'地域区分'!$F$17,0)</f>
        <v>1500</v>
      </c>
      <c r="AQ34" s="298"/>
      <c r="AR34" s="157">
        <f t="shared" si="1"/>
        <v>161</v>
      </c>
      <c r="AS34" s="157">
        <f t="shared" si="2"/>
        <v>159</v>
      </c>
      <c r="AT34" s="157">
        <f t="shared" si="3"/>
        <v>156</v>
      </c>
      <c r="AU34" s="157">
        <f t="shared" si="4"/>
        <v>153</v>
      </c>
      <c r="AV34" s="157">
        <f t="shared" si="5"/>
        <v>150</v>
      </c>
    </row>
    <row r="35" ht="18.75" customHeight="1"/>
    <row r="36" ht="13.5">
      <c r="A36" s="103" t="s">
        <v>422</v>
      </c>
    </row>
    <row r="37" spans="1:48" s="141" customFormat="1" ht="16.5" customHeight="1">
      <c r="A37" s="307" t="s">
        <v>24</v>
      </c>
      <c r="B37" s="308"/>
      <c r="C37" s="309" t="s">
        <v>295</v>
      </c>
      <c r="D37" s="310"/>
      <c r="E37" s="104"/>
      <c r="F37" s="104"/>
      <c r="G37" s="104"/>
      <c r="H37" s="104"/>
      <c r="I37" s="104"/>
      <c r="J37" s="104"/>
      <c r="K37" s="152"/>
      <c r="L37" s="152"/>
      <c r="M37" s="152"/>
      <c r="N37" s="104"/>
      <c r="O37" s="104"/>
      <c r="P37" s="301"/>
      <c r="Q37" s="301"/>
      <c r="R37" s="301"/>
      <c r="S37" s="460" t="s">
        <v>296</v>
      </c>
      <c r="T37" s="460"/>
      <c r="U37" s="460"/>
      <c r="V37" s="460"/>
      <c r="W37" s="104"/>
      <c r="X37" s="104"/>
      <c r="Y37" s="104"/>
      <c r="Z37" s="104"/>
      <c r="AA37" s="104"/>
      <c r="AB37" s="104"/>
      <c r="AC37" s="104"/>
      <c r="AD37" s="104"/>
      <c r="AE37" s="104"/>
      <c r="AF37" s="104"/>
      <c r="AG37" s="104"/>
      <c r="AH37" s="104"/>
      <c r="AI37" s="294" t="s">
        <v>297</v>
      </c>
      <c r="AJ37" s="294" t="s">
        <v>298</v>
      </c>
      <c r="AK37" s="104"/>
      <c r="AL37" s="368" t="s">
        <v>418</v>
      </c>
      <c r="AM37" s="361"/>
      <c r="AN37" s="361"/>
      <c r="AO37" s="361"/>
      <c r="AP37" s="408"/>
      <c r="AQ37" s="224"/>
      <c r="AR37" s="368" t="s">
        <v>419</v>
      </c>
      <c r="AS37" s="361"/>
      <c r="AT37" s="361"/>
      <c r="AU37" s="361"/>
      <c r="AV37" s="362"/>
    </row>
    <row r="38" spans="1:48" s="141" customFormat="1" ht="16.5" customHeight="1">
      <c r="A38" s="311" t="s">
        <v>299</v>
      </c>
      <c r="B38" s="215" t="s">
        <v>300</v>
      </c>
      <c r="C38" s="143"/>
      <c r="D38" s="144"/>
      <c r="E38" s="105"/>
      <c r="F38" s="105"/>
      <c r="G38" s="105"/>
      <c r="H38" s="105"/>
      <c r="I38" s="105"/>
      <c r="J38" s="105"/>
      <c r="K38" s="145"/>
      <c r="L38" s="145"/>
      <c r="M38" s="145"/>
      <c r="N38" s="105"/>
      <c r="O38" s="105"/>
      <c r="P38" s="105"/>
      <c r="Q38" s="105"/>
      <c r="R38" s="105"/>
      <c r="S38" s="105"/>
      <c r="T38" s="146"/>
      <c r="U38" s="146"/>
      <c r="V38" s="105"/>
      <c r="W38" s="105"/>
      <c r="X38" s="105"/>
      <c r="Y38" s="105"/>
      <c r="Z38" s="105"/>
      <c r="AA38" s="105"/>
      <c r="AB38" s="105"/>
      <c r="AC38" s="105"/>
      <c r="AD38" s="105"/>
      <c r="AE38" s="105"/>
      <c r="AF38" s="105"/>
      <c r="AG38" s="105"/>
      <c r="AH38" s="105"/>
      <c r="AI38" s="147" t="s">
        <v>292</v>
      </c>
      <c r="AJ38" s="147" t="s">
        <v>293</v>
      </c>
      <c r="AK38" s="148"/>
      <c r="AL38" s="149" t="s">
        <v>274</v>
      </c>
      <c r="AM38" s="149" t="s">
        <v>275</v>
      </c>
      <c r="AN38" s="149" t="s">
        <v>276</v>
      </c>
      <c r="AO38" s="149" t="s">
        <v>277</v>
      </c>
      <c r="AP38" s="299" t="s">
        <v>278</v>
      </c>
      <c r="AQ38" s="150"/>
      <c r="AR38" s="149" t="s">
        <v>274</v>
      </c>
      <c r="AS38" s="149" t="s">
        <v>275</v>
      </c>
      <c r="AT38" s="149" t="s">
        <v>276</v>
      </c>
      <c r="AU38" s="149" t="s">
        <v>277</v>
      </c>
      <c r="AV38" s="149" t="s">
        <v>278</v>
      </c>
    </row>
    <row r="39" spans="1:48" s="141" customFormat="1" ht="16.5" customHeight="1">
      <c r="A39" s="312">
        <v>73</v>
      </c>
      <c r="B39" s="216">
        <v>1129</v>
      </c>
      <c r="C39" s="151" t="s">
        <v>441</v>
      </c>
      <c r="D39" s="449" t="s">
        <v>32</v>
      </c>
      <c r="E39" s="450"/>
      <c r="F39" s="450"/>
      <c r="G39" s="450"/>
      <c r="H39" s="450"/>
      <c r="I39" s="451"/>
      <c r="J39" s="152" t="s">
        <v>35</v>
      </c>
      <c r="K39" s="152"/>
      <c r="L39" s="152"/>
      <c r="M39" s="152"/>
      <c r="N39" s="152"/>
      <c r="O39" s="152"/>
      <c r="P39" s="153"/>
      <c r="Q39" s="153"/>
      <c r="R39" s="153"/>
      <c r="S39" s="153"/>
      <c r="T39" s="153"/>
      <c r="U39" s="154"/>
      <c r="V39" s="154"/>
      <c r="W39" s="154"/>
      <c r="X39" s="106"/>
      <c r="Y39" s="106"/>
      <c r="Z39" s="106"/>
      <c r="AA39" s="106"/>
      <c r="AB39" s="106"/>
      <c r="AC39" s="106"/>
      <c r="AD39" s="106"/>
      <c r="AE39" s="458">
        <v>161</v>
      </c>
      <c r="AF39" s="458"/>
      <c r="AG39" s="106" t="s">
        <v>305</v>
      </c>
      <c r="AH39" s="106"/>
      <c r="AI39" s="155">
        <f aca="true" t="shared" si="7" ref="AI39:AI47">ROUND(AE39,0)</f>
        <v>161</v>
      </c>
      <c r="AJ39" s="156" t="s">
        <v>42</v>
      </c>
      <c r="AK39" s="148"/>
      <c r="AL39" s="157">
        <f>ROUNDDOWN(AI39*'地域区分'!$B$17,0)</f>
        <v>1725</v>
      </c>
      <c r="AM39" s="157">
        <f>ROUNDDOWN(AI39*'地域区分'!$C$17,0)</f>
        <v>1706</v>
      </c>
      <c r="AN39" s="157">
        <f>ROUNDDOWN(AI39*'地域区分'!$D$17,0)</f>
        <v>1667</v>
      </c>
      <c r="AO39" s="157">
        <f>ROUNDDOWN(AI39*'地域区分'!$E$17,0)</f>
        <v>1638</v>
      </c>
      <c r="AP39" s="300">
        <f>ROUNDDOWN(AI39*'地域区分'!$F$17,0)</f>
        <v>1610</v>
      </c>
      <c r="AQ39" s="150"/>
      <c r="AR39" s="157">
        <f t="shared" si="1"/>
        <v>173</v>
      </c>
      <c r="AS39" s="157">
        <f t="shared" si="2"/>
        <v>171</v>
      </c>
      <c r="AT39" s="157">
        <f t="shared" si="3"/>
        <v>167</v>
      </c>
      <c r="AU39" s="157">
        <f t="shared" si="4"/>
        <v>164</v>
      </c>
      <c r="AV39" s="157">
        <f t="shared" si="5"/>
        <v>161</v>
      </c>
    </row>
    <row r="40" spans="1:48" s="141" customFormat="1" ht="16.5" customHeight="1">
      <c r="A40" s="312">
        <v>73</v>
      </c>
      <c r="B40" s="216">
        <v>1130</v>
      </c>
      <c r="C40" s="151" t="s">
        <v>442</v>
      </c>
      <c r="D40" s="452"/>
      <c r="E40" s="453"/>
      <c r="F40" s="453"/>
      <c r="G40" s="453"/>
      <c r="H40" s="453"/>
      <c r="I40" s="454"/>
      <c r="J40" s="152" t="s">
        <v>36</v>
      </c>
      <c r="K40" s="152"/>
      <c r="L40" s="152"/>
      <c r="M40" s="152"/>
      <c r="N40" s="152"/>
      <c r="O40" s="152"/>
      <c r="P40" s="153"/>
      <c r="Q40" s="153"/>
      <c r="R40" s="153"/>
      <c r="S40" s="153"/>
      <c r="T40" s="153"/>
      <c r="U40" s="154"/>
      <c r="V40" s="154"/>
      <c r="W40" s="154"/>
      <c r="X40" s="106"/>
      <c r="Y40" s="106"/>
      <c r="Z40" s="106"/>
      <c r="AA40" s="106"/>
      <c r="AB40" s="106"/>
      <c r="AC40" s="106"/>
      <c r="AD40" s="106"/>
      <c r="AE40" s="459">
        <v>139</v>
      </c>
      <c r="AF40" s="459"/>
      <c r="AG40" s="145" t="s">
        <v>305</v>
      </c>
      <c r="AH40" s="145"/>
      <c r="AI40" s="155">
        <f t="shared" si="7"/>
        <v>139</v>
      </c>
      <c r="AJ40" s="158"/>
      <c r="AK40" s="148"/>
      <c r="AL40" s="157">
        <f>ROUNDDOWN(AI40*'地域区分'!$B$17,0)</f>
        <v>1490</v>
      </c>
      <c r="AM40" s="157">
        <f>ROUNDDOWN(AI40*'地域区分'!$C$17,0)</f>
        <v>1473</v>
      </c>
      <c r="AN40" s="157">
        <f>ROUNDDOWN(AI40*'地域区分'!$D$17,0)</f>
        <v>1440</v>
      </c>
      <c r="AO40" s="157">
        <f>ROUNDDOWN(AI40*'地域区分'!$E$17,0)</f>
        <v>1415</v>
      </c>
      <c r="AP40" s="300">
        <f>ROUNDDOWN(AI40*'地域区分'!$F$17,0)</f>
        <v>1390</v>
      </c>
      <c r="AQ40" s="150"/>
      <c r="AR40" s="157">
        <f t="shared" si="1"/>
        <v>149</v>
      </c>
      <c r="AS40" s="157">
        <f t="shared" si="2"/>
        <v>148</v>
      </c>
      <c r="AT40" s="157">
        <f t="shared" si="3"/>
        <v>144</v>
      </c>
      <c r="AU40" s="157">
        <f t="shared" si="4"/>
        <v>142</v>
      </c>
      <c r="AV40" s="157">
        <f t="shared" si="5"/>
        <v>139</v>
      </c>
    </row>
    <row r="41" spans="1:48" s="141" customFormat="1" ht="16.5" customHeight="1">
      <c r="A41" s="312">
        <v>73</v>
      </c>
      <c r="B41" s="216">
        <v>1131</v>
      </c>
      <c r="C41" s="151" t="s">
        <v>443</v>
      </c>
      <c r="D41" s="455"/>
      <c r="E41" s="456"/>
      <c r="F41" s="456"/>
      <c r="G41" s="456"/>
      <c r="H41" s="456"/>
      <c r="I41" s="457"/>
      <c r="J41" s="159" t="s">
        <v>37</v>
      </c>
      <c r="K41" s="106"/>
      <c r="L41" s="106"/>
      <c r="M41" s="106"/>
      <c r="N41" s="106"/>
      <c r="O41" s="106"/>
      <c r="P41" s="125"/>
      <c r="Q41" s="125"/>
      <c r="R41" s="125"/>
      <c r="S41" s="125"/>
      <c r="T41" s="125"/>
      <c r="U41" s="105"/>
      <c r="V41" s="105"/>
      <c r="W41" s="105"/>
      <c r="X41" s="106"/>
      <c r="Y41" s="106"/>
      <c r="Z41" s="106"/>
      <c r="AA41" s="106"/>
      <c r="AB41" s="106"/>
      <c r="AC41" s="106"/>
      <c r="AD41" s="106"/>
      <c r="AE41" s="459">
        <v>118</v>
      </c>
      <c r="AF41" s="459"/>
      <c r="AG41" s="145" t="s">
        <v>305</v>
      </c>
      <c r="AH41" s="145"/>
      <c r="AI41" s="160">
        <f t="shared" si="7"/>
        <v>118</v>
      </c>
      <c r="AJ41" s="158"/>
      <c r="AK41" s="148"/>
      <c r="AL41" s="157">
        <f>ROUNDDOWN(AI41*'地域区分'!$B$17,0)</f>
        <v>1264</v>
      </c>
      <c r="AM41" s="157">
        <f>ROUNDDOWN(AI41*'地域区分'!$C$17,0)</f>
        <v>1250</v>
      </c>
      <c r="AN41" s="157">
        <f>ROUNDDOWN(AI41*'地域区分'!$D$17,0)</f>
        <v>1222</v>
      </c>
      <c r="AO41" s="157">
        <f>ROUNDDOWN(AI41*'地域区分'!$E$17,0)</f>
        <v>1201</v>
      </c>
      <c r="AP41" s="300">
        <f>ROUNDDOWN(AI41*'地域区分'!$F$17,0)</f>
        <v>1180</v>
      </c>
      <c r="AQ41" s="150"/>
      <c r="AR41" s="157">
        <f t="shared" si="1"/>
        <v>127</v>
      </c>
      <c r="AS41" s="157">
        <f t="shared" si="2"/>
        <v>125</v>
      </c>
      <c r="AT41" s="157">
        <f t="shared" si="3"/>
        <v>123</v>
      </c>
      <c r="AU41" s="157">
        <f t="shared" si="4"/>
        <v>121</v>
      </c>
      <c r="AV41" s="157">
        <f t="shared" si="5"/>
        <v>118</v>
      </c>
    </row>
    <row r="42" spans="1:48" s="141" customFormat="1" ht="16.5" customHeight="1">
      <c r="A42" s="312">
        <v>73</v>
      </c>
      <c r="B42" s="216">
        <v>1132</v>
      </c>
      <c r="C42" s="151" t="s">
        <v>444</v>
      </c>
      <c r="D42" s="449" t="s">
        <v>33</v>
      </c>
      <c r="E42" s="450"/>
      <c r="F42" s="450"/>
      <c r="G42" s="450"/>
      <c r="H42" s="450"/>
      <c r="I42" s="451"/>
      <c r="J42" s="152" t="s">
        <v>35</v>
      </c>
      <c r="K42" s="152"/>
      <c r="L42" s="152"/>
      <c r="M42" s="152"/>
      <c r="N42" s="152"/>
      <c r="O42" s="152"/>
      <c r="P42" s="153"/>
      <c r="Q42" s="153"/>
      <c r="R42" s="153"/>
      <c r="S42" s="153"/>
      <c r="T42" s="153"/>
      <c r="U42" s="154"/>
      <c r="V42" s="154"/>
      <c r="W42" s="154"/>
      <c r="X42" s="106"/>
      <c r="Y42" s="106"/>
      <c r="Z42" s="106"/>
      <c r="AA42" s="106"/>
      <c r="AB42" s="106"/>
      <c r="AC42" s="106"/>
      <c r="AD42" s="106"/>
      <c r="AE42" s="458">
        <v>268</v>
      </c>
      <c r="AF42" s="458"/>
      <c r="AG42" s="106" t="s">
        <v>305</v>
      </c>
      <c r="AH42" s="106"/>
      <c r="AI42" s="155">
        <f t="shared" si="7"/>
        <v>268</v>
      </c>
      <c r="AJ42" s="158"/>
      <c r="AK42" s="148"/>
      <c r="AL42" s="157">
        <f>ROUNDDOWN(AI42*'地域区分'!$B$17,0)</f>
        <v>2872</v>
      </c>
      <c r="AM42" s="157">
        <f>ROUNDDOWN(AI42*'地域区分'!$C$17,0)</f>
        <v>2840</v>
      </c>
      <c r="AN42" s="157">
        <f>ROUNDDOWN(AI42*'地域区分'!$D$17,0)</f>
        <v>2776</v>
      </c>
      <c r="AO42" s="157">
        <f>ROUNDDOWN(AI42*'地域区分'!$E$17,0)</f>
        <v>2728</v>
      </c>
      <c r="AP42" s="300">
        <f>ROUNDDOWN(AI42*'地域区分'!$F$17,0)</f>
        <v>2680</v>
      </c>
      <c r="AQ42" s="150"/>
      <c r="AR42" s="157">
        <f t="shared" si="1"/>
        <v>288</v>
      </c>
      <c r="AS42" s="157">
        <f t="shared" si="2"/>
        <v>284</v>
      </c>
      <c r="AT42" s="157">
        <f t="shared" si="3"/>
        <v>278</v>
      </c>
      <c r="AU42" s="157">
        <f t="shared" si="4"/>
        <v>273</v>
      </c>
      <c r="AV42" s="157">
        <f t="shared" si="5"/>
        <v>268</v>
      </c>
    </row>
    <row r="43" spans="1:48" s="141" customFormat="1" ht="16.5" customHeight="1">
      <c r="A43" s="312">
        <v>73</v>
      </c>
      <c r="B43" s="216">
        <v>1133</v>
      </c>
      <c r="C43" s="151" t="s">
        <v>445</v>
      </c>
      <c r="D43" s="452"/>
      <c r="E43" s="453"/>
      <c r="F43" s="453"/>
      <c r="G43" s="453"/>
      <c r="H43" s="453"/>
      <c r="I43" s="454"/>
      <c r="J43" s="152" t="s">
        <v>36</v>
      </c>
      <c r="K43" s="152"/>
      <c r="L43" s="152"/>
      <c r="M43" s="152"/>
      <c r="N43" s="152"/>
      <c r="O43" s="152"/>
      <c r="P43" s="153"/>
      <c r="Q43" s="153"/>
      <c r="R43" s="153"/>
      <c r="S43" s="153"/>
      <c r="T43" s="153"/>
      <c r="U43" s="154"/>
      <c r="V43" s="154"/>
      <c r="W43" s="154"/>
      <c r="X43" s="106"/>
      <c r="Y43" s="106"/>
      <c r="Z43" s="106"/>
      <c r="AA43" s="106"/>
      <c r="AB43" s="106"/>
      <c r="AC43" s="106"/>
      <c r="AD43" s="106"/>
      <c r="AE43" s="459">
        <v>232</v>
      </c>
      <c r="AF43" s="459"/>
      <c r="AG43" s="145" t="s">
        <v>305</v>
      </c>
      <c r="AH43" s="145"/>
      <c r="AI43" s="155">
        <f t="shared" si="7"/>
        <v>232</v>
      </c>
      <c r="AJ43" s="158"/>
      <c r="AK43" s="148"/>
      <c r="AL43" s="157">
        <f>ROUNDDOWN(AI43*'地域区分'!$B$17,0)</f>
        <v>2487</v>
      </c>
      <c r="AM43" s="157">
        <f>ROUNDDOWN(AI43*'地域区分'!$C$17,0)</f>
        <v>2459</v>
      </c>
      <c r="AN43" s="157">
        <f>ROUNDDOWN(AI43*'地域区分'!$D$17,0)</f>
        <v>2403</v>
      </c>
      <c r="AO43" s="157">
        <f>ROUNDDOWN(AI43*'地域区分'!$E$17,0)</f>
        <v>2361</v>
      </c>
      <c r="AP43" s="300">
        <f>ROUNDDOWN(AI43*'地域区分'!$F$17,0)</f>
        <v>2320</v>
      </c>
      <c r="AQ43" s="150"/>
      <c r="AR43" s="157">
        <f t="shared" si="1"/>
        <v>249</v>
      </c>
      <c r="AS43" s="157">
        <f t="shared" si="2"/>
        <v>246</v>
      </c>
      <c r="AT43" s="157">
        <f t="shared" si="3"/>
        <v>241</v>
      </c>
      <c r="AU43" s="157">
        <f t="shared" si="4"/>
        <v>237</v>
      </c>
      <c r="AV43" s="157">
        <f t="shared" si="5"/>
        <v>232</v>
      </c>
    </row>
    <row r="44" spans="1:48" s="141" customFormat="1" ht="16.5" customHeight="1">
      <c r="A44" s="312">
        <v>73</v>
      </c>
      <c r="B44" s="216">
        <v>1134</v>
      </c>
      <c r="C44" s="151" t="s">
        <v>446</v>
      </c>
      <c r="D44" s="455"/>
      <c r="E44" s="456"/>
      <c r="F44" s="456"/>
      <c r="G44" s="456"/>
      <c r="H44" s="456"/>
      <c r="I44" s="457"/>
      <c r="J44" s="159" t="s">
        <v>37</v>
      </c>
      <c r="K44" s="106"/>
      <c r="L44" s="106"/>
      <c r="M44" s="106"/>
      <c r="N44" s="106"/>
      <c r="O44" s="106"/>
      <c r="P44" s="125"/>
      <c r="Q44" s="125"/>
      <c r="R44" s="125"/>
      <c r="S44" s="125"/>
      <c r="T44" s="125"/>
      <c r="U44" s="105"/>
      <c r="V44" s="105"/>
      <c r="W44" s="105"/>
      <c r="X44" s="106"/>
      <c r="Y44" s="106"/>
      <c r="Z44" s="106"/>
      <c r="AA44" s="106"/>
      <c r="AB44" s="106"/>
      <c r="AC44" s="106"/>
      <c r="AD44" s="106"/>
      <c r="AE44" s="459">
        <v>199</v>
      </c>
      <c r="AF44" s="459"/>
      <c r="AG44" s="145" t="s">
        <v>305</v>
      </c>
      <c r="AH44" s="145"/>
      <c r="AI44" s="160">
        <f t="shared" si="7"/>
        <v>199</v>
      </c>
      <c r="AJ44" s="158"/>
      <c r="AK44" s="148"/>
      <c r="AL44" s="157">
        <f>ROUNDDOWN(AI44*'地域区分'!$B$17,0)</f>
        <v>2133</v>
      </c>
      <c r="AM44" s="157">
        <f>ROUNDDOWN(AI44*'地域区分'!$C$17,0)</f>
        <v>2109</v>
      </c>
      <c r="AN44" s="157">
        <f>ROUNDDOWN(AI44*'地域区分'!$D$17,0)</f>
        <v>2061</v>
      </c>
      <c r="AO44" s="157">
        <f>ROUNDDOWN(AI44*'地域区分'!$E$17,0)</f>
        <v>2025</v>
      </c>
      <c r="AP44" s="300">
        <f>ROUNDDOWN(AI44*'地域区分'!$F$17,0)</f>
        <v>1990</v>
      </c>
      <c r="AQ44" s="150"/>
      <c r="AR44" s="157">
        <f t="shared" si="1"/>
        <v>214</v>
      </c>
      <c r="AS44" s="157">
        <f t="shared" si="2"/>
        <v>211</v>
      </c>
      <c r="AT44" s="157">
        <f t="shared" si="3"/>
        <v>207</v>
      </c>
      <c r="AU44" s="157">
        <f t="shared" si="4"/>
        <v>203</v>
      </c>
      <c r="AV44" s="157">
        <f t="shared" si="5"/>
        <v>199</v>
      </c>
    </row>
    <row r="45" spans="1:48" s="141" customFormat="1" ht="16.5" customHeight="1">
      <c r="A45" s="312">
        <v>73</v>
      </c>
      <c r="B45" s="216">
        <v>1135</v>
      </c>
      <c r="C45" s="151" t="s">
        <v>447</v>
      </c>
      <c r="D45" s="449" t="s">
        <v>34</v>
      </c>
      <c r="E45" s="450"/>
      <c r="F45" s="450"/>
      <c r="G45" s="450"/>
      <c r="H45" s="450"/>
      <c r="I45" s="451"/>
      <c r="J45" s="152" t="s">
        <v>35</v>
      </c>
      <c r="K45" s="152"/>
      <c r="L45" s="152"/>
      <c r="M45" s="152"/>
      <c r="N45" s="152"/>
      <c r="O45" s="152"/>
      <c r="P45" s="153"/>
      <c r="Q45" s="153"/>
      <c r="R45" s="153"/>
      <c r="S45" s="153"/>
      <c r="T45" s="153"/>
      <c r="U45" s="154"/>
      <c r="V45" s="154"/>
      <c r="W45" s="154"/>
      <c r="X45" s="106"/>
      <c r="Y45" s="106"/>
      <c r="Z45" s="106"/>
      <c r="AA45" s="106"/>
      <c r="AB45" s="106"/>
      <c r="AC45" s="106"/>
      <c r="AD45" s="106"/>
      <c r="AE45" s="458">
        <v>348</v>
      </c>
      <c r="AF45" s="458"/>
      <c r="AG45" s="106" t="s">
        <v>305</v>
      </c>
      <c r="AH45" s="106"/>
      <c r="AI45" s="155">
        <f t="shared" si="7"/>
        <v>348</v>
      </c>
      <c r="AJ45" s="158"/>
      <c r="AK45" s="148"/>
      <c r="AL45" s="157">
        <f>ROUNDDOWN(AI45*'地域区分'!$B$17,0)</f>
        <v>3730</v>
      </c>
      <c r="AM45" s="157">
        <f>ROUNDDOWN(AI45*'地域区分'!$C$17,0)</f>
        <v>3688</v>
      </c>
      <c r="AN45" s="157">
        <f>ROUNDDOWN(AI45*'地域区分'!$D$17,0)</f>
        <v>3605</v>
      </c>
      <c r="AO45" s="157">
        <f>ROUNDDOWN(AI45*'地域区分'!$E$17,0)</f>
        <v>3542</v>
      </c>
      <c r="AP45" s="300">
        <f>ROUNDDOWN(AI45*'地域区分'!$F$17,0)</f>
        <v>3480</v>
      </c>
      <c r="AQ45" s="150"/>
      <c r="AR45" s="157">
        <f t="shared" si="1"/>
        <v>373</v>
      </c>
      <c r="AS45" s="157">
        <f t="shared" si="2"/>
        <v>369</v>
      </c>
      <c r="AT45" s="157">
        <f t="shared" si="3"/>
        <v>361</v>
      </c>
      <c r="AU45" s="157">
        <f t="shared" si="4"/>
        <v>355</v>
      </c>
      <c r="AV45" s="157">
        <f t="shared" si="5"/>
        <v>348</v>
      </c>
    </row>
    <row r="46" spans="1:48" s="141" customFormat="1" ht="16.5" customHeight="1">
      <c r="A46" s="312">
        <v>73</v>
      </c>
      <c r="B46" s="216">
        <v>1136</v>
      </c>
      <c r="C46" s="151" t="s">
        <v>448</v>
      </c>
      <c r="D46" s="452"/>
      <c r="E46" s="453"/>
      <c r="F46" s="453"/>
      <c r="G46" s="453"/>
      <c r="H46" s="453"/>
      <c r="I46" s="454"/>
      <c r="J46" s="152" t="s">
        <v>36</v>
      </c>
      <c r="K46" s="152"/>
      <c r="L46" s="152"/>
      <c r="M46" s="152"/>
      <c r="N46" s="152"/>
      <c r="O46" s="152"/>
      <c r="P46" s="153"/>
      <c r="Q46" s="153"/>
      <c r="R46" s="153"/>
      <c r="S46" s="153"/>
      <c r="T46" s="153"/>
      <c r="U46" s="154"/>
      <c r="V46" s="154"/>
      <c r="W46" s="154"/>
      <c r="X46" s="106"/>
      <c r="Y46" s="106"/>
      <c r="Z46" s="106"/>
      <c r="AA46" s="106"/>
      <c r="AB46" s="106"/>
      <c r="AC46" s="106"/>
      <c r="AD46" s="106"/>
      <c r="AE46" s="459">
        <v>303</v>
      </c>
      <c r="AF46" s="459"/>
      <c r="AG46" s="145" t="s">
        <v>305</v>
      </c>
      <c r="AH46" s="145"/>
      <c r="AI46" s="155">
        <f t="shared" si="7"/>
        <v>303</v>
      </c>
      <c r="AJ46" s="158"/>
      <c r="AK46" s="148"/>
      <c r="AL46" s="157">
        <f>ROUNDDOWN(AI46*'地域区分'!$B$17,0)</f>
        <v>3248</v>
      </c>
      <c r="AM46" s="157">
        <f>ROUNDDOWN(AI46*'地域区分'!$C$17,0)</f>
        <v>3211</v>
      </c>
      <c r="AN46" s="157">
        <f>ROUNDDOWN(AI46*'地域区分'!$D$17,0)</f>
        <v>3139</v>
      </c>
      <c r="AO46" s="157">
        <f>ROUNDDOWN(AI46*'地域区分'!$E$17,0)</f>
        <v>3084</v>
      </c>
      <c r="AP46" s="300">
        <f>ROUNDDOWN(AI46*'地域区分'!$F$17,0)</f>
        <v>3030</v>
      </c>
      <c r="AQ46" s="150"/>
      <c r="AR46" s="157">
        <f t="shared" si="1"/>
        <v>325</v>
      </c>
      <c r="AS46" s="157">
        <f t="shared" si="2"/>
        <v>322</v>
      </c>
      <c r="AT46" s="157">
        <f t="shared" si="3"/>
        <v>314</v>
      </c>
      <c r="AU46" s="157">
        <f t="shared" si="4"/>
        <v>309</v>
      </c>
      <c r="AV46" s="157">
        <f t="shared" si="5"/>
        <v>303</v>
      </c>
    </row>
    <row r="47" spans="1:48" s="141" customFormat="1" ht="16.5" customHeight="1">
      <c r="A47" s="312">
        <v>73</v>
      </c>
      <c r="B47" s="216">
        <v>1137</v>
      </c>
      <c r="C47" s="151" t="s">
        <v>449</v>
      </c>
      <c r="D47" s="455"/>
      <c r="E47" s="456"/>
      <c r="F47" s="456"/>
      <c r="G47" s="456"/>
      <c r="H47" s="456"/>
      <c r="I47" s="457"/>
      <c r="J47" s="159" t="s">
        <v>37</v>
      </c>
      <c r="K47" s="106"/>
      <c r="L47" s="106"/>
      <c r="M47" s="106"/>
      <c r="N47" s="106"/>
      <c r="O47" s="106"/>
      <c r="P47" s="125"/>
      <c r="Q47" s="125"/>
      <c r="R47" s="125"/>
      <c r="S47" s="125"/>
      <c r="T47" s="125"/>
      <c r="U47" s="105"/>
      <c r="V47" s="105"/>
      <c r="W47" s="105"/>
      <c r="X47" s="106"/>
      <c r="Y47" s="106"/>
      <c r="Z47" s="106"/>
      <c r="AA47" s="106"/>
      <c r="AB47" s="106"/>
      <c r="AC47" s="106"/>
      <c r="AD47" s="106"/>
      <c r="AE47" s="459">
        <v>257</v>
      </c>
      <c r="AF47" s="459"/>
      <c r="AG47" s="145" t="s">
        <v>305</v>
      </c>
      <c r="AH47" s="145"/>
      <c r="AI47" s="160">
        <f t="shared" si="7"/>
        <v>257</v>
      </c>
      <c r="AJ47" s="158"/>
      <c r="AK47" s="148"/>
      <c r="AL47" s="157">
        <f>ROUNDDOWN(AI47*'地域区分'!$B$17,0)</f>
        <v>2755</v>
      </c>
      <c r="AM47" s="157">
        <f>ROUNDDOWN(AI47*'地域区分'!$C$17,0)</f>
        <v>2724</v>
      </c>
      <c r="AN47" s="157">
        <f>ROUNDDOWN(AI47*'地域区分'!$D$17,0)</f>
        <v>2662</v>
      </c>
      <c r="AO47" s="157">
        <f>ROUNDDOWN(AI47*'地域区分'!$E$17,0)</f>
        <v>2616</v>
      </c>
      <c r="AP47" s="300">
        <f>ROUNDDOWN(AI47*'地域区分'!$F$17,0)</f>
        <v>2570</v>
      </c>
      <c r="AQ47" s="150"/>
      <c r="AR47" s="157">
        <f t="shared" si="1"/>
        <v>276</v>
      </c>
      <c r="AS47" s="157">
        <f t="shared" si="2"/>
        <v>273</v>
      </c>
      <c r="AT47" s="157">
        <f t="shared" si="3"/>
        <v>267</v>
      </c>
      <c r="AU47" s="157">
        <f t="shared" si="4"/>
        <v>262</v>
      </c>
      <c r="AV47" s="157">
        <f t="shared" si="5"/>
        <v>257</v>
      </c>
    </row>
    <row r="48" spans="1:48" s="168" customFormat="1" ht="16.5" customHeight="1">
      <c r="A48" s="312">
        <v>73</v>
      </c>
      <c r="B48" s="216">
        <v>5070</v>
      </c>
      <c r="C48" s="151" t="s">
        <v>38</v>
      </c>
      <c r="D48" s="161" t="s">
        <v>25</v>
      </c>
      <c r="E48" s="162"/>
      <c r="F48" s="162"/>
      <c r="G48" s="162"/>
      <c r="H48" s="162"/>
      <c r="I48" s="162"/>
      <c r="J48" s="162"/>
      <c r="K48" s="162"/>
      <c r="L48" s="162"/>
      <c r="M48" s="162"/>
      <c r="N48" s="162"/>
      <c r="O48" s="162"/>
      <c r="P48" s="162"/>
      <c r="Q48" s="163"/>
      <c r="R48" s="163"/>
      <c r="S48" s="162"/>
      <c r="T48" s="162"/>
      <c r="U48" s="162"/>
      <c r="V48" s="162"/>
      <c r="W48" s="162"/>
      <c r="X48" s="162"/>
      <c r="Y48" s="162"/>
      <c r="Z48" s="162"/>
      <c r="AA48" s="162"/>
      <c r="AB48" s="164"/>
      <c r="AC48" s="365">
        <v>42</v>
      </c>
      <c r="AD48" s="365"/>
      <c r="AE48" s="167"/>
      <c r="AF48" s="178" t="s">
        <v>26</v>
      </c>
      <c r="AG48" s="162"/>
      <c r="AH48" s="179"/>
      <c r="AI48" s="165">
        <f>AC48</f>
        <v>42</v>
      </c>
      <c r="AJ48" s="166"/>
      <c r="AK48" s="167"/>
      <c r="AL48" s="157">
        <f>ROUNDDOWN(AI48*'地域区分'!$B$17,0)</f>
        <v>450</v>
      </c>
      <c r="AM48" s="157">
        <f>ROUNDDOWN(AI48*'地域区分'!$C$17,0)</f>
        <v>445</v>
      </c>
      <c r="AN48" s="157">
        <f>ROUNDDOWN(AI48*'地域区分'!$D$17,0)</f>
        <v>435</v>
      </c>
      <c r="AO48" s="157">
        <f>ROUNDDOWN(AI48*'地域区分'!$E$17,0)</f>
        <v>427</v>
      </c>
      <c r="AP48" s="300">
        <f>ROUNDDOWN(AI48*'地域区分'!$F$17,0)</f>
        <v>420</v>
      </c>
      <c r="AQ48" s="150"/>
      <c r="AR48" s="157">
        <f t="shared" si="1"/>
        <v>45</v>
      </c>
      <c r="AS48" s="157">
        <f t="shared" si="2"/>
        <v>45</v>
      </c>
      <c r="AT48" s="157">
        <f t="shared" si="3"/>
        <v>44</v>
      </c>
      <c r="AU48" s="157">
        <f t="shared" si="4"/>
        <v>43</v>
      </c>
      <c r="AV48" s="157">
        <f t="shared" si="5"/>
        <v>42</v>
      </c>
    </row>
    <row r="49" spans="1:48" s="141" customFormat="1" ht="16.5" customHeight="1">
      <c r="A49" s="312">
        <v>73</v>
      </c>
      <c r="B49" s="216">
        <v>5080</v>
      </c>
      <c r="C49" s="151" t="s">
        <v>39</v>
      </c>
      <c r="D49" s="159" t="s">
        <v>27</v>
      </c>
      <c r="E49" s="106"/>
      <c r="F49" s="106"/>
      <c r="G49" s="106"/>
      <c r="H49" s="106"/>
      <c r="I49" s="177"/>
      <c r="J49" s="106"/>
      <c r="K49" s="106"/>
      <c r="L49" s="106"/>
      <c r="M49" s="106"/>
      <c r="N49" s="106"/>
      <c r="O49" s="106"/>
      <c r="P49" s="125"/>
      <c r="Q49" s="125"/>
      <c r="R49" s="125"/>
      <c r="S49" s="125"/>
      <c r="T49" s="125"/>
      <c r="U49" s="154"/>
      <c r="V49" s="154"/>
      <c r="W49" s="154"/>
      <c r="X49" s="106"/>
      <c r="Y49" s="106"/>
      <c r="Z49" s="106"/>
      <c r="AA49" s="106"/>
      <c r="AB49" s="106"/>
      <c r="AC49" s="447">
        <v>54</v>
      </c>
      <c r="AD49" s="447"/>
      <c r="AE49" s="107" t="s">
        <v>28</v>
      </c>
      <c r="AF49" s="107"/>
      <c r="AG49" s="106"/>
      <c r="AH49" s="106"/>
      <c r="AI49" s="155">
        <f>ROUND(AC49,0)</f>
        <v>54</v>
      </c>
      <c r="AJ49" s="169" t="s">
        <v>29</v>
      </c>
      <c r="AK49" s="148"/>
      <c r="AL49" s="157">
        <f>ROUNDDOWN(AI49*'地域区分'!$B$17,0)</f>
        <v>578</v>
      </c>
      <c r="AM49" s="157">
        <f>ROUNDDOWN(AI49*'地域区分'!$C$17,0)</f>
        <v>572</v>
      </c>
      <c r="AN49" s="157">
        <f>ROUNDDOWN(AI49*'地域区分'!$D$17,0)</f>
        <v>559</v>
      </c>
      <c r="AO49" s="157">
        <f>ROUNDDOWN(AI49*'地域区分'!$E$17,0)</f>
        <v>549</v>
      </c>
      <c r="AP49" s="300">
        <f>ROUNDDOWN(AI49*'地域区分'!$F$17,0)</f>
        <v>540</v>
      </c>
      <c r="AQ49" s="150"/>
      <c r="AR49" s="157">
        <f t="shared" si="1"/>
        <v>58</v>
      </c>
      <c r="AS49" s="157">
        <f t="shared" si="2"/>
        <v>58</v>
      </c>
      <c r="AT49" s="157">
        <f t="shared" si="3"/>
        <v>56</v>
      </c>
      <c r="AU49" s="157">
        <f t="shared" si="4"/>
        <v>55</v>
      </c>
      <c r="AV49" s="157">
        <f t="shared" si="5"/>
        <v>54</v>
      </c>
    </row>
    <row r="50" spans="1:48" s="141" customFormat="1" ht="16.5" customHeight="1">
      <c r="A50" s="312">
        <v>73</v>
      </c>
      <c r="B50" s="216">
        <v>5010</v>
      </c>
      <c r="C50" s="151" t="s">
        <v>523</v>
      </c>
      <c r="D50" s="159" t="s">
        <v>30</v>
      </c>
      <c r="E50" s="106"/>
      <c r="F50" s="106"/>
      <c r="G50" s="106"/>
      <c r="H50" s="106"/>
      <c r="I50" s="106"/>
      <c r="J50" s="106"/>
      <c r="K50" s="106"/>
      <c r="L50" s="106"/>
      <c r="M50" s="106"/>
      <c r="N50" s="106"/>
      <c r="O50" s="106"/>
      <c r="P50" s="125"/>
      <c r="Q50" s="125"/>
      <c r="R50" s="125"/>
      <c r="S50" s="125"/>
      <c r="T50" s="125"/>
      <c r="U50" s="154"/>
      <c r="V50" s="154"/>
      <c r="W50" s="154"/>
      <c r="X50" s="106"/>
      <c r="Y50" s="106"/>
      <c r="Z50" s="106"/>
      <c r="AA50" s="106"/>
      <c r="AB50" s="106"/>
      <c r="AC50" s="447">
        <v>150</v>
      </c>
      <c r="AD50" s="447"/>
      <c r="AE50" s="107" t="s">
        <v>28</v>
      </c>
      <c r="AF50" s="107"/>
      <c r="AG50" s="106"/>
      <c r="AH50" s="106"/>
      <c r="AI50" s="160">
        <f>ROUND(AC50,0)</f>
        <v>150</v>
      </c>
      <c r="AJ50" s="169" t="s">
        <v>31</v>
      </c>
      <c r="AK50" s="105"/>
      <c r="AL50" s="157">
        <f>ROUNDDOWN(AI50*'地域区分'!$B$17,0)</f>
        <v>1608</v>
      </c>
      <c r="AM50" s="157">
        <f>ROUNDDOWN(AI50*'地域区分'!$C$17,0)</f>
        <v>1590</v>
      </c>
      <c r="AN50" s="157">
        <f>ROUNDDOWN(AI50*'地域区分'!$D$17,0)</f>
        <v>1554</v>
      </c>
      <c r="AO50" s="157">
        <f>ROUNDDOWN(AI50*'地域区分'!$E$17,0)</f>
        <v>1527</v>
      </c>
      <c r="AP50" s="300">
        <f>ROUNDDOWN(AI50*'地域区分'!$F$17,0)</f>
        <v>1500</v>
      </c>
      <c r="AQ50" s="298"/>
      <c r="AR50" s="157">
        <f>AL50-ROUNDDOWN(AL50*0.9,0)</f>
        <v>161</v>
      </c>
      <c r="AS50" s="157">
        <f>AM50-ROUNDDOWN(AM50*0.9,0)</f>
        <v>159</v>
      </c>
      <c r="AT50" s="157">
        <f>AN50-ROUNDDOWN(AN50*0.9,0)</f>
        <v>156</v>
      </c>
      <c r="AU50" s="157">
        <f>AO50-ROUNDDOWN(AO50*0.9,0)</f>
        <v>153</v>
      </c>
      <c r="AV50" s="157">
        <f>AP50-ROUNDDOWN(AP50*0.9,0)</f>
        <v>150</v>
      </c>
    </row>
  </sheetData>
  <sheetProtection sheet="1" objects="1" scenarios="1"/>
  <mergeCells count="57">
    <mergeCell ref="AL37:AP37"/>
    <mergeCell ref="AR37:AV37"/>
    <mergeCell ref="AL4:AP4"/>
    <mergeCell ref="AR4:AV4"/>
    <mergeCell ref="AL20:AP20"/>
    <mergeCell ref="AR20:AV20"/>
    <mergeCell ref="S4:V4"/>
    <mergeCell ref="D9:I11"/>
    <mergeCell ref="AE9:AF9"/>
    <mergeCell ref="AE10:AF10"/>
    <mergeCell ref="AE11:AF11"/>
    <mergeCell ref="D6:I8"/>
    <mergeCell ref="AE6:AF6"/>
    <mergeCell ref="AE7:AF7"/>
    <mergeCell ref="AE8:AF8"/>
    <mergeCell ref="AC15:AD15"/>
    <mergeCell ref="AE15:AH15"/>
    <mergeCell ref="D12:I14"/>
    <mergeCell ref="AE12:AF12"/>
    <mergeCell ref="AE13:AF13"/>
    <mergeCell ref="AE14:AF14"/>
    <mergeCell ref="S20:V20"/>
    <mergeCell ref="D22:I24"/>
    <mergeCell ref="AE22:AF22"/>
    <mergeCell ref="AE23:AF23"/>
    <mergeCell ref="AE24:AF24"/>
    <mergeCell ref="D25:I27"/>
    <mergeCell ref="AE25:AF25"/>
    <mergeCell ref="AE26:AF26"/>
    <mergeCell ref="AE27:AF27"/>
    <mergeCell ref="S37:V37"/>
    <mergeCell ref="D28:I30"/>
    <mergeCell ref="AE28:AF28"/>
    <mergeCell ref="AE29:AF29"/>
    <mergeCell ref="AE30:AF30"/>
    <mergeCell ref="AE31:AH31"/>
    <mergeCell ref="D39:I41"/>
    <mergeCell ref="AE39:AF39"/>
    <mergeCell ref="AE40:AF40"/>
    <mergeCell ref="AE41:AF41"/>
    <mergeCell ref="D45:I47"/>
    <mergeCell ref="AE45:AF45"/>
    <mergeCell ref="AE46:AF46"/>
    <mergeCell ref="AE47:AF47"/>
    <mergeCell ref="D42:I44"/>
    <mergeCell ref="AE42:AF42"/>
    <mergeCell ref="AE43:AF43"/>
    <mergeCell ref="AE44:AF44"/>
    <mergeCell ref="AC16:AD16"/>
    <mergeCell ref="AC48:AD48"/>
    <mergeCell ref="AC49:AD49"/>
    <mergeCell ref="AC50:AD50"/>
    <mergeCell ref="AB17:AD17"/>
    <mergeCell ref="AB32:AD32"/>
    <mergeCell ref="AC31:AD31"/>
    <mergeCell ref="AC33:AD33"/>
    <mergeCell ref="AC34:AD34"/>
  </mergeCells>
  <printOptions horizontalCentered="1"/>
  <pageMargins left="0.3937007874015748" right="0.3937007874015748" top="0.5905511811023623" bottom="0.5905511811023623" header="0.5118110236220472" footer="0.5118110236220472"/>
  <pageSetup firstPageNumber="184" useFirstPageNumber="1" fitToHeight="2" horizontalDpi="300" verticalDpi="300" orientation="landscape" paperSize="9" scale="55" r:id="rId1"/>
</worksheet>
</file>

<file path=xl/worksheets/sheet7.xml><?xml version="1.0" encoding="utf-8"?>
<worksheet xmlns="http://schemas.openxmlformats.org/spreadsheetml/2006/main" xmlns:r="http://schemas.openxmlformats.org/officeDocument/2006/relationships">
  <dimension ref="A1:AC36"/>
  <sheetViews>
    <sheetView zoomScaleSheetLayoutView="100" workbookViewId="0" topLeftCell="A1">
      <selection activeCell="A1" sqref="A1"/>
    </sheetView>
  </sheetViews>
  <sheetFormatPr defaultColWidth="9.00390625" defaultRowHeight="13.5"/>
  <cols>
    <col min="1" max="1" width="9.00390625" style="103" customWidth="1"/>
    <col min="2" max="2" width="9.00390625" style="214" customWidth="1"/>
    <col min="3" max="3" width="17.75390625" style="103" customWidth="1"/>
    <col min="4" max="10" width="9.00390625" style="103" customWidth="1"/>
    <col min="11" max="11" width="10.625" style="103" customWidth="1"/>
    <col min="12" max="12" width="9.125" style="103" customWidth="1"/>
    <col min="13" max="13" width="9.00390625" style="103" hidden="1" customWidth="1"/>
    <col min="14" max="15" width="13.125" style="103" customWidth="1"/>
    <col min="16" max="16384" width="9.00390625" style="103" customWidth="1"/>
  </cols>
  <sheetData>
    <row r="1" ht="16.5" customHeight="1">
      <c r="A1" s="259" t="s">
        <v>411</v>
      </c>
    </row>
    <row r="2" ht="16.5" customHeight="1"/>
    <row r="3" spans="1:15" s="141" customFormat="1" ht="16.5" customHeight="1">
      <c r="A3" s="307" t="s">
        <v>247</v>
      </c>
      <c r="B3" s="308"/>
      <c r="C3" s="309" t="s">
        <v>295</v>
      </c>
      <c r="D3" s="481" t="s">
        <v>248</v>
      </c>
      <c r="E3" s="481"/>
      <c r="F3" s="481"/>
      <c r="G3" s="481"/>
      <c r="H3" s="481"/>
      <c r="I3" s="481"/>
      <c r="J3" s="482"/>
      <c r="K3" s="466" t="s">
        <v>524</v>
      </c>
      <c r="L3" s="466" t="s">
        <v>298</v>
      </c>
      <c r="M3" s="148"/>
      <c r="N3" s="474" t="s">
        <v>418</v>
      </c>
      <c r="O3" s="464" t="s">
        <v>419</v>
      </c>
    </row>
    <row r="4" spans="1:24" s="141" customFormat="1" ht="16.5" customHeight="1">
      <c r="A4" s="311" t="s">
        <v>299</v>
      </c>
      <c r="B4" s="215" t="s">
        <v>300</v>
      </c>
      <c r="C4" s="143"/>
      <c r="D4" s="105"/>
      <c r="E4" s="105"/>
      <c r="F4" s="105"/>
      <c r="G4" s="105"/>
      <c r="H4" s="105"/>
      <c r="I4" s="105"/>
      <c r="J4" s="143"/>
      <c r="K4" s="483"/>
      <c r="L4" s="483"/>
      <c r="M4" s="148"/>
      <c r="N4" s="471"/>
      <c r="O4" s="465"/>
      <c r="P4" s="180"/>
      <c r="Q4" s="180"/>
      <c r="R4" s="180"/>
      <c r="S4" s="103"/>
      <c r="T4" s="180"/>
      <c r="U4" s="180"/>
      <c r="V4" s="180"/>
      <c r="W4" s="180"/>
      <c r="X4" s="180"/>
    </row>
    <row r="5" spans="1:24" s="141" customFormat="1" ht="16.5" customHeight="1">
      <c r="A5" s="312">
        <v>74</v>
      </c>
      <c r="B5" s="216">
        <v>1111</v>
      </c>
      <c r="C5" s="151" t="s">
        <v>525</v>
      </c>
      <c r="D5" s="181" t="s">
        <v>249</v>
      </c>
      <c r="E5" s="182"/>
      <c r="F5" s="183" t="s">
        <v>252</v>
      </c>
      <c r="G5" s="184"/>
      <c r="H5" s="484">
        <v>1763</v>
      </c>
      <c r="I5" s="447"/>
      <c r="J5" s="185" t="s">
        <v>521</v>
      </c>
      <c r="K5" s="155">
        <f>ROUND(H5,0)</f>
        <v>1763</v>
      </c>
      <c r="L5" s="223" t="s">
        <v>42</v>
      </c>
      <c r="N5" s="335">
        <f>ROUND(K5,0)</f>
        <v>1763</v>
      </c>
      <c r="O5" s="297">
        <f>N5-ROUNDDOWN(N5*0.9,0)</f>
        <v>177</v>
      </c>
      <c r="P5" s="103"/>
      <c r="Q5" s="103"/>
      <c r="R5" s="103"/>
      <c r="S5" s="103"/>
      <c r="T5" s="103"/>
      <c r="U5" s="103"/>
      <c r="V5" s="103"/>
      <c r="W5" s="103"/>
      <c r="X5" s="103"/>
    </row>
    <row r="6" spans="1:24" s="141" customFormat="1" ht="16.5" customHeight="1">
      <c r="A6" s="312">
        <v>74</v>
      </c>
      <c r="B6" s="216">
        <v>1112</v>
      </c>
      <c r="C6" s="151" t="s">
        <v>528</v>
      </c>
      <c r="D6" s="186"/>
      <c r="E6" s="187"/>
      <c r="F6" s="183" t="s">
        <v>253</v>
      </c>
      <c r="G6" s="184"/>
      <c r="H6" s="484">
        <v>1050</v>
      </c>
      <c r="I6" s="447"/>
      <c r="J6" s="185" t="s">
        <v>521</v>
      </c>
      <c r="K6" s="155">
        <f>ROUND(H6,0)</f>
        <v>1050</v>
      </c>
      <c r="L6" s="158"/>
      <c r="N6" s="335">
        <f>ROUND(K6,0)</f>
        <v>1050</v>
      </c>
      <c r="O6" s="297">
        <f aca="true" t="shared" si="0" ref="O6:O12">N6-ROUNDDOWN(N6*0.9,0)</f>
        <v>105</v>
      </c>
      <c r="P6" s="103"/>
      <c r="Q6" s="103"/>
      <c r="R6" s="103"/>
      <c r="S6" s="103"/>
      <c r="T6" s="103"/>
      <c r="U6" s="103"/>
      <c r="V6" s="103"/>
      <c r="W6" s="103"/>
      <c r="X6" s="103"/>
    </row>
    <row r="7" spans="1:24" s="141" customFormat="1" ht="16.5" customHeight="1">
      <c r="A7" s="312">
        <v>74</v>
      </c>
      <c r="B7" s="216">
        <v>1113</v>
      </c>
      <c r="C7" s="151" t="s">
        <v>529</v>
      </c>
      <c r="D7" s="188"/>
      <c r="E7" s="189"/>
      <c r="F7" s="183" t="s">
        <v>254</v>
      </c>
      <c r="G7" s="184"/>
      <c r="H7" s="484">
        <v>694</v>
      </c>
      <c r="I7" s="447"/>
      <c r="J7" s="185" t="s">
        <v>521</v>
      </c>
      <c r="K7" s="155">
        <f>ROUND(H7,0)</f>
        <v>694</v>
      </c>
      <c r="L7" s="158"/>
      <c r="N7" s="335">
        <f>ROUND(K7,0)</f>
        <v>694</v>
      </c>
      <c r="O7" s="297">
        <f t="shared" si="0"/>
        <v>70</v>
      </c>
      <c r="P7" s="103"/>
      <c r="Q7" s="103"/>
      <c r="R7" s="103"/>
      <c r="S7" s="103"/>
      <c r="T7" s="103"/>
      <c r="U7" s="103"/>
      <c r="V7" s="103"/>
      <c r="W7" s="103"/>
      <c r="X7" s="103"/>
    </row>
    <row r="8" spans="1:24" s="141" customFormat="1" ht="16.5" customHeight="1">
      <c r="A8" s="312">
        <v>74</v>
      </c>
      <c r="B8" s="216">
        <v>1114</v>
      </c>
      <c r="C8" s="151" t="s">
        <v>526</v>
      </c>
      <c r="D8" s="181" t="s">
        <v>250</v>
      </c>
      <c r="E8" s="182"/>
      <c r="F8" s="183" t="s">
        <v>252</v>
      </c>
      <c r="G8" s="184"/>
      <c r="H8" s="484">
        <v>1439</v>
      </c>
      <c r="I8" s="447"/>
      <c r="J8" s="185" t="s">
        <v>521</v>
      </c>
      <c r="K8" s="155">
        <f>ROUND(H8,0)</f>
        <v>1439</v>
      </c>
      <c r="L8" s="158"/>
      <c r="N8" s="335">
        <f>ROUND(K8,0)</f>
        <v>1439</v>
      </c>
      <c r="O8" s="297">
        <f t="shared" si="0"/>
        <v>144</v>
      </c>
      <c r="P8" s="103"/>
      <c r="Q8" s="103"/>
      <c r="R8" s="103"/>
      <c r="S8" s="103"/>
      <c r="T8" s="103"/>
      <c r="U8" s="103"/>
      <c r="V8" s="103"/>
      <c r="W8" s="103"/>
      <c r="X8" s="103"/>
    </row>
    <row r="9" spans="1:24" s="141" customFormat="1" ht="16.5" customHeight="1">
      <c r="A9" s="312">
        <v>74</v>
      </c>
      <c r="B9" s="216">
        <v>1115</v>
      </c>
      <c r="C9" s="151" t="s">
        <v>530</v>
      </c>
      <c r="D9" s="186"/>
      <c r="E9" s="187"/>
      <c r="F9" s="183" t="s">
        <v>253</v>
      </c>
      <c r="G9" s="184"/>
      <c r="H9" s="484">
        <v>719</v>
      </c>
      <c r="I9" s="447"/>
      <c r="J9" s="185" t="s">
        <v>521</v>
      </c>
      <c r="K9" s="155">
        <f>ROUND(H9,0)</f>
        <v>719</v>
      </c>
      <c r="L9" s="158"/>
      <c r="N9" s="335">
        <f>ROUND(K9,0)</f>
        <v>719</v>
      </c>
      <c r="O9" s="297">
        <f t="shared" si="0"/>
        <v>72</v>
      </c>
      <c r="P9" s="103"/>
      <c r="Q9" s="103"/>
      <c r="R9" s="103"/>
      <c r="S9" s="103"/>
      <c r="T9" s="103"/>
      <c r="U9" s="103"/>
      <c r="V9" s="103"/>
      <c r="W9" s="103"/>
      <c r="X9" s="103"/>
    </row>
    <row r="10" spans="1:24" s="141" customFormat="1" ht="16.5" customHeight="1">
      <c r="A10" s="334"/>
      <c r="B10" s="219"/>
      <c r="C10" s="220"/>
      <c r="D10" s="188"/>
      <c r="E10" s="189"/>
      <c r="F10" s="183" t="s">
        <v>254</v>
      </c>
      <c r="G10" s="184"/>
      <c r="H10" s="485"/>
      <c r="I10" s="486"/>
      <c r="J10" s="185" t="s">
        <v>521</v>
      </c>
      <c r="K10" s="190"/>
      <c r="L10" s="158"/>
      <c r="N10" s="336"/>
      <c r="O10" s="337"/>
      <c r="P10" s="103"/>
      <c r="Q10" s="103"/>
      <c r="R10" s="103"/>
      <c r="S10" s="103"/>
      <c r="T10" s="103"/>
      <c r="U10" s="103"/>
      <c r="V10" s="103"/>
      <c r="W10" s="103"/>
      <c r="X10" s="103"/>
    </row>
    <row r="11" spans="1:24" s="141" customFormat="1" ht="16.5" customHeight="1">
      <c r="A11" s="312">
        <v>74</v>
      </c>
      <c r="B11" s="216" t="s">
        <v>532</v>
      </c>
      <c r="C11" s="151" t="s">
        <v>527</v>
      </c>
      <c r="D11" s="181" t="s">
        <v>251</v>
      </c>
      <c r="E11" s="182"/>
      <c r="F11" s="183" t="s">
        <v>252</v>
      </c>
      <c r="G11" s="184"/>
      <c r="H11" s="484">
        <v>1497</v>
      </c>
      <c r="I11" s="447"/>
      <c r="J11" s="185" t="s">
        <v>521</v>
      </c>
      <c r="K11" s="155">
        <f>ROUND(H11,0)</f>
        <v>1497</v>
      </c>
      <c r="L11" s="158"/>
      <c r="N11" s="335">
        <f>ROUND(K11,0)</f>
        <v>1497</v>
      </c>
      <c r="O11" s="297">
        <f t="shared" si="0"/>
        <v>150</v>
      </c>
      <c r="P11" s="103"/>
      <c r="Q11" s="103"/>
      <c r="R11" s="103"/>
      <c r="S11" s="103"/>
      <c r="T11" s="103"/>
      <c r="U11" s="103"/>
      <c r="V11" s="103"/>
      <c r="W11" s="103"/>
      <c r="X11" s="103"/>
    </row>
    <row r="12" spans="1:24" s="141" customFormat="1" ht="16.5" customHeight="1">
      <c r="A12" s="312">
        <v>74</v>
      </c>
      <c r="B12" s="216" t="s">
        <v>533</v>
      </c>
      <c r="C12" s="151" t="s">
        <v>531</v>
      </c>
      <c r="D12" s="186"/>
      <c r="E12" s="187"/>
      <c r="F12" s="183" t="s">
        <v>253</v>
      </c>
      <c r="G12" s="184"/>
      <c r="H12" s="484">
        <v>748</v>
      </c>
      <c r="I12" s="447"/>
      <c r="J12" s="185" t="s">
        <v>521</v>
      </c>
      <c r="K12" s="155">
        <f>ROUND(H12,0)</f>
        <v>748</v>
      </c>
      <c r="L12" s="158"/>
      <c r="N12" s="335">
        <f>ROUND(K12,0)</f>
        <v>748</v>
      </c>
      <c r="O12" s="297">
        <f t="shared" si="0"/>
        <v>75</v>
      </c>
      <c r="P12" s="103"/>
      <c r="Q12" s="103"/>
      <c r="R12" s="103"/>
      <c r="S12" s="103"/>
      <c r="T12" s="103"/>
      <c r="U12" s="103"/>
      <c r="V12" s="103"/>
      <c r="W12" s="103"/>
      <c r="X12" s="103"/>
    </row>
    <row r="13" spans="1:24" s="141" customFormat="1" ht="16.5" customHeight="1" thickBot="1">
      <c r="A13" s="334"/>
      <c r="B13" s="219"/>
      <c r="C13" s="220"/>
      <c r="D13" s="188"/>
      <c r="E13" s="189"/>
      <c r="F13" s="183" t="s">
        <v>254</v>
      </c>
      <c r="G13" s="184"/>
      <c r="H13" s="485"/>
      <c r="I13" s="486"/>
      <c r="J13" s="185" t="s">
        <v>521</v>
      </c>
      <c r="K13" s="190"/>
      <c r="L13" s="333"/>
      <c r="M13" s="173"/>
      <c r="N13" s="336"/>
      <c r="O13" s="337"/>
      <c r="P13" s="103"/>
      <c r="Q13" s="103"/>
      <c r="R13" s="103"/>
      <c r="S13" s="103"/>
      <c r="T13" s="103"/>
      <c r="U13" s="103"/>
      <c r="V13" s="103"/>
      <c r="W13" s="103"/>
      <c r="X13" s="103"/>
    </row>
    <row r="14" ht="16.5" customHeight="1"/>
    <row r="15" ht="16.5" customHeight="1"/>
    <row r="16" spans="1:22" s="260" customFormat="1" ht="16.5" customHeight="1">
      <c r="A16" s="260" t="s">
        <v>412</v>
      </c>
      <c r="B16" s="261"/>
      <c r="U16" s="262"/>
      <c r="V16" s="262"/>
    </row>
    <row r="17" spans="1:22" ht="16.5" customHeight="1" thickBot="1">
      <c r="A17" s="195"/>
      <c r="C17" s="196"/>
      <c r="K17" s="196"/>
      <c r="L17" s="196"/>
      <c r="M17" s="196"/>
      <c r="N17" s="196"/>
      <c r="O17" s="196"/>
      <c r="P17" s="196"/>
      <c r="U17" s="197"/>
      <c r="V17" s="197"/>
    </row>
    <row r="18" spans="1:15" s="168" customFormat="1" ht="16.5" customHeight="1">
      <c r="A18" s="307" t="s">
        <v>255</v>
      </c>
      <c r="B18" s="320"/>
      <c r="C18" s="274" t="s">
        <v>295</v>
      </c>
      <c r="D18" s="475" t="s">
        <v>296</v>
      </c>
      <c r="E18" s="476"/>
      <c r="F18" s="476"/>
      <c r="G18" s="476"/>
      <c r="H18" s="476"/>
      <c r="I18" s="476"/>
      <c r="J18" s="477"/>
      <c r="K18" s="466" t="s">
        <v>524</v>
      </c>
      <c r="L18" s="466" t="s">
        <v>298</v>
      </c>
      <c r="M18" s="258"/>
      <c r="N18" s="474" t="s">
        <v>418</v>
      </c>
      <c r="O18" s="468" t="s">
        <v>419</v>
      </c>
    </row>
    <row r="19" spans="1:25" s="168" customFormat="1" ht="16.5" customHeight="1">
      <c r="A19" s="311" t="s">
        <v>299</v>
      </c>
      <c r="B19" s="215" t="s">
        <v>300</v>
      </c>
      <c r="C19" s="198"/>
      <c r="D19" s="478"/>
      <c r="E19" s="479"/>
      <c r="F19" s="479"/>
      <c r="G19" s="479"/>
      <c r="H19" s="479"/>
      <c r="I19" s="479"/>
      <c r="J19" s="480"/>
      <c r="K19" s="467"/>
      <c r="L19" s="467"/>
      <c r="M19" s="199"/>
      <c r="N19" s="368"/>
      <c r="O19" s="469"/>
      <c r="Q19" s="180"/>
      <c r="R19" s="180"/>
      <c r="S19" s="180"/>
      <c r="T19" s="103"/>
      <c r="U19" s="180"/>
      <c r="V19" s="180"/>
      <c r="W19" s="180"/>
      <c r="X19" s="180"/>
      <c r="Y19" s="180"/>
    </row>
    <row r="20" spans="1:25" s="168" customFormat="1" ht="16.5" customHeight="1">
      <c r="A20" s="312">
        <v>75</v>
      </c>
      <c r="B20" s="216">
        <v>1111</v>
      </c>
      <c r="C20" s="151" t="s">
        <v>257</v>
      </c>
      <c r="D20" s="200" t="s">
        <v>259</v>
      </c>
      <c r="E20" s="201"/>
      <c r="F20" s="201"/>
      <c r="G20" s="162"/>
      <c r="H20" s="365">
        <v>12725</v>
      </c>
      <c r="I20" s="365"/>
      <c r="J20" s="323" t="s">
        <v>521</v>
      </c>
      <c r="K20" s="212">
        <f>ROUND(H20,0)</f>
        <v>12725</v>
      </c>
      <c r="L20" s="315" t="s">
        <v>407</v>
      </c>
      <c r="M20" s="203"/>
      <c r="N20" s="202">
        <v>12725</v>
      </c>
      <c r="O20" s="297">
        <f>N20-ROUNDDOWN(N20*0.9,0)</f>
        <v>1273</v>
      </c>
      <c r="Q20" s="103"/>
      <c r="R20" s="103"/>
      <c r="S20" s="103"/>
      <c r="T20" s="103"/>
      <c r="U20" s="103"/>
      <c r="V20" s="103"/>
      <c r="W20" s="103"/>
      <c r="X20" s="103"/>
      <c r="Y20" s="103"/>
    </row>
    <row r="21" spans="1:15" s="168" customFormat="1" ht="16.5" customHeight="1">
      <c r="A21" s="312">
        <v>75</v>
      </c>
      <c r="B21" s="216">
        <v>1112</v>
      </c>
      <c r="C21" s="151" t="s">
        <v>258</v>
      </c>
      <c r="D21" s="200" t="s">
        <v>260</v>
      </c>
      <c r="E21" s="201"/>
      <c r="F21" s="201"/>
      <c r="G21" s="162"/>
      <c r="H21" s="365">
        <v>8908</v>
      </c>
      <c r="I21" s="365"/>
      <c r="J21" s="323" t="s">
        <v>521</v>
      </c>
      <c r="K21" s="212">
        <f>ROUND(H21,0)</f>
        <v>8908</v>
      </c>
      <c r="L21" s="328"/>
      <c r="M21" s="167"/>
      <c r="N21" s="202">
        <v>8908</v>
      </c>
      <c r="O21" s="297">
        <f>N21-ROUNDDOWN(N21*0.9,0)</f>
        <v>891</v>
      </c>
    </row>
    <row r="22" spans="1:15" s="141" customFormat="1" ht="16.5" customHeight="1">
      <c r="A22" s="307" t="s">
        <v>247</v>
      </c>
      <c r="B22" s="308"/>
      <c r="C22" s="309" t="s">
        <v>295</v>
      </c>
      <c r="D22" s="481" t="s">
        <v>248</v>
      </c>
      <c r="E22" s="481"/>
      <c r="F22" s="481"/>
      <c r="G22" s="481"/>
      <c r="H22" s="481"/>
      <c r="I22" s="481"/>
      <c r="J22" s="482"/>
      <c r="K22" s="294" t="s">
        <v>297</v>
      </c>
      <c r="L22" s="294" t="s">
        <v>298</v>
      </c>
      <c r="M22" s="148"/>
      <c r="N22" s="470" t="s">
        <v>418</v>
      </c>
      <c r="O22" s="472" t="s">
        <v>419</v>
      </c>
    </row>
    <row r="23" spans="1:24" s="141" customFormat="1" ht="16.5" customHeight="1">
      <c r="A23" s="311" t="s">
        <v>299</v>
      </c>
      <c r="B23" s="215" t="s">
        <v>300</v>
      </c>
      <c r="C23" s="143"/>
      <c r="D23" s="105"/>
      <c r="E23" s="105"/>
      <c r="F23" s="105"/>
      <c r="G23" s="105"/>
      <c r="H23" s="105"/>
      <c r="I23" s="105"/>
      <c r="J23" s="143"/>
      <c r="K23" s="147" t="s">
        <v>292</v>
      </c>
      <c r="L23" s="147" t="s">
        <v>293</v>
      </c>
      <c r="M23" s="148"/>
      <c r="N23" s="471"/>
      <c r="O23" s="465"/>
      <c r="P23" s="180"/>
      <c r="Q23" s="180"/>
      <c r="R23" s="180"/>
      <c r="S23" s="103"/>
      <c r="T23" s="180"/>
      <c r="U23" s="180"/>
      <c r="V23" s="180"/>
      <c r="W23" s="180"/>
      <c r="X23" s="180"/>
    </row>
    <row r="24" spans="1:24" s="141" customFormat="1" ht="16.5" customHeight="1" thickBot="1">
      <c r="A24" s="329">
        <v>75</v>
      </c>
      <c r="B24" s="330">
        <v>5010</v>
      </c>
      <c r="C24" s="159" t="s">
        <v>534</v>
      </c>
      <c r="D24" s="331"/>
      <c r="E24" s="331"/>
      <c r="F24" s="332"/>
      <c r="G24" s="332"/>
      <c r="H24" s="125"/>
      <c r="I24" s="125">
        <v>150</v>
      </c>
      <c r="J24" s="185" t="s">
        <v>305</v>
      </c>
      <c r="K24" s="160">
        <v>150</v>
      </c>
      <c r="L24" s="169" t="s">
        <v>519</v>
      </c>
      <c r="M24" s="172"/>
      <c r="N24" s="314">
        <v>1500</v>
      </c>
      <c r="O24" s="297">
        <f>N24-ROUNDDOWN(N24*0.9,0)</f>
        <v>150</v>
      </c>
      <c r="P24" s="103"/>
      <c r="Q24" s="103"/>
      <c r="R24" s="103"/>
      <c r="S24" s="103"/>
      <c r="T24" s="103"/>
      <c r="U24" s="103"/>
      <c r="V24" s="103"/>
      <c r="W24" s="103"/>
      <c r="X24" s="103"/>
    </row>
    <row r="25" spans="1:24" s="141" customFormat="1" ht="16.5" customHeight="1">
      <c r="A25" s="205"/>
      <c r="B25" s="218"/>
      <c r="C25" s="206"/>
      <c r="D25" s="207"/>
      <c r="E25" s="207"/>
      <c r="F25" s="208"/>
      <c r="G25" s="208"/>
      <c r="H25" s="209"/>
      <c r="I25" s="209"/>
      <c r="J25" s="206"/>
      <c r="K25" s="210"/>
      <c r="L25" s="211"/>
      <c r="M25" s="148"/>
      <c r="N25" s="210"/>
      <c r="O25" s="150"/>
      <c r="P25" s="103"/>
      <c r="Q25" s="103"/>
      <c r="R25" s="103"/>
      <c r="S25" s="103"/>
      <c r="T25" s="103"/>
      <c r="U25" s="103"/>
      <c r="V25" s="103"/>
      <c r="W25" s="103"/>
      <c r="X25" s="103"/>
    </row>
    <row r="26" ht="16.5" customHeight="1"/>
    <row r="27" spans="1:29" s="260" customFormat="1" ht="16.5" customHeight="1">
      <c r="A27" s="260" t="s">
        <v>413</v>
      </c>
      <c r="B27" s="261"/>
      <c r="U27" s="262"/>
      <c r="V27" s="262"/>
      <c r="AB27" s="262"/>
      <c r="AC27" s="262"/>
    </row>
    <row r="28" spans="1:29" ht="16.5" customHeight="1" thickBot="1">
      <c r="A28" s="195"/>
      <c r="C28" s="196"/>
      <c r="K28" s="196"/>
      <c r="L28" s="196"/>
      <c r="M28" s="196"/>
      <c r="N28" s="196"/>
      <c r="O28" s="196"/>
      <c r="P28" s="196"/>
      <c r="U28" s="197"/>
      <c r="V28" s="197"/>
      <c r="AB28" s="197"/>
      <c r="AC28" s="197"/>
    </row>
    <row r="29" spans="1:15" s="168" customFormat="1" ht="16.5" customHeight="1">
      <c r="A29" s="307" t="s">
        <v>255</v>
      </c>
      <c r="B29" s="320"/>
      <c r="C29" s="281" t="s">
        <v>295</v>
      </c>
      <c r="D29" s="475" t="s">
        <v>296</v>
      </c>
      <c r="E29" s="476"/>
      <c r="F29" s="476"/>
      <c r="G29" s="476"/>
      <c r="H29" s="476"/>
      <c r="I29" s="476"/>
      <c r="J29" s="477"/>
      <c r="K29" s="466" t="s">
        <v>524</v>
      </c>
      <c r="L29" s="466" t="s">
        <v>298</v>
      </c>
      <c r="M29" s="221"/>
      <c r="N29" s="474" t="s">
        <v>418</v>
      </c>
      <c r="O29" s="468" t="s">
        <v>419</v>
      </c>
    </row>
    <row r="30" spans="1:24" s="168" customFormat="1" ht="16.5" customHeight="1">
      <c r="A30" s="311" t="s">
        <v>299</v>
      </c>
      <c r="B30" s="215" t="s">
        <v>300</v>
      </c>
      <c r="C30" s="166"/>
      <c r="D30" s="478"/>
      <c r="E30" s="479"/>
      <c r="F30" s="479"/>
      <c r="G30" s="479"/>
      <c r="H30" s="479"/>
      <c r="I30" s="479"/>
      <c r="J30" s="480"/>
      <c r="K30" s="467"/>
      <c r="L30" s="467"/>
      <c r="M30" s="167"/>
      <c r="N30" s="368"/>
      <c r="O30" s="469"/>
      <c r="P30" s="180"/>
      <c r="Q30" s="180"/>
      <c r="R30" s="180"/>
      <c r="S30" s="103"/>
      <c r="T30" s="180"/>
      <c r="U30" s="180"/>
      <c r="V30" s="180"/>
      <c r="W30" s="180"/>
      <c r="X30" s="180"/>
    </row>
    <row r="31" spans="1:24" s="168" customFormat="1" ht="16.5" customHeight="1">
      <c r="A31" s="312">
        <v>76</v>
      </c>
      <c r="B31" s="216">
        <v>1111</v>
      </c>
      <c r="C31" s="151" t="s">
        <v>261</v>
      </c>
      <c r="D31" s="200" t="s">
        <v>264</v>
      </c>
      <c r="E31" s="201"/>
      <c r="F31" s="162"/>
      <c r="G31" s="162"/>
      <c r="H31" s="365">
        <v>108500</v>
      </c>
      <c r="I31" s="365"/>
      <c r="J31" s="323" t="s">
        <v>521</v>
      </c>
      <c r="K31" s="212">
        <f>ROUND(T$7+H31,0)</f>
        <v>108500</v>
      </c>
      <c r="L31" s="315" t="s">
        <v>256</v>
      </c>
      <c r="M31" s="167"/>
      <c r="N31" s="267">
        <v>108500</v>
      </c>
      <c r="O31" s="297">
        <f>N31-ROUNDDOWN(N31*0.9,0)</f>
        <v>10850</v>
      </c>
      <c r="P31" s="103"/>
      <c r="Q31" s="103"/>
      <c r="R31" s="103"/>
      <c r="S31" s="103"/>
      <c r="T31" s="103"/>
      <c r="U31" s="103"/>
      <c r="V31" s="103"/>
      <c r="W31" s="103"/>
      <c r="X31" s="103"/>
    </row>
    <row r="32" spans="1:15" s="168" customFormat="1" ht="16.5" customHeight="1">
      <c r="A32" s="312">
        <v>76</v>
      </c>
      <c r="B32" s="216">
        <v>1112</v>
      </c>
      <c r="C32" s="151" t="s">
        <v>262</v>
      </c>
      <c r="D32" s="200" t="s">
        <v>265</v>
      </c>
      <c r="E32" s="201"/>
      <c r="F32" s="162"/>
      <c r="G32" s="204"/>
      <c r="H32" s="365">
        <v>81375</v>
      </c>
      <c r="I32" s="365"/>
      <c r="J32" s="323" t="s">
        <v>521</v>
      </c>
      <c r="K32" s="213">
        <f>ROUND(T$8+H32,0)</f>
        <v>81375</v>
      </c>
      <c r="L32" s="316"/>
      <c r="M32" s="167"/>
      <c r="N32" s="313">
        <v>81375</v>
      </c>
      <c r="O32" s="297">
        <f>N32-ROUNDDOWN(N32*0.9,0)</f>
        <v>8138</v>
      </c>
    </row>
    <row r="33" spans="1:15" s="168" customFormat="1" ht="16.5" customHeight="1">
      <c r="A33" s="312">
        <v>76</v>
      </c>
      <c r="B33" s="216">
        <v>1113</v>
      </c>
      <c r="C33" s="322" t="s">
        <v>263</v>
      </c>
      <c r="D33" s="324" t="s">
        <v>266</v>
      </c>
      <c r="E33" s="325"/>
      <c r="F33" s="326"/>
      <c r="G33" s="162"/>
      <c r="H33" s="365">
        <v>54250</v>
      </c>
      <c r="I33" s="365"/>
      <c r="J33" s="323" t="s">
        <v>521</v>
      </c>
      <c r="K33" s="212">
        <f>ROUND(T$8+H33,0)</f>
        <v>54250</v>
      </c>
      <c r="L33" s="317"/>
      <c r="M33" s="167"/>
      <c r="N33" s="313">
        <v>54250</v>
      </c>
      <c r="O33" s="297">
        <f>N33-ROUNDDOWN(N33*0.9,0)</f>
        <v>5425</v>
      </c>
    </row>
    <row r="34" spans="1:15" s="141" customFormat="1" ht="16.5" customHeight="1">
      <c r="A34" s="318" t="s">
        <v>247</v>
      </c>
      <c r="B34" s="319"/>
      <c r="C34" s="321" t="s">
        <v>295</v>
      </c>
      <c r="D34" s="473" t="s">
        <v>248</v>
      </c>
      <c r="E34" s="473"/>
      <c r="F34" s="473"/>
      <c r="G34" s="473"/>
      <c r="H34" s="473"/>
      <c r="I34" s="473"/>
      <c r="J34" s="473"/>
      <c r="K34" s="327" t="s">
        <v>297</v>
      </c>
      <c r="L34" s="294" t="s">
        <v>298</v>
      </c>
      <c r="M34" s="148"/>
      <c r="N34" s="474" t="s">
        <v>418</v>
      </c>
      <c r="O34" s="464" t="s">
        <v>419</v>
      </c>
    </row>
    <row r="35" spans="1:24" s="141" customFormat="1" ht="16.5" customHeight="1">
      <c r="A35" s="142" t="s">
        <v>299</v>
      </c>
      <c r="B35" s="215" t="s">
        <v>300</v>
      </c>
      <c r="C35" s="143"/>
      <c r="D35" s="105"/>
      <c r="E35" s="105"/>
      <c r="F35" s="105"/>
      <c r="G35" s="105"/>
      <c r="H35" s="105"/>
      <c r="I35" s="105"/>
      <c r="J35" s="145"/>
      <c r="K35" s="147" t="s">
        <v>292</v>
      </c>
      <c r="L35" s="147" t="s">
        <v>293</v>
      </c>
      <c r="M35" s="148"/>
      <c r="N35" s="471"/>
      <c r="O35" s="465"/>
      <c r="P35" s="180"/>
      <c r="Q35" s="180"/>
      <c r="R35" s="180"/>
      <c r="S35" s="103"/>
      <c r="T35" s="180"/>
      <c r="U35" s="180"/>
      <c r="V35" s="180"/>
      <c r="W35" s="180"/>
      <c r="X35" s="180"/>
    </row>
    <row r="36" spans="1:24" s="141" customFormat="1" ht="16.5" customHeight="1" thickBot="1">
      <c r="A36" s="222">
        <v>76</v>
      </c>
      <c r="B36" s="217">
        <v>5010</v>
      </c>
      <c r="C36" s="170" t="s">
        <v>535</v>
      </c>
      <c r="D36" s="191"/>
      <c r="E36" s="191"/>
      <c r="F36" s="192"/>
      <c r="G36" s="192"/>
      <c r="H36" s="133"/>
      <c r="I36" s="133">
        <v>150</v>
      </c>
      <c r="J36" s="171" t="s">
        <v>305</v>
      </c>
      <c r="K36" s="193">
        <v>150</v>
      </c>
      <c r="L36" s="194" t="s">
        <v>519</v>
      </c>
      <c r="M36" s="172"/>
      <c r="N36" s="314">
        <v>1500</v>
      </c>
      <c r="O36" s="297">
        <f>N36-ROUNDDOWN(N36*0.9,0)</f>
        <v>150</v>
      </c>
      <c r="P36" s="103"/>
      <c r="Q36" s="103"/>
      <c r="R36" s="103"/>
      <c r="S36" s="103"/>
      <c r="T36" s="103"/>
      <c r="U36" s="103"/>
      <c r="V36" s="103"/>
      <c r="W36" s="103"/>
      <c r="X36" s="103"/>
    </row>
  </sheetData>
  <sheetProtection sheet="1" objects="1" scenarios="1"/>
  <mergeCells count="35">
    <mergeCell ref="N3:N4"/>
    <mergeCell ref="O3:O4"/>
    <mergeCell ref="H20:I20"/>
    <mergeCell ref="H21:I21"/>
    <mergeCell ref="N18:N19"/>
    <mergeCell ref="O18:O19"/>
    <mergeCell ref="D3:J3"/>
    <mergeCell ref="H5:I5"/>
    <mergeCell ref="H6:I6"/>
    <mergeCell ref="H7:I7"/>
    <mergeCell ref="D22:J22"/>
    <mergeCell ref="L3:L4"/>
    <mergeCell ref="K3:K4"/>
    <mergeCell ref="H12:I12"/>
    <mergeCell ref="H13:I13"/>
    <mergeCell ref="H8:I8"/>
    <mergeCell ref="H9:I9"/>
    <mergeCell ref="H10:I10"/>
    <mergeCell ref="H11:I11"/>
    <mergeCell ref="D18:J19"/>
    <mergeCell ref="D34:J34"/>
    <mergeCell ref="N34:N35"/>
    <mergeCell ref="H33:I33"/>
    <mergeCell ref="N29:N30"/>
    <mergeCell ref="D29:J30"/>
    <mergeCell ref="H31:I31"/>
    <mergeCell ref="H32:I32"/>
    <mergeCell ref="O34:O35"/>
    <mergeCell ref="K29:K30"/>
    <mergeCell ref="L29:L30"/>
    <mergeCell ref="L18:L19"/>
    <mergeCell ref="K18:K19"/>
    <mergeCell ref="O29:O30"/>
    <mergeCell ref="N22:N23"/>
    <mergeCell ref="O22:O23"/>
  </mergeCells>
  <printOptions/>
  <pageMargins left="0.3937007874015748" right="0.3937007874015748" top="0.5905511811023623" bottom="0.5905511811023623" header="0.5118110236220472" footer="0.5118110236220472"/>
  <pageSetup firstPageNumber="185" useFirstPageNumber="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U31"/>
  <sheetViews>
    <sheetView zoomScaleSheetLayoutView="100" workbookViewId="0" topLeftCell="A1">
      <selection activeCell="A1" sqref="A1"/>
    </sheetView>
  </sheetViews>
  <sheetFormatPr defaultColWidth="9.00390625" defaultRowHeight="13.5"/>
  <cols>
    <col min="3" max="3" width="33.00390625" style="0" bestFit="1" customWidth="1"/>
    <col min="4" max="24" width="2.125" style="0" customWidth="1"/>
    <col min="25" max="28" width="2.75390625" style="103" customWidth="1"/>
    <col min="29" max="33" width="2.125" style="0" customWidth="1"/>
    <col min="34" max="35" width="9.00390625" style="103" customWidth="1"/>
    <col min="36" max="36" width="0" style="103" hidden="1" customWidth="1"/>
    <col min="37" max="41" width="9.00390625" style="103" customWidth="1"/>
    <col min="42" max="42" width="0" style="103" hidden="1" customWidth="1"/>
    <col min="43" max="47" width="9.00390625" style="103" customWidth="1"/>
  </cols>
  <sheetData>
    <row r="1" ht="17.25">
      <c r="A1" s="22" t="s">
        <v>414</v>
      </c>
    </row>
    <row r="3" ht="14.25" thickBot="1"/>
    <row r="4" spans="1:47" s="60" customFormat="1" ht="16.5" customHeight="1">
      <c r="A4" s="23" t="s">
        <v>24</v>
      </c>
      <c r="B4" s="24"/>
      <c r="C4" s="25" t="s">
        <v>295</v>
      </c>
      <c r="D4" s="26"/>
      <c r="E4" s="27"/>
      <c r="F4" s="27"/>
      <c r="G4" s="27"/>
      <c r="H4" s="27"/>
      <c r="I4" s="27"/>
      <c r="J4" s="27"/>
      <c r="K4" s="28"/>
      <c r="L4" s="28"/>
      <c r="M4" s="28"/>
      <c r="N4" s="27"/>
      <c r="O4" s="27"/>
      <c r="P4" s="29"/>
      <c r="Q4" s="29"/>
      <c r="R4" s="29"/>
      <c r="S4" s="500" t="s">
        <v>296</v>
      </c>
      <c r="T4" s="500"/>
      <c r="U4" s="500"/>
      <c r="V4" s="500"/>
      <c r="W4" s="27"/>
      <c r="X4" s="27"/>
      <c r="Y4" s="104"/>
      <c r="Z4" s="104"/>
      <c r="AA4" s="104"/>
      <c r="AB4" s="104"/>
      <c r="AC4" s="27"/>
      <c r="AD4" s="27"/>
      <c r="AE4" s="27"/>
      <c r="AF4" s="27"/>
      <c r="AG4" s="27"/>
      <c r="AH4" s="294" t="s">
        <v>297</v>
      </c>
      <c r="AI4" s="294" t="s">
        <v>298</v>
      </c>
      <c r="AJ4" s="132"/>
      <c r="AK4" s="368" t="s">
        <v>418</v>
      </c>
      <c r="AL4" s="361"/>
      <c r="AM4" s="361"/>
      <c r="AN4" s="361"/>
      <c r="AO4" s="362"/>
      <c r="AP4" s="140"/>
      <c r="AQ4" s="363" t="s">
        <v>419</v>
      </c>
      <c r="AR4" s="361"/>
      <c r="AS4" s="361"/>
      <c r="AT4" s="361"/>
      <c r="AU4" s="362"/>
    </row>
    <row r="5" spans="1:47" s="60" customFormat="1" ht="16.5" customHeight="1">
      <c r="A5" s="33" t="s">
        <v>299</v>
      </c>
      <c r="B5" s="34" t="s">
        <v>300</v>
      </c>
      <c r="C5" s="35"/>
      <c r="D5" s="36"/>
      <c r="E5" s="37"/>
      <c r="F5" s="37"/>
      <c r="G5" s="37"/>
      <c r="H5" s="37"/>
      <c r="I5" s="37"/>
      <c r="J5" s="37"/>
      <c r="K5" s="38"/>
      <c r="L5" s="38"/>
      <c r="M5" s="38"/>
      <c r="N5" s="37"/>
      <c r="O5" s="37"/>
      <c r="P5" s="37"/>
      <c r="Q5" s="37"/>
      <c r="R5" s="37"/>
      <c r="S5" s="37"/>
      <c r="T5" s="39"/>
      <c r="U5" s="39"/>
      <c r="V5" s="37"/>
      <c r="W5" s="37"/>
      <c r="X5" s="37"/>
      <c r="Y5" s="105"/>
      <c r="Z5" s="105"/>
      <c r="AA5" s="105"/>
      <c r="AB5" s="105"/>
      <c r="AC5" s="37"/>
      <c r="AD5" s="37"/>
      <c r="AE5" s="37"/>
      <c r="AF5" s="37"/>
      <c r="AG5" s="37"/>
      <c r="AH5" s="147" t="s">
        <v>292</v>
      </c>
      <c r="AI5" s="147" t="s">
        <v>293</v>
      </c>
      <c r="AJ5" s="148"/>
      <c r="AK5" s="149" t="s">
        <v>274</v>
      </c>
      <c r="AL5" s="149" t="s">
        <v>275</v>
      </c>
      <c r="AM5" s="149" t="s">
        <v>276</v>
      </c>
      <c r="AN5" s="149" t="s">
        <v>277</v>
      </c>
      <c r="AO5" s="149" t="s">
        <v>278</v>
      </c>
      <c r="AP5" s="150"/>
      <c r="AQ5" s="296" t="s">
        <v>274</v>
      </c>
      <c r="AR5" s="149" t="s">
        <v>275</v>
      </c>
      <c r="AS5" s="149" t="s">
        <v>276</v>
      </c>
      <c r="AT5" s="149" t="s">
        <v>277</v>
      </c>
      <c r="AU5" s="149" t="s">
        <v>278</v>
      </c>
    </row>
    <row r="6" spans="1:47" s="60" customFormat="1" ht="16.5" customHeight="1">
      <c r="A6" s="41">
        <v>77</v>
      </c>
      <c r="B6" s="42">
        <v>1111</v>
      </c>
      <c r="C6" s="43" t="s">
        <v>450</v>
      </c>
      <c r="D6" s="401" t="s">
        <v>32</v>
      </c>
      <c r="E6" s="430"/>
      <c r="F6" s="430"/>
      <c r="G6" s="430"/>
      <c r="H6" s="430"/>
      <c r="I6" s="492"/>
      <c r="J6" s="28" t="s">
        <v>35</v>
      </c>
      <c r="K6" s="28"/>
      <c r="L6" s="28"/>
      <c r="M6" s="28"/>
      <c r="N6" s="28"/>
      <c r="O6" s="28"/>
      <c r="P6" s="45"/>
      <c r="Q6" s="45"/>
      <c r="R6" s="45"/>
      <c r="S6" s="45"/>
      <c r="T6" s="45"/>
      <c r="U6" s="89"/>
      <c r="V6" s="89"/>
      <c r="W6" s="89"/>
      <c r="X6" s="48"/>
      <c r="Y6" s="106"/>
      <c r="Z6" s="106"/>
      <c r="AA6" s="447">
        <v>709</v>
      </c>
      <c r="AB6" s="447"/>
      <c r="AC6" s="48" t="s">
        <v>305</v>
      </c>
      <c r="AD6" s="48"/>
      <c r="AE6" s="487"/>
      <c r="AF6" s="488"/>
      <c r="AG6" s="489"/>
      <c r="AH6" s="155">
        <f>ROUND(AA6*$AF$8,0)</f>
        <v>177</v>
      </c>
      <c r="AI6" s="156" t="s">
        <v>42</v>
      </c>
      <c r="AJ6" s="148"/>
      <c r="AK6" s="157">
        <f>ROUNDDOWN(AH6*'地域区分'!$B$17,0)</f>
        <v>1897</v>
      </c>
      <c r="AL6" s="157">
        <f>ROUNDDOWN(AH6*'地域区分'!$C$17,0)</f>
        <v>1876</v>
      </c>
      <c r="AM6" s="157">
        <f>ROUNDDOWN(AH6*'地域区分'!$D$17,0)</f>
        <v>1833</v>
      </c>
      <c r="AN6" s="157">
        <f>ROUNDDOWN(AH6*'地域区分'!$E$17,0)</f>
        <v>1801</v>
      </c>
      <c r="AO6" s="157">
        <f>ROUNDDOWN(AH6*'地域区分'!$F$17,0)</f>
        <v>1770</v>
      </c>
      <c r="AP6" s="150"/>
      <c r="AQ6" s="297">
        <f>AK6-ROUNDDOWN(AK6*0.9,0)</f>
        <v>190</v>
      </c>
      <c r="AR6" s="157">
        <f>AL6-ROUNDDOWN(AL6*0.9,0)</f>
        <v>188</v>
      </c>
      <c r="AS6" s="157">
        <f>AM6-ROUNDDOWN(AM6*0.9,0)</f>
        <v>184</v>
      </c>
      <c r="AT6" s="157">
        <f>AN6-ROUNDDOWN(AN6*0.9,0)</f>
        <v>181</v>
      </c>
      <c r="AU6" s="157">
        <f>AO6-ROUNDDOWN(AO6*0.9,0)</f>
        <v>177</v>
      </c>
    </row>
    <row r="7" spans="1:47" s="60" customFormat="1" ht="16.5" customHeight="1">
      <c r="A7" s="41">
        <v>77</v>
      </c>
      <c r="B7" s="42">
        <v>1112</v>
      </c>
      <c r="C7" s="43" t="s">
        <v>451</v>
      </c>
      <c r="D7" s="431"/>
      <c r="E7" s="432"/>
      <c r="F7" s="432"/>
      <c r="G7" s="432"/>
      <c r="H7" s="432"/>
      <c r="I7" s="493"/>
      <c r="J7" s="28" t="s">
        <v>36</v>
      </c>
      <c r="K7" s="28"/>
      <c r="L7" s="28"/>
      <c r="M7" s="28"/>
      <c r="N7" s="28"/>
      <c r="O7" s="28"/>
      <c r="P7" s="45"/>
      <c r="Q7" s="45"/>
      <c r="R7" s="45"/>
      <c r="S7" s="45"/>
      <c r="T7" s="45"/>
      <c r="U7" s="89"/>
      <c r="V7" s="89"/>
      <c r="W7" s="89"/>
      <c r="X7" s="48"/>
      <c r="Y7" s="106"/>
      <c r="Z7" s="106"/>
      <c r="AA7" s="435">
        <v>636</v>
      </c>
      <c r="AB7" s="435"/>
      <c r="AC7" s="38" t="s">
        <v>305</v>
      </c>
      <c r="AD7" s="38"/>
      <c r="AE7" s="414"/>
      <c r="AF7" s="415"/>
      <c r="AG7" s="416"/>
      <c r="AH7" s="155">
        <f>ROUND(AA7*$AF$8,0)</f>
        <v>159</v>
      </c>
      <c r="AI7" s="158"/>
      <c r="AJ7" s="148"/>
      <c r="AK7" s="157">
        <f>ROUNDDOWN(AH7*'地域区分'!$B$17,0)</f>
        <v>1704</v>
      </c>
      <c r="AL7" s="157">
        <f>ROUNDDOWN(AH7*'地域区分'!$C$17,0)</f>
        <v>1685</v>
      </c>
      <c r="AM7" s="157">
        <f>ROUNDDOWN(AH7*'地域区分'!$D$17,0)</f>
        <v>1647</v>
      </c>
      <c r="AN7" s="157">
        <f>ROUNDDOWN(AH7*'地域区分'!$E$17,0)</f>
        <v>1618</v>
      </c>
      <c r="AO7" s="157">
        <f>ROUNDDOWN(AH7*'地域区分'!$F$17,0)</f>
        <v>1590</v>
      </c>
      <c r="AP7" s="150"/>
      <c r="AQ7" s="297">
        <f aca="true" t="shared" si="0" ref="AQ7:AQ21">AK7-ROUNDDOWN(AK7*0.9,0)</f>
        <v>171</v>
      </c>
      <c r="AR7" s="157">
        <f aca="true" t="shared" si="1" ref="AR7:AR21">AL7-ROUNDDOWN(AL7*0.9,0)</f>
        <v>169</v>
      </c>
      <c r="AS7" s="157">
        <f aca="true" t="shared" si="2" ref="AS7:AS21">AM7-ROUNDDOWN(AM7*0.9,0)</f>
        <v>165</v>
      </c>
      <c r="AT7" s="157">
        <f aca="true" t="shared" si="3" ref="AT7:AT21">AN7-ROUNDDOWN(AN7*0.9,0)</f>
        <v>162</v>
      </c>
      <c r="AU7" s="157">
        <f aca="true" t="shared" si="4" ref="AU7:AU21">AO7-ROUNDDOWN(AO7*0.9,0)</f>
        <v>159</v>
      </c>
    </row>
    <row r="8" spans="1:47" s="60" customFormat="1" ht="16.5" customHeight="1">
      <c r="A8" s="41">
        <v>77</v>
      </c>
      <c r="B8" s="42">
        <v>1113</v>
      </c>
      <c r="C8" s="43" t="s">
        <v>452</v>
      </c>
      <c r="D8" s="431"/>
      <c r="E8" s="432"/>
      <c r="F8" s="432"/>
      <c r="G8" s="432"/>
      <c r="H8" s="432"/>
      <c r="I8" s="493"/>
      <c r="J8" s="91" t="s">
        <v>37</v>
      </c>
      <c r="K8" s="48"/>
      <c r="L8" s="48"/>
      <c r="M8" s="48"/>
      <c r="N8" s="48"/>
      <c r="O8" s="48"/>
      <c r="P8" s="90"/>
      <c r="Q8" s="90"/>
      <c r="R8" s="90"/>
      <c r="S8" s="90"/>
      <c r="T8" s="90"/>
      <c r="U8" s="37"/>
      <c r="V8" s="37"/>
      <c r="W8" s="37"/>
      <c r="X8" s="48"/>
      <c r="Y8" s="106"/>
      <c r="Z8" s="106"/>
      <c r="AA8" s="435">
        <v>376</v>
      </c>
      <c r="AB8" s="435"/>
      <c r="AC8" s="38" t="s">
        <v>305</v>
      </c>
      <c r="AD8" s="38"/>
      <c r="AE8" s="72" t="s">
        <v>333</v>
      </c>
      <c r="AF8" s="417">
        <v>0.25</v>
      </c>
      <c r="AG8" s="418"/>
      <c r="AH8" s="155">
        <f>ROUND(AA8*$AF$8,0)</f>
        <v>94</v>
      </c>
      <c r="AI8" s="158"/>
      <c r="AJ8" s="148"/>
      <c r="AK8" s="157">
        <f>ROUNDDOWN(AH8*'地域区分'!$B$17,0)</f>
        <v>1007</v>
      </c>
      <c r="AL8" s="157">
        <f>ROUNDDOWN(AH8*'地域区分'!$C$17,0)</f>
        <v>996</v>
      </c>
      <c r="AM8" s="157">
        <f>ROUNDDOWN(AH8*'地域区分'!$D$17,0)</f>
        <v>973</v>
      </c>
      <c r="AN8" s="157">
        <f>ROUNDDOWN(AH8*'地域区分'!$E$17,0)</f>
        <v>956</v>
      </c>
      <c r="AO8" s="157">
        <f>ROUNDDOWN(AH8*'地域区分'!$F$17,0)</f>
        <v>940</v>
      </c>
      <c r="AP8" s="150"/>
      <c r="AQ8" s="297">
        <f t="shared" si="0"/>
        <v>101</v>
      </c>
      <c r="AR8" s="157">
        <f t="shared" si="1"/>
        <v>100</v>
      </c>
      <c r="AS8" s="157">
        <f t="shared" si="2"/>
        <v>98</v>
      </c>
      <c r="AT8" s="157">
        <f t="shared" si="3"/>
        <v>96</v>
      </c>
      <c r="AU8" s="157">
        <f t="shared" si="4"/>
        <v>94</v>
      </c>
    </row>
    <row r="9" spans="1:47" s="60" customFormat="1" ht="16.5" customHeight="1">
      <c r="A9" s="41">
        <v>77</v>
      </c>
      <c r="B9" s="42">
        <v>1114</v>
      </c>
      <c r="C9" s="43" t="s">
        <v>453</v>
      </c>
      <c r="D9" s="494"/>
      <c r="E9" s="495"/>
      <c r="F9" s="495"/>
      <c r="G9" s="495"/>
      <c r="H9" s="495"/>
      <c r="I9" s="496"/>
      <c r="J9" s="28" t="s">
        <v>270</v>
      </c>
      <c r="K9" s="28"/>
      <c r="L9" s="28"/>
      <c r="M9" s="28"/>
      <c r="N9" s="28"/>
      <c r="O9" s="28"/>
      <c r="P9" s="45"/>
      <c r="Q9" s="45"/>
      <c r="R9" s="45"/>
      <c r="S9" s="45"/>
      <c r="T9" s="45"/>
      <c r="U9" s="37"/>
      <c r="V9" s="37"/>
      <c r="W9" s="37"/>
      <c r="X9" s="48"/>
      <c r="Y9" s="106"/>
      <c r="Z9" s="106"/>
      <c r="AA9" s="447">
        <v>1352</v>
      </c>
      <c r="AB9" s="447"/>
      <c r="AC9" s="38" t="s">
        <v>305</v>
      </c>
      <c r="AD9" s="38"/>
      <c r="AE9" s="74"/>
      <c r="AF9" s="61"/>
      <c r="AG9" s="62"/>
      <c r="AH9" s="155">
        <f>ROUND(AA9*$AF$8,0)</f>
        <v>338</v>
      </c>
      <c r="AI9" s="158"/>
      <c r="AJ9" s="148"/>
      <c r="AK9" s="157">
        <f>ROUNDDOWN(AH9*'地域区分'!$B$17,0)</f>
        <v>3623</v>
      </c>
      <c r="AL9" s="157">
        <f>ROUNDDOWN(AH9*'地域区分'!$C$17,0)</f>
        <v>3582</v>
      </c>
      <c r="AM9" s="157">
        <f>ROUNDDOWN(AH9*'地域区分'!$D$17,0)</f>
        <v>3501</v>
      </c>
      <c r="AN9" s="157">
        <f>ROUNDDOWN(AH9*'地域区分'!$E$17,0)</f>
        <v>3440</v>
      </c>
      <c r="AO9" s="157">
        <f>ROUNDDOWN(AH9*'地域区分'!$F$17,0)</f>
        <v>3380</v>
      </c>
      <c r="AP9" s="150"/>
      <c r="AQ9" s="297">
        <f t="shared" si="0"/>
        <v>363</v>
      </c>
      <c r="AR9" s="157">
        <f t="shared" si="1"/>
        <v>359</v>
      </c>
      <c r="AS9" s="157">
        <f t="shared" si="2"/>
        <v>351</v>
      </c>
      <c r="AT9" s="157">
        <f t="shared" si="3"/>
        <v>344</v>
      </c>
      <c r="AU9" s="157">
        <f t="shared" si="4"/>
        <v>338</v>
      </c>
    </row>
    <row r="10" spans="1:47" s="60" customFormat="1" ht="16.5" customHeight="1">
      <c r="A10" s="41">
        <v>77</v>
      </c>
      <c r="B10" s="42">
        <v>1115</v>
      </c>
      <c r="C10" s="43" t="s">
        <v>454</v>
      </c>
      <c r="D10" s="497"/>
      <c r="E10" s="498"/>
      <c r="F10" s="498"/>
      <c r="G10" s="498"/>
      <c r="H10" s="498"/>
      <c r="I10" s="499"/>
      <c r="J10" s="28" t="s">
        <v>271</v>
      </c>
      <c r="K10" s="28"/>
      <c r="L10" s="28"/>
      <c r="M10" s="28"/>
      <c r="N10" s="28"/>
      <c r="O10" s="28"/>
      <c r="P10" s="45"/>
      <c r="Q10" s="45"/>
      <c r="R10" s="45"/>
      <c r="S10" s="45"/>
      <c r="T10" s="45"/>
      <c r="U10" s="37"/>
      <c r="V10" s="37"/>
      <c r="W10" s="37"/>
      <c r="X10" s="48"/>
      <c r="Y10" s="106"/>
      <c r="Z10" s="106"/>
      <c r="AA10" s="447">
        <v>1943</v>
      </c>
      <c r="AB10" s="447"/>
      <c r="AC10" s="38" t="s">
        <v>305</v>
      </c>
      <c r="AD10" s="38"/>
      <c r="AE10" s="36"/>
      <c r="AF10" s="37"/>
      <c r="AG10" s="55"/>
      <c r="AH10" s="155">
        <f>ROUND(AA10*$AF$8,0)</f>
        <v>486</v>
      </c>
      <c r="AI10" s="158"/>
      <c r="AJ10" s="148"/>
      <c r="AK10" s="157">
        <f>ROUNDDOWN(AH10*'地域区分'!$B$17,0)</f>
        <v>5209</v>
      </c>
      <c r="AL10" s="157">
        <f>ROUNDDOWN(AH10*'地域区分'!$C$17,0)</f>
        <v>5151</v>
      </c>
      <c r="AM10" s="157">
        <f>ROUNDDOWN(AH10*'地域区分'!$D$17,0)</f>
        <v>5034</v>
      </c>
      <c r="AN10" s="157">
        <f>ROUNDDOWN(AH10*'地域区分'!$E$17,0)</f>
        <v>4947</v>
      </c>
      <c r="AO10" s="157">
        <f>ROUNDDOWN(AH10*'地域区分'!$F$17,0)</f>
        <v>4860</v>
      </c>
      <c r="AP10" s="150"/>
      <c r="AQ10" s="297">
        <f t="shared" si="0"/>
        <v>521</v>
      </c>
      <c r="AR10" s="157">
        <f t="shared" si="1"/>
        <v>516</v>
      </c>
      <c r="AS10" s="157">
        <f t="shared" si="2"/>
        <v>504</v>
      </c>
      <c r="AT10" s="157">
        <f t="shared" si="3"/>
        <v>495</v>
      </c>
      <c r="AU10" s="157">
        <f t="shared" si="4"/>
        <v>486</v>
      </c>
    </row>
    <row r="11" spans="1:47" s="60" customFormat="1" ht="16.5" customHeight="1">
      <c r="A11" s="41">
        <v>77</v>
      </c>
      <c r="B11" s="42">
        <v>1116</v>
      </c>
      <c r="C11" s="43" t="s">
        <v>455</v>
      </c>
      <c r="D11" s="401" t="s">
        <v>268</v>
      </c>
      <c r="E11" s="430"/>
      <c r="F11" s="430"/>
      <c r="G11" s="430"/>
      <c r="H11" s="430"/>
      <c r="I11" s="492"/>
      <c r="J11" s="28" t="s">
        <v>35</v>
      </c>
      <c r="K11" s="28"/>
      <c r="L11" s="28"/>
      <c r="M11" s="28"/>
      <c r="N11" s="28"/>
      <c r="O11" s="28"/>
      <c r="P11" s="45"/>
      <c r="Q11" s="45"/>
      <c r="R11" s="45"/>
      <c r="S11" s="45"/>
      <c r="T11" s="45"/>
      <c r="U11" s="89"/>
      <c r="V11" s="89"/>
      <c r="W11" s="89"/>
      <c r="X11" s="48"/>
      <c r="Y11" s="106"/>
      <c r="Z11" s="106"/>
      <c r="AA11" s="447">
        <v>709</v>
      </c>
      <c r="AB11" s="447"/>
      <c r="AC11" s="48" t="s">
        <v>305</v>
      </c>
      <c r="AD11" s="48"/>
      <c r="AE11" s="487"/>
      <c r="AF11" s="488"/>
      <c r="AG11" s="489"/>
      <c r="AH11" s="155">
        <f>ROUND(AA11*$AF$13,0)</f>
        <v>355</v>
      </c>
      <c r="AI11" s="158"/>
      <c r="AJ11" s="148"/>
      <c r="AK11" s="157">
        <f>ROUNDDOWN(AH11*'地域区分'!$B$17,0)</f>
        <v>3805</v>
      </c>
      <c r="AL11" s="157">
        <f>ROUNDDOWN(AH11*'地域区分'!$C$17,0)</f>
        <v>3763</v>
      </c>
      <c r="AM11" s="157">
        <f>ROUNDDOWN(AH11*'地域区分'!$D$17,0)</f>
        <v>3677</v>
      </c>
      <c r="AN11" s="157">
        <f>ROUNDDOWN(AH11*'地域区分'!$E$17,0)</f>
        <v>3613</v>
      </c>
      <c r="AO11" s="157">
        <f>ROUNDDOWN(AH11*'地域区分'!$F$17,0)</f>
        <v>3550</v>
      </c>
      <c r="AP11" s="150"/>
      <c r="AQ11" s="297">
        <f t="shared" si="0"/>
        <v>381</v>
      </c>
      <c r="AR11" s="157">
        <f t="shared" si="1"/>
        <v>377</v>
      </c>
      <c r="AS11" s="157">
        <f t="shared" si="2"/>
        <v>368</v>
      </c>
      <c r="AT11" s="157">
        <f t="shared" si="3"/>
        <v>362</v>
      </c>
      <c r="AU11" s="157">
        <f t="shared" si="4"/>
        <v>355</v>
      </c>
    </row>
    <row r="12" spans="1:47" s="60" customFormat="1" ht="16.5" customHeight="1">
      <c r="A12" s="41">
        <v>77</v>
      </c>
      <c r="B12" s="42">
        <v>1117</v>
      </c>
      <c r="C12" s="43" t="s">
        <v>456</v>
      </c>
      <c r="D12" s="431"/>
      <c r="E12" s="432"/>
      <c r="F12" s="432"/>
      <c r="G12" s="432"/>
      <c r="H12" s="432"/>
      <c r="I12" s="493"/>
      <c r="J12" s="28" t="s">
        <v>36</v>
      </c>
      <c r="K12" s="28"/>
      <c r="L12" s="28"/>
      <c r="M12" s="28"/>
      <c r="N12" s="28"/>
      <c r="O12" s="28"/>
      <c r="P12" s="45"/>
      <c r="Q12" s="45"/>
      <c r="R12" s="45"/>
      <c r="S12" s="45"/>
      <c r="T12" s="45"/>
      <c r="U12" s="89"/>
      <c r="V12" s="89"/>
      <c r="W12" s="89"/>
      <c r="X12" s="48"/>
      <c r="Y12" s="106"/>
      <c r="Z12" s="106"/>
      <c r="AA12" s="435">
        <v>636</v>
      </c>
      <c r="AB12" s="435"/>
      <c r="AC12" s="38" t="s">
        <v>305</v>
      </c>
      <c r="AD12" s="38"/>
      <c r="AE12" s="414"/>
      <c r="AF12" s="415"/>
      <c r="AG12" s="416"/>
      <c r="AH12" s="155">
        <f>ROUND(AA12*$AF$13,0)</f>
        <v>318</v>
      </c>
      <c r="AI12" s="158"/>
      <c r="AJ12" s="148"/>
      <c r="AK12" s="157">
        <f>ROUNDDOWN(AH12*'地域区分'!$B$17,0)</f>
        <v>3408</v>
      </c>
      <c r="AL12" s="157">
        <f>ROUNDDOWN(AH12*'地域区分'!$C$17,0)</f>
        <v>3370</v>
      </c>
      <c r="AM12" s="157">
        <f>ROUNDDOWN(AH12*'地域区分'!$D$17,0)</f>
        <v>3294</v>
      </c>
      <c r="AN12" s="157">
        <f>ROUNDDOWN(AH12*'地域区分'!$E$17,0)</f>
        <v>3237</v>
      </c>
      <c r="AO12" s="157">
        <f>ROUNDDOWN(AH12*'地域区分'!$F$17,0)</f>
        <v>3180</v>
      </c>
      <c r="AP12" s="150"/>
      <c r="AQ12" s="297">
        <f t="shared" si="0"/>
        <v>341</v>
      </c>
      <c r="AR12" s="157">
        <f t="shared" si="1"/>
        <v>337</v>
      </c>
      <c r="AS12" s="157">
        <f t="shared" si="2"/>
        <v>330</v>
      </c>
      <c r="AT12" s="157">
        <f t="shared" si="3"/>
        <v>324</v>
      </c>
      <c r="AU12" s="157">
        <f t="shared" si="4"/>
        <v>318</v>
      </c>
    </row>
    <row r="13" spans="1:47" s="60" customFormat="1" ht="16.5" customHeight="1">
      <c r="A13" s="41">
        <v>77</v>
      </c>
      <c r="B13" s="42">
        <v>1118</v>
      </c>
      <c r="C13" s="43" t="s">
        <v>457</v>
      </c>
      <c r="D13" s="431"/>
      <c r="E13" s="432"/>
      <c r="F13" s="432"/>
      <c r="G13" s="432"/>
      <c r="H13" s="432"/>
      <c r="I13" s="493"/>
      <c r="J13" s="91" t="s">
        <v>37</v>
      </c>
      <c r="K13" s="48"/>
      <c r="L13" s="48"/>
      <c r="M13" s="48"/>
      <c r="N13" s="48"/>
      <c r="O13" s="48"/>
      <c r="P13" s="90"/>
      <c r="Q13" s="90"/>
      <c r="R13" s="90"/>
      <c r="S13" s="90"/>
      <c r="T13" s="90"/>
      <c r="U13" s="37"/>
      <c r="V13" s="37"/>
      <c r="W13" s="37"/>
      <c r="X13" s="48"/>
      <c r="Y13" s="106"/>
      <c r="Z13" s="106"/>
      <c r="AA13" s="435">
        <v>376</v>
      </c>
      <c r="AB13" s="435"/>
      <c r="AC13" s="38" t="s">
        <v>305</v>
      </c>
      <c r="AD13" s="38"/>
      <c r="AE13" s="72" t="s">
        <v>333</v>
      </c>
      <c r="AF13" s="417">
        <v>0.5</v>
      </c>
      <c r="AG13" s="418"/>
      <c r="AH13" s="155">
        <f>ROUND(AA13*$AF$13,0)</f>
        <v>188</v>
      </c>
      <c r="AI13" s="158"/>
      <c r="AJ13" s="148"/>
      <c r="AK13" s="157">
        <f>ROUNDDOWN(AH13*'地域区分'!$B$17,0)</f>
        <v>2015</v>
      </c>
      <c r="AL13" s="157">
        <f>ROUNDDOWN(AH13*'地域区分'!$C$17,0)</f>
        <v>1992</v>
      </c>
      <c r="AM13" s="157">
        <f>ROUNDDOWN(AH13*'地域区分'!$D$17,0)</f>
        <v>1947</v>
      </c>
      <c r="AN13" s="157">
        <f>ROUNDDOWN(AH13*'地域区分'!$E$17,0)</f>
        <v>1913</v>
      </c>
      <c r="AO13" s="157">
        <f>ROUNDDOWN(AH13*'地域区分'!$F$17,0)</f>
        <v>1880</v>
      </c>
      <c r="AP13" s="150"/>
      <c r="AQ13" s="297">
        <f t="shared" si="0"/>
        <v>202</v>
      </c>
      <c r="AR13" s="157">
        <f t="shared" si="1"/>
        <v>200</v>
      </c>
      <c r="AS13" s="157">
        <f t="shared" si="2"/>
        <v>195</v>
      </c>
      <c r="AT13" s="157">
        <f t="shared" si="3"/>
        <v>192</v>
      </c>
      <c r="AU13" s="157">
        <f t="shared" si="4"/>
        <v>188</v>
      </c>
    </row>
    <row r="14" spans="1:47" s="60" customFormat="1" ht="16.5" customHeight="1">
      <c r="A14" s="41">
        <v>77</v>
      </c>
      <c r="B14" s="42">
        <v>1119</v>
      </c>
      <c r="C14" s="43" t="s">
        <v>458</v>
      </c>
      <c r="D14" s="494"/>
      <c r="E14" s="495"/>
      <c r="F14" s="495"/>
      <c r="G14" s="495"/>
      <c r="H14" s="495"/>
      <c r="I14" s="496"/>
      <c r="J14" s="28" t="s">
        <v>270</v>
      </c>
      <c r="K14" s="28"/>
      <c r="L14" s="28"/>
      <c r="M14" s="28"/>
      <c r="N14" s="28"/>
      <c r="O14" s="28"/>
      <c r="P14" s="45"/>
      <c r="Q14" s="45"/>
      <c r="R14" s="45"/>
      <c r="S14" s="45"/>
      <c r="T14" s="45"/>
      <c r="U14" s="37"/>
      <c r="V14" s="37"/>
      <c r="W14" s="37"/>
      <c r="X14" s="48"/>
      <c r="Y14" s="106"/>
      <c r="Z14" s="106"/>
      <c r="AA14" s="447">
        <v>1352</v>
      </c>
      <c r="AB14" s="447"/>
      <c r="AC14" s="38" t="s">
        <v>305</v>
      </c>
      <c r="AD14" s="38"/>
      <c r="AE14" s="74"/>
      <c r="AF14" s="75"/>
      <c r="AG14" s="62"/>
      <c r="AH14" s="155">
        <f>ROUND(AA14*$AF$13,0)</f>
        <v>676</v>
      </c>
      <c r="AI14" s="158"/>
      <c r="AJ14" s="148"/>
      <c r="AK14" s="157">
        <f>ROUNDDOWN(AH14*'地域区分'!$B$17,0)</f>
        <v>7246</v>
      </c>
      <c r="AL14" s="157">
        <f>ROUNDDOWN(AH14*'地域区分'!$C$17,0)</f>
        <v>7165</v>
      </c>
      <c r="AM14" s="157">
        <f>ROUNDDOWN(AH14*'地域区分'!$D$17,0)</f>
        <v>7003</v>
      </c>
      <c r="AN14" s="157">
        <f>ROUNDDOWN(AH14*'地域区分'!$E$17,0)</f>
        <v>6881</v>
      </c>
      <c r="AO14" s="157">
        <f>ROUNDDOWN(AH14*'地域区分'!$F$17,0)</f>
        <v>6760</v>
      </c>
      <c r="AP14" s="150"/>
      <c r="AQ14" s="297">
        <f t="shared" si="0"/>
        <v>725</v>
      </c>
      <c r="AR14" s="157">
        <f t="shared" si="1"/>
        <v>717</v>
      </c>
      <c r="AS14" s="157">
        <f t="shared" si="2"/>
        <v>701</v>
      </c>
      <c r="AT14" s="157">
        <f t="shared" si="3"/>
        <v>689</v>
      </c>
      <c r="AU14" s="157">
        <f t="shared" si="4"/>
        <v>676</v>
      </c>
    </row>
    <row r="15" spans="1:47" s="60" customFormat="1" ht="16.5" customHeight="1">
      <c r="A15" s="41">
        <v>77</v>
      </c>
      <c r="B15" s="42">
        <v>1120</v>
      </c>
      <c r="C15" s="43" t="s">
        <v>459</v>
      </c>
      <c r="D15" s="497"/>
      <c r="E15" s="498"/>
      <c r="F15" s="498"/>
      <c r="G15" s="498"/>
      <c r="H15" s="498"/>
      <c r="I15" s="499"/>
      <c r="J15" s="28" t="s">
        <v>271</v>
      </c>
      <c r="K15" s="28"/>
      <c r="L15" s="28"/>
      <c r="M15" s="28"/>
      <c r="N15" s="28"/>
      <c r="O15" s="28"/>
      <c r="P15" s="45"/>
      <c r="Q15" s="45"/>
      <c r="R15" s="45"/>
      <c r="S15" s="45"/>
      <c r="T15" s="45"/>
      <c r="U15" s="37"/>
      <c r="V15" s="37"/>
      <c r="W15" s="37"/>
      <c r="X15" s="48"/>
      <c r="Y15" s="106"/>
      <c r="Z15" s="106"/>
      <c r="AA15" s="447">
        <v>1943</v>
      </c>
      <c r="AB15" s="447"/>
      <c r="AC15" s="38" t="s">
        <v>305</v>
      </c>
      <c r="AD15" s="38"/>
      <c r="AE15" s="36"/>
      <c r="AF15" s="37"/>
      <c r="AG15" s="55"/>
      <c r="AH15" s="155">
        <f>ROUND(AA15*$AF$13,0)</f>
        <v>972</v>
      </c>
      <c r="AI15" s="158"/>
      <c r="AJ15" s="148"/>
      <c r="AK15" s="157">
        <f>ROUNDDOWN(AH15*'地域区分'!$B$17,0)</f>
        <v>10419</v>
      </c>
      <c r="AL15" s="157">
        <f>ROUNDDOWN(AH15*'地域区分'!$C$17,0)</f>
        <v>10303</v>
      </c>
      <c r="AM15" s="157">
        <f>ROUNDDOWN(AH15*'地域区分'!$D$17,0)</f>
        <v>10069</v>
      </c>
      <c r="AN15" s="157">
        <f>ROUNDDOWN(AH15*'地域区分'!$E$17,0)</f>
        <v>9894</v>
      </c>
      <c r="AO15" s="157">
        <f>ROUNDDOWN(AH15*'地域区分'!$F$17,0)</f>
        <v>9720</v>
      </c>
      <c r="AP15" s="150"/>
      <c r="AQ15" s="297">
        <f t="shared" si="0"/>
        <v>1042</v>
      </c>
      <c r="AR15" s="157">
        <f t="shared" si="1"/>
        <v>1031</v>
      </c>
      <c r="AS15" s="157">
        <f t="shared" si="2"/>
        <v>1007</v>
      </c>
      <c r="AT15" s="157">
        <f t="shared" si="3"/>
        <v>990</v>
      </c>
      <c r="AU15" s="157">
        <f t="shared" si="4"/>
        <v>972</v>
      </c>
    </row>
    <row r="16" spans="1:47" s="60" customFormat="1" ht="16.5" customHeight="1">
      <c r="A16" s="41">
        <v>77</v>
      </c>
      <c r="B16" s="42">
        <v>1121</v>
      </c>
      <c r="C16" s="43" t="s">
        <v>460</v>
      </c>
      <c r="D16" s="401" t="s">
        <v>269</v>
      </c>
      <c r="E16" s="430"/>
      <c r="F16" s="430"/>
      <c r="G16" s="430"/>
      <c r="H16" s="430"/>
      <c r="I16" s="492"/>
      <c r="J16" s="28" t="s">
        <v>35</v>
      </c>
      <c r="K16" s="28"/>
      <c r="L16" s="28"/>
      <c r="M16" s="28"/>
      <c r="N16" s="28"/>
      <c r="O16" s="28"/>
      <c r="P16" s="45"/>
      <c r="Q16" s="45"/>
      <c r="R16" s="45"/>
      <c r="S16" s="45"/>
      <c r="T16" s="45"/>
      <c r="U16" s="89"/>
      <c r="V16" s="89"/>
      <c r="W16" s="89"/>
      <c r="X16" s="48"/>
      <c r="Y16" s="106"/>
      <c r="Z16" s="106"/>
      <c r="AA16" s="447">
        <v>709</v>
      </c>
      <c r="AB16" s="447"/>
      <c r="AC16" s="48" t="s">
        <v>305</v>
      </c>
      <c r="AD16" s="48"/>
      <c r="AE16" s="487"/>
      <c r="AF16" s="488"/>
      <c r="AG16" s="489"/>
      <c r="AH16" s="155">
        <f>ROUND(AA16*$AF$18,0)</f>
        <v>532</v>
      </c>
      <c r="AI16" s="158"/>
      <c r="AJ16" s="148"/>
      <c r="AK16" s="157">
        <f>ROUNDDOWN(AH16*'地域区分'!$B$17,0)</f>
        <v>5703</v>
      </c>
      <c r="AL16" s="157">
        <f>ROUNDDOWN(AH16*'地域区分'!$C$17,0)</f>
        <v>5639</v>
      </c>
      <c r="AM16" s="157">
        <f>ROUNDDOWN(AH16*'地域区分'!$D$17,0)</f>
        <v>5511</v>
      </c>
      <c r="AN16" s="157">
        <f>ROUNDDOWN(AH16*'地域区分'!$E$17,0)</f>
        <v>5415</v>
      </c>
      <c r="AO16" s="157">
        <f>ROUNDDOWN(AH16*'地域区分'!$F$17,0)</f>
        <v>5320</v>
      </c>
      <c r="AP16" s="150"/>
      <c r="AQ16" s="297">
        <f t="shared" si="0"/>
        <v>571</v>
      </c>
      <c r="AR16" s="157">
        <f t="shared" si="1"/>
        <v>564</v>
      </c>
      <c r="AS16" s="157">
        <f t="shared" si="2"/>
        <v>552</v>
      </c>
      <c r="AT16" s="157">
        <f t="shared" si="3"/>
        <v>542</v>
      </c>
      <c r="AU16" s="157">
        <f t="shared" si="4"/>
        <v>532</v>
      </c>
    </row>
    <row r="17" spans="1:47" s="60" customFormat="1" ht="16.5" customHeight="1">
      <c r="A17" s="41">
        <v>77</v>
      </c>
      <c r="B17" s="42">
        <v>1122</v>
      </c>
      <c r="C17" s="43" t="s">
        <v>461</v>
      </c>
      <c r="D17" s="431"/>
      <c r="E17" s="432"/>
      <c r="F17" s="432"/>
      <c r="G17" s="432"/>
      <c r="H17" s="432"/>
      <c r="I17" s="493"/>
      <c r="J17" s="28" t="s">
        <v>36</v>
      </c>
      <c r="K17" s="28"/>
      <c r="L17" s="28"/>
      <c r="M17" s="28"/>
      <c r="N17" s="28"/>
      <c r="O17" s="28"/>
      <c r="P17" s="45"/>
      <c r="Q17" s="45"/>
      <c r="R17" s="45"/>
      <c r="S17" s="45"/>
      <c r="T17" s="45"/>
      <c r="U17" s="89"/>
      <c r="V17" s="89"/>
      <c r="W17" s="89"/>
      <c r="X17" s="48"/>
      <c r="Y17" s="106"/>
      <c r="Z17" s="106"/>
      <c r="AA17" s="435">
        <v>636</v>
      </c>
      <c r="AB17" s="435"/>
      <c r="AC17" s="38" t="s">
        <v>305</v>
      </c>
      <c r="AD17" s="38"/>
      <c r="AE17" s="414"/>
      <c r="AF17" s="415"/>
      <c r="AG17" s="416"/>
      <c r="AH17" s="155">
        <f>ROUND(AA17*$AF$18,0)</f>
        <v>477</v>
      </c>
      <c r="AI17" s="158"/>
      <c r="AJ17" s="148"/>
      <c r="AK17" s="157">
        <f>ROUNDDOWN(AH17*'地域区分'!$B$17,0)</f>
        <v>5113</v>
      </c>
      <c r="AL17" s="157">
        <f>ROUNDDOWN(AH17*'地域区分'!$C$17,0)</f>
        <v>5056</v>
      </c>
      <c r="AM17" s="157">
        <f>ROUNDDOWN(AH17*'地域区分'!$D$17,0)</f>
        <v>4941</v>
      </c>
      <c r="AN17" s="157">
        <f>ROUNDDOWN(AH17*'地域区分'!$E$17,0)</f>
        <v>4855</v>
      </c>
      <c r="AO17" s="157">
        <f>ROUNDDOWN(AH17*'地域区分'!$F$17,0)</f>
        <v>4770</v>
      </c>
      <c r="AP17" s="150"/>
      <c r="AQ17" s="297">
        <f t="shared" si="0"/>
        <v>512</v>
      </c>
      <c r="AR17" s="157">
        <f t="shared" si="1"/>
        <v>506</v>
      </c>
      <c r="AS17" s="157">
        <f t="shared" si="2"/>
        <v>495</v>
      </c>
      <c r="AT17" s="157">
        <f t="shared" si="3"/>
        <v>486</v>
      </c>
      <c r="AU17" s="157">
        <f t="shared" si="4"/>
        <v>477</v>
      </c>
    </row>
    <row r="18" spans="1:47" s="60" customFormat="1" ht="16.5" customHeight="1">
      <c r="A18" s="41">
        <v>77</v>
      </c>
      <c r="B18" s="42">
        <v>1123</v>
      </c>
      <c r="C18" s="43" t="s">
        <v>462</v>
      </c>
      <c r="D18" s="431"/>
      <c r="E18" s="432"/>
      <c r="F18" s="432"/>
      <c r="G18" s="432"/>
      <c r="H18" s="432"/>
      <c r="I18" s="493"/>
      <c r="J18" s="48" t="s">
        <v>37</v>
      </c>
      <c r="K18" s="48"/>
      <c r="L18" s="48"/>
      <c r="M18" s="48"/>
      <c r="N18" s="48"/>
      <c r="O18" s="48"/>
      <c r="P18" s="90"/>
      <c r="Q18" s="90"/>
      <c r="R18" s="90"/>
      <c r="S18" s="90"/>
      <c r="T18" s="90"/>
      <c r="U18" s="37"/>
      <c r="V18" s="37"/>
      <c r="W18" s="37"/>
      <c r="X18" s="48"/>
      <c r="Y18" s="106"/>
      <c r="Z18" s="106"/>
      <c r="AA18" s="435">
        <v>376</v>
      </c>
      <c r="AB18" s="435"/>
      <c r="AC18" s="38" t="s">
        <v>305</v>
      </c>
      <c r="AD18" s="38"/>
      <c r="AE18" s="72" t="s">
        <v>333</v>
      </c>
      <c r="AF18" s="417">
        <v>0.75</v>
      </c>
      <c r="AG18" s="418"/>
      <c r="AH18" s="155">
        <f>ROUND(AA18*$AF$18,0)</f>
        <v>282</v>
      </c>
      <c r="AI18" s="158"/>
      <c r="AJ18" s="148"/>
      <c r="AK18" s="157">
        <f>ROUNDDOWN(AH18*'地域区分'!$B$17,0)</f>
        <v>3023</v>
      </c>
      <c r="AL18" s="157">
        <f>ROUNDDOWN(AH18*'地域区分'!$C$17,0)</f>
        <v>2989</v>
      </c>
      <c r="AM18" s="157">
        <f>ROUNDDOWN(AH18*'地域区分'!$D$17,0)</f>
        <v>2921</v>
      </c>
      <c r="AN18" s="157">
        <f>ROUNDDOWN(AH18*'地域区分'!$E$17,0)</f>
        <v>2870</v>
      </c>
      <c r="AO18" s="157">
        <f>ROUNDDOWN(AH18*'地域区分'!$F$17,0)</f>
        <v>2820</v>
      </c>
      <c r="AP18" s="150"/>
      <c r="AQ18" s="297">
        <f t="shared" si="0"/>
        <v>303</v>
      </c>
      <c r="AR18" s="157">
        <f t="shared" si="1"/>
        <v>299</v>
      </c>
      <c r="AS18" s="157">
        <f t="shared" si="2"/>
        <v>293</v>
      </c>
      <c r="AT18" s="157">
        <f t="shared" si="3"/>
        <v>287</v>
      </c>
      <c r="AU18" s="157">
        <f t="shared" si="4"/>
        <v>282</v>
      </c>
    </row>
    <row r="19" spans="1:47" s="60" customFormat="1" ht="16.5" customHeight="1">
      <c r="A19" s="41">
        <v>77</v>
      </c>
      <c r="B19" s="42">
        <v>1124</v>
      </c>
      <c r="C19" s="43" t="s">
        <v>463</v>
      </c>
      <c r="D19" s="494"/>
      <c r="E19" s="495"/>
      <c r="F19" s="495"/>
      <c r="G19" s="495"/>
      <c r="H19" s="495"/>
      <c r="I19" s="496"/>
      <c r="J19" s="28" t="s">
        <v>270</v>
      </c>
      <c r="K19" s="48"/>
      <c r="L19" s="48"/>
      <c r="M19" s="48"/>
      <c r="N19" s="48"/>
      <c r="O19" s="48"/>
      <c r="P19" s="90"/>
      <c r="Q19" s="90"/>
      <c r="R19" s="90"/>
      <c r="S19" s="90"/>
      <c r="T19" s="90"/>
      <c r="U19" s="37"/>
      <c r="V19" s="37"/>
      <c r="W19" s="37"/>
      <c r="X19" s="48"/>
      <c r="Y19" s="106"/>
      <c r="Z19" s="106"/>
      <c r="AA19" s="447">
        <v>1352</v>
      </c>
      <c r="AB19" s="447"/>
      <c r="AC19" s="38" t="s">
        <v>305</v>
      </c>
      <c r="AD19" s="38"/>
      <c r="AE19" s="74"/>
      <c r="AF19" s="75"/>
      <c r="AG19" s="62"/>
      <c r="AH19" s="155">
        <f>ROUND(AA19*$AF$18,0)</f>
        <v>1014</v>
      </c>
      <c r="AI19" s="158"/>
      <c r="AJ19" s="148"/>
      <c r="AK19" s="157">
        <f>ROUNDDOWN(AH19*'地域区分'!$B$17,0)</f>
        <v>10870</v>
      </c>
      <c r="AL19" s="157">
        <f>ROUNDDOWN(AH19*'地域区分'!$C$17,0)</f>
        <v>10748</v>
      </c>
      <c r="AM19" s="157">
        <f>ROUNDDOWN(AH19*'地域区分'!$D$17,0)</f>
        <v>10505</v>
      </c>
      <c r="AN19" s="157">
        <f>ROUNDDOWN(AH19*'地域区分'!$E$17,0)</f>
        <v>10322</v>
      </c>
      <c r="AO19" s="157">
        <f>ROUNDDOWN(AH19*'地域区分'!$F$17,0)</f>
        <v>10140</v>
      </c>
      <c r="AP19" s="150"/>
      <c r="AQ19" s="297">
        <f t="shared" si="0"/>
        <v>1087</v>
      </c>
      <c r="AR19" s="157">
        <f t="shared" si="1"/>
        <v>1075</v>
      </c>
      <c r="AS19" s="157">
        <f t="shared" si="2"/>
        <v>1051</v>
      </c>
      <c r="AT19" s="157">
        <f t="shared" si="3"/>
        <v>1033</v>
      </c>
      <c r="AU19" s="157">
        <f t="shared" si="4"/>
        <v>1014</v>
      </c>
    </row>
    <row r="20" spans="1:47" s="60" customFormat="1" ht="16.5" customHeight="1">
      <c r="A20" s="41">
        <v>77</v>
      </c>
      <c r="B20" s="42">
        <v>1125</v>
      </c>
      <c r="C20" s="43" t="s">
        <v>464</v>
      </c>
      <c r="D20" s="497"/>
      <c r="E20" s="498"/>
      <c r="F20" s="498"/>
      <c r="G20" s="498"/>
      <c r="H20" s="498"/>
      <c r="I20" s="499"/>
      <c r="J20" s="28" t="s">
        <v>271</v>
      </c>
      <c r="K20" s="48"/>
      <c r="L20" s="48"/>
      <c r="M20" s="48"/>
      <c r="N20" s="48"/>
      <c r="O20" s="48"/>
      <c r="P20" s="90"/>
      <c r="Q20" s="90"/>
      <c r="R20" s="90"/>
      <c r="S20" s="90"/>
      <c r="T20" s="90"/>
      <c r="U20" s="37"/>
      <c r="V20" s="37"/>
      <c r="W20" s="37"/>
      <c r="X20" s="48"/>
      <c r="Y20" s="106"/>
      <c r="Z20" s="106"/>
      <c r="AA20" s="447">
        <v>1943</v>
      </c>
      <c r="AB20" s="447"/>
      <c r="AC20" s="38" t="s">
        <v>305</v>
      </c>
      <c r="AD20" s="38"/>
      <c r="AE20" s="36"/>
      <c r="AF20" s="37"/>
      <c r="AG20" s="55"/>
      <c r="AH20" s="155">
        <f>ROUND(AA20*$AF$18,0)</f>
        <v>1457</v>
      </c>
      <c r="AI20" s="158"/>
      <c r="AJ20" s="148"/>
      <c r="AK20" s="157">
        <f>ROUNDDOWN(AH20*'地域区分'!$B$17,0)</f>
        <v>15619</v>
      </c>
      <c r="AL20" s="157">
        <f>ROUNDDOWN(AH20*'地域区分'!$C$17,0)</f>
        <v>15444</v>
      </c>
      <c r="AM20" s="157">
        <f>ROUNDDOWN(AH20*'地域区分'!$D$17,0)</f>
        <v>15094</v>
      </c>
      <c r="AN20" s="157">
        <f>ROUNDDOWN(AH20*'地域区分'!$E$17,0)</f>
        <v>14832</v>
      </c>
      <c r="AO20" s="157">
        <f>ROUNDDOWN(AH20*'地域区分'!$F$17,0)</f>
        <v>14570</v>
      </c>
      <c r="AP20" s="150"/>
      <c r="AQ20" s="297">
        <f t="shared" si="0"/>
        <v>1562</v>
      </c>
      <c r="AR20" s="157">
        <f t="shared" si="1"/>
        <v>1545</v>
      </c>
      <c r="AS20" s="157">
        <f t="shared" si="2"/>
        <v>1510</v>
      </c>
      <c r="AT20" s="157">
        <f t="shared" si="3"/>
        <v>1484</v>
      </c>
      <c r="AU20" s="157">
        <f t="shared" si="4"/>
        <v>1457</v>
      </c>
    </row>
    <row r="21" spans="1:47" s="96" customFormat="1" ht="16.5" customHeight="1">
      <c r="A21" s="41">
        <v>77</v>
      </c>
      <c r="B21" s="42">
        <v>5070</v>
      </c>
      <c r="C21" s="43" t="s">
        <v>267</v>
      </c>
      <c r="D21" s="92" t="s">
        <v>25</v>
      </c>
      <c r="E21" s="93"/>
      <c r="F21" s="93"/>
      <c r="G21" s="93"/>
      <c r="H21" s="93"/>
      <c r="I21" s="93"/>
      <c r="J21" s="93"/>
      <c r="K21" s="93"/>
      <c r="L21" s="93"/>
      <c r="M21" s="93"/>
      <c r="N21" s="93"/>
      <c r="O21" s="93"/>
      <c r="P21" s="93"/>
      <c r="Q21" s="94"/>
      <c r="R21" s="94"/>
      <c r="S21" s="93"/>
      <c r="T21" s="93"/>
      <c r="U21" s="93"/>
      <c r="V21" s="93"/>
      <c r="W21" s="93"/>
      <c r="X21" s="95"/>
      <c r="Y21" s="365">
        <v>42</v>
      </c>
      <c r="Z21" s="365"/>
      <c r="AA21" s="490" t="s">
        <v>26</v>
      </c>
      <c r="AB21" s="424"/>
      <c r="AC21" s="424"/>
      <c r="AD21" s="491"/>
      <c r="AE21" s="505"/>
      <c r="AF21" s="89"/>
      <c r="AG21" s="24"/>
      <c r="AH21" s="165">
        <f>Y21</f>
        <v>42</v>
      </c>
      <c r="AI21" s="166"/>
      <c r="AJ21" s="167"/>
      <c r="AK21" s="157">
        <f>ROUNDDOWN(AH21*'地域区分'!$B$17,0)</f>
        <v>450</v>
      </c>
      <c r="AL21" s="157">
        <f>ROUNDDOWN(AH21*'地域区分'!$C$17,0)</f>
        <v>445</v>
      </c>
      <c r="AM21" s="157">
        <f>ROUNDDOWN(AH21*'地域区分'!$D$17,0)</f>
        <v>435</v>
      </c>
      <c r="AN21" s="157">
        <f>ROUNDDOWN(AH21*'地域区分'!$E$17,0)</f>
        <v>427</v>
      </c>
      <c r="AO21" s="157">
        <f>ROUNDDOWN(AH21*'地域区分'!$F$17,0)</f>
        <v>420</v>
      </c>
      <c r="AP21" s="150"/>
      <c r="AQ21" s="297">
        <f t="shared" si="0"/>
        <v>45</v>
      </c>
      <c r="AR21" s="157">
        <f t="shared" si="1"/>
        <v>45</v>
      </c>
      <c r="AS21" s="157">
        <f t="shared" si="2"/>
        <v>44</v>
      </c>
      <c r="AT21" s="157">
        <f t="shared" si="3"/>
        <v>43</v>
      </c>
      <c r="AU21" s="157">
        <f t="shared" si="4"/>
        <v>42</v>
      </c>
    </row>
    <row r="24" ht="17.25">
      <c r="A24" s="22" t="s">
        <v>415</v>
      </c>
    </row>
    <row r="25" ht="14.25" thickBot="1"/>
    <row r="26" spans="1:39" ht="13.5">
      <c r="A26" s="23" t="s">
        <v>24</v>
      </c>
      <c r="B26" s="24"/>
      <c r="C26" s="25" t="s">
        <v>295</v>
      </c>
      <c r="D26" s="26"/>
      <c r="E26" s="27"/>
      <c r="F26" s="27"/>
      <c r="G26" s="27"/>
      <c r="H26" s="27"/>
      <c r="I26" s="27"/>
      <c r="J26" s="27"/>
      <c r="K26" s="28"/>
      <c r="L26" s="28"/>
      <c r="M26" s="28"/>
      <c r="N26" s="27"/>
      <c r="O26" s="27"/>
      <c r="P26" s="29"/>
      <c r="Q26" s="29"/>
      <c r="R26" s="29"/>
      <c r="S26" s="500" t="s">
        <v>296</v>
      </c>
      <c r="T26" s="500"/>
      <c r="U26" s="500"/>
      <c r="V26" s="500"/>
      <c r="W26" s="27"/>
      <c r="X26" s="27"/>
      <c r="Y26" s="104"/>
      <c r="Z26" s="104"/>
      <c r="AA26" s="104"/>
      <c r="AB26" s="104"/>
      <c r="AC26" s="27"/>
      <c r="AD26" s="27"/>
      <c r="AE26" s="134"/>
      <c r="AF26" s="134"/>
      <c r="AG26" s="338"/>
      <c r="AH26" s="294" t="s">
        <v>297</v>
      </c>
      <c r="AI26" s="294" t="s">
        <v>298</v>
      </c>
      <c r="AJ26" s="140"/>
      <c r="AK26" s="503" t="s">
        <v>418</v>
      </c>
      <c r="AL26" s="501" t="s">
        <v>419</v>
      </c>
      <c r="AM26" s="502"/>
    </row>
    <row r="27" spans="1:39" ht="13.5">
      <c r="A27" s="33" t="s">
        <v>299</v>
      </c>
      <c r="B27" s="34" t="s">
        <v>300</v>
      </c>
      <c r="C27" s="35"/>
      <c r="D27" s="36"/>
      <c r="E27" s="37"/>
      <c r="F27" s="37"/>
      <c r="G27" s="37"/>
      <c r="H27" s="37"/>
      <c r="I27" s="37"/>
      <c r="J27" s="37"/>
      <c r="K27" s="38"/>
      <c r="L27" s="38"/>
      <c r="M27" s="38"/>
      <c r="N27" s="37"/>
      <c r="O27" s="37"/>
      <c r="P27" s="37"/>
      <c r="Q27" s="37"/>
      <c r="R27" s="37"/>
      <c r="S27" s="37"/>
      <c r="T27" s="39"/>
      <c r="U27" s="39"/>
      <c r="V27" s="37"/>
      <c r="W27" s="37"/>
      <c r="X27" s="37"/>
      <c r="Y27" s="105"/>
      <c r="Z27" s="105"/>
      <c r="AA27" s="105"/>
      <c r="AB27" s="105"/>
      <c r="AC27" s="37"/>
      <c r="AD27" s="37"/>
      <c r="AE27" s="135"/>
      <c r="AF27" s="135"/>
      <c r="AG27" s="136"/>
      <c r="AH27" s="147" t="s">
        <v>292</v>
      </c>
      <c r="AI27" s="147" t="s">
        <v>293</v>
      </c>
      <c r="AJ27" s="150"/>
      <c r="AK27" s="478"/>
      <c r="AL27" s="501"/>
      <c r="AM27" s="502"/>
    </row>
    <row r="28" spans="1:39" ht="14.25">
      <c r="A28" s="41">
        <v>78</v>
      </c>
      <c r="B28" s="42">
        <v>1111</v>
      </c>
      <c r="C28" s="43" t="s">
        <v>537</v>
      </c>
      <c r="D28" s="401" t="s">
        <v>32</v>
      </c>
      <c r="E28" s="430"/>
      <c r="F28" s="430"/>
      <c r="G28" s="430"/>
      <c r="H28" s="430"/>
      <c r="I28" s="430"/>
      <c r="J28" s="28"/>
      <c r="K28" s="28"/>
      <c r="L28" s="28"/>
      <c r="M28" s="44"/>
      <c r="N28" s="28"/>
      <c r="O28" s="28"/>
      <c r="P28" s="45"/>
      <c r="Q28" s="45"/>
      <c r="R28" s="45"/>
      <c r="S28" s="45"/>
      <c r="T28" s="45"/>
      <c r="U28" s="89"/>
      <c r="V28" s="89"/>
      <c r="W28" s="89"/>
      <c r="X28" s="48"/>
      <c r="Y28" s="106"/>
      <c r="Z28" s="106"/>
      <c r="AA28" s="447">
        <v>300</v>
      </c>
      <c r="AB28" s="447"/>
      <c r="AC28" s="48" t="s">
        <v>305</v>
      </c>
      <c r="AD28" s="48"/>
      <c r="AE28" s="137"/>
      <c r="AF28" s="137"/>
      <c r="AG28" s="138"/>
      <c r="AH28" s="155">
        <f>ROUND(AA28,0)</f>
        <v>300</v>
      </c>
      <c r="AI28" s="156" t="s">
        <v>42</v>
      </c>
      <c r="AJ28" s="150"/>
      <c r="AK28" s="267">
        <v>3000</v>
      </c>
      <c r="AL28" s="339"/>
      <c r="AM28" s="225">
        <v>300</v>
      </c>
    </row>
    <row r="29" spans="1:39" ht="14.25">
      <c r="A29" s="41">
        <v>78</v>
      </c>
      <c r="B29" s="42">
        <v>1112</v>
      </c>
      <c r="C29" s="43" t="s">
        <v>538</v>
      </c>
      <c r="D29" s="401" t="s">
        <v>272</v>
      </c>
      <c r="E29" s="430"/>
      <c r="F29" s="430"/>
      <c r="G29" s="430"/>
      <c r="H29" s="430"/>
      <c r="I29" s="430"/>
      <c r="J29" s="28"/>
      <c r="K29" s="28"/>
      <c r="L29" s="28"/>
      <c r="M29" s="44"/>
      <c r="N29" s="28"/>
      <c r="O29" s="28"/>
      <c r="P29" s="45"/>
      <c r="Q29" s="45"/>
      <c r="R29" s="45"/>
      <c r="S29" s="45"/>
      <c r="T29" s="45"/>
      <c r="U29" s="89"/>
      <c r="V29" s="89"/>
      <c r="W29" s="89"/>
      <c r="X29" s="48"/>
      <c r="Y29" s="106"/>
      <c r="Z29" s="106"/>
      <c r="AA29" s="447">
        <v>400</v>
      </c>
      <c r="AB29" s="447"/>
      <c r="AC29" s="48" t="s">
        <v>305</v>
      </c>
      <c r="AD29" s="48"/>
      <c r="AE29" s="137"/>
      <c r="AF29" s="137"/>
      <c r="AG29" s="138"/>
      <c r="AH29" s="155">
        <f>ROUND(AA29,0)</f>
        <v>400</v>
      </c>
      <c r="AI29" s="158"/>
      <c r="AJ29" s="150"/>
      <c r="AK29" s="267">
        <v>4000</v>
      </c>
      <c r="AL29" s="339"/>
      <c r="AM29" s="225">
        <v>400</v>
      </c>
    </row>
    <row r="30" spans="1:39" ht="14.25">
      <c r="A30" s="41">
        <v>78</v>
      </c>
      <c r="B30" s="42">
        <v>1113</v>
      </c>
      <c r="C30" s="43" t="s">
        <v>539</v>
      </c>
      <c r="D30" s="401" t="s">
        <v>34</v>
      </c>
      <c r="E30" s="430"/>
      <c r="F30" s="430"/>
      <c r="G30" s="430"/>
      <c r="H30" s="430"/>
      <c r="I30" s="430"/>
      <c r="J30" s="48"/>
      <c r="K30" s="48"/>
      <c r="L30" s="48"/>
      <c r="M30" s="98"/>
      <c r="N30" s="28"/>
      <c r="O30" s="28"/>
      <c r="P30" s="45"/>
      <c r="Q30" s="45"/>
      <c r="R30" s="45"/>
      <c r="S30" s="45"/>
      <c r="T30" s="45"/>
      <c r="U30" s="89"/>
      <c r="V30" s="89"/>
      <c r="W30" s="89"/>
      <c r="X30" s="48"/>
      <c r="Y30" s="106"/>
      <c r="Z30" s="106"/>
      <c r="AA30" s="447">
        <v>450</v>
      </c>
      <c r="AB30" s="447"/>
      <c r="AC30" s="48" t="s">
        <v>305</v>
      </c>
      <c r="AD30" s="48"/>
      <c r="AE30" s="137"/>
      <c r="AF30" s="137"/>
      <c r="AG30" s="138"/>
      <c r="AH30" s="155">
        <f>ROUND(AA30,0)</f>
        <v>450</v>
      </c>
      <c r="AI30" s="158"/>
      <c r="AJ30" s="150"/>
      <c r="AK30" s="267">
        <v>4500</v>
      </c>
      <c r="AL30" s="339"/>
      <c r="AM30" s="225">
        <v>450</v>
      </c>
    </row>
    <row r="31" spans="1:39" ht="15" thickBot="1">
      <c r="A31" s="41">
        <v>78</v>
      </c>
      <c r="B31" s="41">
        <v>5010</v>
      </c>
      <c r="C31" s="43" t="s">
        <v>273</v>
      </c>
      <c r="D31" s="91" t="s">
        <v>30</v>
      </c>
      <c r="E31" s="48"/>
      <c r="F31" s="48"/>
      <c r="G31" s="48"/>
      <c r="H31" s="48"/>
      <c r="I31" s="48"/>
      <c r="J31" s="48"/>
      <c r="K31" s="48"/>
      <c r="L31" s="48"/>
      <c r="M31" s="48"/>
      <c r="N31" s="48"/>
      <c r="O31" s="48"/>
      <c r="P31" s="97"/>
      <c r="Q31" s="97"/>
      <c r="R31" s="97"/>
      <c r="S31" s="97"/>
      <c r="T31" s="90"/>
      <c r="U31" s="89"/>
      <c r="V31" s="89"/>
      <c r="W31" s="89"/>
      <c r="X31" s="48"/>
      <c r="Y31" s="447">
        <v>150</v>
      </c>
      <c r="Z31" s="447"/>
      <c r="AA31" s="107" t="s">
        <v>28</v>
      </c>
      <c r="AB31" s="107"/>
      <c r="AC31" s="48"/>
      <c r="AD31" s="48"/>
      <c r="AE31" s="137"/>
      <c r="AF31" s="137"/>
      <c r="AG31" s="138"/>
      <c r="AH31" s="160">
        <f>ROUND(Y31,0)</f>
        <v>150</v>
      </c>
      <c r="AI31" s="169" t="s">
        <v>31</v>
      </c>
      <c r="AJ31" s="174"/>
      <c r="AK31" s="267">
        <v>1500</v>
      </c>
      <c r="AL31" s="339"/>
      <c r="AM31" s="225">
        <v>450</v>
      </c>
    </row>
  </sheetData>
  <sheetProtection sheet="1" objects="1" scenarios="1"/>
  <mergeCells count="39">
    <mergeCell ref="AL26:AM27"/>
    <mergeCell ref="D30:I30"/>
    <mergeCell ref="AA30:AB30"/>
    <mergeCell ref="Y31:Z31"/>
    <mergeCell ref="AK26:AK27"/>
    <mergeCell ref="S26:V26"/>
    <mergeCell ref="D28:I28"/>
    <mergeCell ref="AA28:AB28"/>
    <mergeCell ref="D29:I29"/>
    <mergeCell ref="AA29:AB29"/>
    <mergeCell ref="AK4:AO4"/>
    <mergeCell ref="AQ4:AU4"/>
    <mergeCell ref="D6:I10"/>
    <mergeCell ref="S4:V4"/>
    <mergeCell ref="AA6:AB6"/>
    <mergeCell ref="AA7:AB7"/>
    <mergeCell ref="AA8:AB8"/>
    <mergeCell ref="AA9:AB9"/>
    <mergeCell ref="AA10:AB10"/>
    <mergeCell ref="AE6:AG7"/>
    <mergeCell ref="D16:I20"/>
    <mergeCell ref="AE16:AG17"/>
    <mergeCell ref="AF18:AG18"/>
    <mergeCell ref="AA11:AB11"/>
    <mergeCell ref="AA12:AB12"/>
    <mergeCell ref="AA13:AB13"/>
    <mergeCell ref="D11:I15"/>
    <mergeCell ref="AA14:AB14"/>
    <mergeCell ref="AA15:AB15"/>
    <mergeCell ref="AA16:AB16"/>
    <mergeCell ref="AA17:AB17"/>
    <mergeCell ref="AA18:AB18"/>
    <mergeCell ref="AA19:AB19"/>
    <mergeCell ref="AA20:AB20"/>
    <mergeCell ref="AF8:AG8"/>
    <mergeCell ref="AE11:AG12"/>
    <mergeCell ref="AF13:AG13"/>
    <mergeCell ref="Y21:Z21"/>
    <mergeCell ref="AA21:AD21"/>
  </mergeCells>
  <printOptions/>
  <pageMargins left="0.3937007874015748" right="0.3937007874015748" top="0.5905511811023623" bottom="0.5905511811023623" header="0.5118110236220472" footer="0.5118110236220472"/>
  <pageSetup firstPageNumber="186" useFirstPageNumber="1" horizontalDpi="300" verticalDpi="300" orientation="landscape" paperSize="9" scale="55" r:id="rId1"/>
</worksheet>
</file>

<file path=xl/worksheets/sheet9.xml><?xml version="1.0" encoding="utf-8"?>
<worksheet xmlns="http://schemas.openxmlformats.org/spreadsheetml/2006/main" xmlns:r="http://schemas.openxmlformats.org/officeDocument/2006/relationships">
  <dimension ref="A1:AV62"/>
  <sheetViews>
    <sheetView zoomScaleSheetLayoutView="100" workbookViewId="0" topLeftCell="A1">
      <selection activeCell="A1" sqref="A1"/>
    </sheetView>
  </sheetViews>
  <sheetFormatPr defaultColWidth="9.00390625" defaultRowHeight="13.5"/>
  <cols>
    <col min="3" max="3" width="33.00390625" style="0" bestFit="1" customWidth="1"/>
    <col min="4" max="27" width="2.125" style="0" customWidth="1"/>
    <col min="28" max="34" width="2.125" style="103" customWidth="1"/>
    <col min="35" max="36" width="9.00390625" style="103" customWidth="1"/>
    <col min="37" max="37" width="0" style="103" hidden="1" customWidth="1"/>
    <col min="38" max="42" width="9.00390625" style="103" customWidth="1"/>
    <col min="43" max="43" width="0" style="103" hidden="1" customWidth="1"/>
    <col min="44" max="48" width="9.00390625" style="103" customWidth="1"/>
  </cols>
  <sheetData>
    <row r="1" ht="16.5" customHeight="1">
      <c r="A1" s="22" t="s">
        <v>574</v>
      </c>
    </row>
    <row r="2" ht="16.5" customHeight="1" thickBot="1"/>
    <row r="3" spans="1:48" s="60" customFormat="1" ht="16.5" customHeight="1">
      <c r="A3" s="23" t="s">
        <v>24</v>
      </c>
      <c r="B3" s="24"/>
      <c r="C3" s="25" t="s">
        <v>295</v>
      </c>
      <c r="D3" s="26"/>
      <c r="E3" s="27"/>
      <c r="F3" s="27"/>
      <c r="G3" s="27"/>
      <c r="H3" s="27"/>
      <c r="I3" s="27"/>
      <c r="J3" s="27"/>
      <c r="K3" s="28"/>
      <c r="L3" s="28"/>
      <c r="M3" s="28"/>
      <c r="N3" s="27"/>
      <c r="O3" s="27"/>
      <c r="P3" s="29"/>
      <c r="Q3" s="29"/>
      <c r="R3" s="29"/>
      <c r="S3" s="500" t="s">
        <v>296</v>
      </c>
      <c r="T3" s="500"/>
      <c r="U3" s="500"/>
      <c r="V3" s="500"/>
      <c r="W3" s="27"/>
      <c r="X3" s="27"/>
      <c r="Y3" s="27"/>
      <c r="Z3" s="27"/>
      <c r="AA3" s="27"/>
      <c r="AB3" s="104"/>
      <c r="AC3" s="104"/>
      <c r="AD3" s="104"/>
      <c r="AE3" s="104"/>
      <c r="AF3" s="104"/>
      <c r="AG3" s="104"/>
      <c r="AH3" s="104"/>
      <c r="AI3" s="294" t="s">
        <v>297</v>
      </c>
      <c r="AJ3" s="294" t="s">
        <v>298</v>
      </c>
      <c r="AK3" s="132"/>
      <c r="AL3" s="368" t="s">
        <v>418</v>
      </c>
      <c r="AM3" s="361"/>
      <c r="AN3" s="361"/>
      <c r="AO3" s="361"/>
      <c r="AP3" s="362"/>
      <c r="AQ3" s="140"/>
      <c r="AR3" s="363" t="s">
        <v>419</v>
      </c>
      <c r="AS3" s="361"/>
      <c r="AT3" s="361"/>
      <c r="AU3" s="361"/>
      <c r="AV3" s="362"/>
    </row>
    <row r="4" spans="1:48" s="60" customFormat="1" ht="16.5" customHeight="1">
      <c r="A4" s="33" t="s">
        <v>299</v>
      </c>
      <c r="B4" s="34" t="s">
        <v>300</v>
      </c>
      <c r="C4" s="35"/>
      <c r="D4" s="36"/>
      <c r="E4" s="37"/>
      <c r="F4" s="37"/>
      <c r="G4" s="37"/>
      <c r="H4" s="37"/>
      <c r="I4" s="37"/>
      <c r="J4" s="37"/>
      <c r="K4" s="38"/>
      <c r="L4" s="38"/>
      <c r="M4" s="38"/>
      <c r="N4" s="37"/>
      <c r="O4" s="37"/>
      <c r="P4" s="37"/>
      <c r="Q4" s="37"/>
      <c r="R4" s="37"/>
      <c r="S4" s="37"/>
      <c r="T4" s="39"/>
      <c r="U4" s="39"/>
      <c r="V4" s="37"/>
      <c r="W4" s="37"/>
      <c r="X4" s="37"/>
      <c r="Y4" s="37"/>
      <c r="Z4" s="37"/>
      <c r="AA4" s="37"/>
      <c r="AB4" s="105"/>
      <c r="AC4" s="105"/>
      <c r="AD4" s="105"/>
      <c r="AE4" s="105"/>
      <c r="AF4" s="105"/>
      <c r="AG4" s="105"/>
      <c r="AH4" s="105"/>
      <c r="AI4" s="147" t="s">
        <v>292</v>
      </c>
      <c r="AJ4" s="147" t="s">
        <v>293</v>
      </c>
      <c r="AK4" s="148"/>
      <c r="AL4" s="149" t="s">
        <v>274</v>
      </c>
      <c r="AM4" s="149" t="s">
        <v>275</v>
      </c>
      <c r="AN4" s="149" t="s">
        <v>276</v>
      </c>
      <c r="AO4" s="149" t="s">
        <v>277</v>
      </c>
      <c r="AP4" s="149" t="s">
        <v>278</v>
      </c>
      <c r="AQ4" s="150"/>
      <c r="AR4" s="296" t="s">
        <v>274</v>
      </c>
      <c r="AS4" s="149" t="s">
        <v>275</v>
      </c>
      <c r="AT4" s="149" t="s">
        <v>276</v>
      </c>
      <c r="AU4" s="149" t="s">
        <v>277</v>
      </c>
      <c r="AV4" s="149" t="s">
        <v>278</v>
      </c>
    </row>
    <row r="5" spans="1:48" s="60" customFormat="1" ht="16.5" customHeight="1">
      <c r="A5" s="41">
        <v>79</v>
      </c>
      <c r="B5" s="42">
        <v>1111</v>
      </c>
      <c r="C5" s="43" t="s">
        <v>465</v>
      </c>
      <c r="D5" s="401" t="s">
        <v>32</v>
      </c>
      <c r="E5" s="430"/>
      <c r="F5" s="430"/>
      <c r="G5" s="430"/>
      <c r="H5" s="430"/>
      <c r="I5" s="492"/>
      <c r="J5" s="28" t="s">
        <v>35</v>
      </c>
      <c r="K5" s="28"/>
      <c r="L5" s="28"/>
      <c r="M5" s="28"/>
      <c r="N5" s="28"/>
      <c r="O5" s="28"/>
      <c r="P5" s="45"/>
      <c r="Q5" s="45"/>
      <c r="R5" s="45"/>
      <c r="S5" s="45"/>
      <c r="T5" s="45"/>
      <c r="U5" s="89"/>
      <c r="V5" s="89"/>
      <c r="W5" s="89"/>
      <c r="X5" s="48"/>
      <c r="Y5" s="48"/>
      <c r="Z5" s="48"/>
      <c r="AA5" s="48"/>
      <c r="AB5" s="106"/>
      <c r="AC5" s="106"/>
      <c r="AD5" s="106"/>
      <c r="AE5" s="447">
        <v>345</v>
      </c>
      <c r="AF5" s="447"/>
      <c r="AG5" s="106" t="s">
        <v>305</v>
      </c>
      <c r="AH5" s="106"/>
      <c r="AI5" s="155">
        <f aca="true" t="shared" si="0" ref="AI5:AI36">ROUND(AE5,0)</f>
        <v>345</v>
      </c>
      <c r="AJ5" s="156" t="s">
        <v>42</v>
      </c>
      <c r="AK5" s="148"/>
      <c r="AL5" s="157">
        <f>ROUNDDOWN(AI5*'地域区分'!$B$17,0)</f>
        <v>3698</v>
      </c>
      <c r="AM5" s="157">
        <f>ROUNDDOWN(AI5*'地域区分'!$C$17,0)</f>
        <v>3657</v>
      </c>
      <c r="AN5" s="157">
        <f>ROUNDDOWN(AI5*'地域区分'!$D$17,0)</f>
        <v>3574</v>
      </c>
      <c r="AO5" s="157">
        <f>ROUNDDOWN(AI5*'地域区分'!$E$17,0)</f>
        <v>3512</v>
      </c>
      <c r="AP5" s="157">
        <f>ROUNDDOWN(AI5*'地域区分'!$F$17,0)</f>
        <v>3450</v>
      </c>
      <c r="AQ5" s="150"/>
      <c r="AR5" s="297">
        <f aca="true" t="shared" si="1" ref="AR5:AV7">AL5-ROUNDDOWN(AL5*0.9,0)</f>
        <v>370</v>
      </c>
      <c r="AS5" s="157">
        <f t="shared" si="1"/>
        <v>366</v>
      </c>
      <c r="AT5" s="157">
        <f t="shared" si="1"/>
        <v>358</v>
      </c>
      <c r="AU5" s="157">
        <f t="shared" si="1"/>
        <v>352</v>
      </c>
      <c r="AV5" s="157">
        <f t="shared" si="1"/>
        <v>345</v>
      </c>
    </row>
    <row r="6" spans="1:48" s="60" customFormat="1" ht="16.5" customHeight="1">
      <c r="A6" s="41">
        <v>79</v>
      </c>
      <c r="B6" s="42">
        <v>1112</v>
      </c>
      <c r="C6" s="43" t="s">
        <v>466</v>
      </c>
      <c r="D6" s="431"/>
      <c r="E6" s="432"/>
      <c r="F6" s="432"/>
      <c r="G6" s="432"/>
      <c r="H6" s="432"/>
      <c r="I6" s="493"/>
      <c r="J6" s="28" t="s">
        <v>36</v>
      </c>
      <c r="K6" s="28"/>
      <c r="L6" s="28"/>
      <c r="M6" s="28"/>
      <c r="N6" s="28"/>
      <c r="O6" s="28"/>
      <c r="P6" s="45"/>
      <c r="Q6" s="45"/>
      <c r="R6" s="45"/>
      <c r="S6" s="45"/>
      <c r="T6" s="45"/>
      <c r="U6" s="89"/>
      <c r="V6" s="89"/>
      <c r="W6" s="89"/>
      <c r="X6" s="48"/>
      <c r="Y6" s="48"/>
      <c r="Z6" s="48"/>
      <c r="AA6" s="48"/>
      <c r="AB6" s="106"/>
      <c r="AC6" s="106"/>
      <c r="AD6" s="106"/>
      <c r="AE6" s="435">
        <v>319</v>
      </c>
      <c r="AF6" s="435"/>
      <c r="AG6" s="145" t="s">
        <v>305</v>
      </c>
      <c r="AH6" s="145"/>
      <c r="AI6" s="155">
        <f t="shared" si="0"/>
        <v>319</v>
      </c>
      <c r="AJ6" s="158"/>
      <c r="AK6" s="148"/>
      <c r="AL6" s="157">
        <f>ROUNDDOWN(AI6*'地域区分'!$B$17,0)</f>
        <v>3419</v>
      </c>
      <c r="AM6" s="157">
        <f>ROUNDDOWN(AI6*'地域区分'!$C$17,0)</f>
        <v>3381</v>
      </c>
      <c r="AN6" s="157">
        <f>ROUNDDOWN(AI6*'地域区分'!$D$17,0)</f>
        <v>3304</v>
      </c>
      <c r="AO6" s="157">
        <f>ROUNDDOWN(AI6*'地域区分'!$E$17,0)</f>
        <v>3247</v>
      </c>
      <c r="AP6" s="157">
        <f>ROUNDDOWN(AI6*'地域区分'!$F$17,0)</f>
        <v>3190</v>
      </c>
      <c r="AQ6" s="150"/>
      <c r="AR6" s="297">
        <f t="shared" si="1"/>
        <v>342</v>
      </c>
      <c r="AS6" s="157">
        <f t="shared" si="1"/>
        <v>339</v>
      </c>
      <c r="AT6" s="157">
        <f t="shared" si="1"/>
        <v>331</v>
      </c>
      <c r="AU6" s="157">
        <f t="shared" si="1"/>
        <v>325</v>
      </c>
      <c r="AV6" s="157">
        <f t="shared" si="1"/>
        <v>319</v>
      </c>
    </row>
    <row r="7" spans="1:48" s="60" customFormat="1" ht="16.5" customHeight="1">
      <c r="A7" s="41">
        <v>79</v>
      </c>
      <c r="B7" s="42">
        <v>1113</v>
      </c>
      <c r="C7" s="43" t="s">
        <v>467</v>
      </c>
      <c r="D7" s="433"/>
      <c r="E7" s="434"/>
      <c r="F7" s="434"/>
      <c r="G7" s="434"/>
      <c r="H7" s="434"/>
      <c r="I7" s="504"/>
      <c r="J7" s="91" t="s">
        <v>37</v>
      </c>
      <c r="K7" s="48"/>
      <c r="L7" s="48"/>
      <c r="M7" s="48"/>
      <c r="N7" s="48"/>
      <c r="O7" s="48"/>
      <c r="P7" s="90"/>
      <c r="Q7" s="90"/>
      <c r="R7" s="90"/>
      <c r="S7" s="90"/>
      <c r="T7" s="90"/>
      <c r="U7" s="37"/>
      <c r="V7" s="37"/>
      <c r="W7" s="37"/>
      <c r="X7" s="48"/>
      <c r="Y7" s="48"/>
      <c r="Z7" s="48"/>
      <c r="AA7" s="48"/>
      <c r="AB7" s="106"/>
      <c r="AC7" s="106"/>
      <c r="AD7" s="106"/>
      <c r="AE7" s="435">
        <v>295</v>
      </c>
      <c r="AF7" s="435"/>
      <c r="AG7" s="145" t="s">
        <v>305</v>
      </c>
      <c r="AH7" s="145"/>
      <c r="AI7" s="160">
        <f t="shared" si="0"/>
        <v>295</v>
      </c>
      <c r="AJ7" s="158"/>
      <c r="AK7" s="148"/>
      <c r="AL7" s="157">
        <f>ROUNDDOWN(AI7*'地域区分'!$B$17,0)</f>
        <v>3162</v>
      </c>
      <c r="AM7" s="157">
        <f>ROUNDDOWN(AI7*'地域区分'!$C$17,0)</f>
        <v>3127</v>
      </c>
      <c r="AN7" s="157">
        <f>ROUNDDOWN(AI7*'地域区分'!$D$17,0)</f>
        <v>3056</v>
      </c>
      <c r="AO7" s="157">
        <f>ROUNDDOWN(AI7*'地域区分'!$E$17,0)</f>
        <v>3003</v>
      </c>
      <c r="AP7" s="157">
        <f>ROUNDDOWN(AI7*'地域区分'!$F$17,0)</f>
        <v>2950</v>
      </c>
      <c r="AQ7" s="150"/>
      <c r="AR7" s="297">
        <f t="shared" si="1"/>
        <v>317</v>
      </c>
      <c r="AS7" s="157">
        <f t="shared" si="1"/>
        <v>313</v>
      </c>
      <c r="AT7" s="157">
        <f t="shared" si="1"/>
        <v>306</v>
      </c>
      <c r="AU7" s="157">
        <f t="shared" si="1"/>
        <v>301</v>
      </c>
      <c r="AV7" s="157">
        <f t="shared" si="1"/>
        <v>295</v>
      </c>
    </row>
    <row r="8" spans="1:48" s="60" customFormat="1" ht="16.5" customHeight="1">
      <c r="A8" s="41">
        <v>79</v>
      </c>
      <c r="B8" s="42">
        <v>1114</v>
      </c>
      <c r="C8" s="43" t="s">
        <v>468</v>
      </c>
      <c r="D8" s="401" t="s">
        <v>33</v>
      </c>
      <c r="E8" s="430"/>
      <c r="F8" s="430"/>
      <c r="G8" s="430"/>
      <c r="H8" s="430"/>
      <c r="I8" s="492"/>
      <c r="J8" s="28" t="s">
        <v>35</v>
      </c>
      <c r="K8" s="28"/>
      <c r="L8" s="28"/>
      <c r="M8" s="28"/>
      <c r="N8" s="28"/>
      <c r="O8" s="28"/>
      <c r="P8" s="45"/>
      <c r="Q8" s="45"/>
      <c r="R8" s="45"/>
      <c r="S8" s="45"/>
      <c r="T8" s="45"/>
      <c r="U8" s="89"/>
      <c r="V8" s="89"/>
      <c r="W8" s="89"/>
      <c r="X8" s="48"/>
      <c r="Y8" s="48"/>
      <c r="Z8" s="48"/>
      <c r="AA8" s="48"/>
      <c r="AB8" s="106"/>
      <c r="AC8" s="106"/>
      <c r="AD8" s="106"/>
      <c r="AE8" s="447">
        <v>576</v>
      </c>
      <c r="AF8" s="447"/>
      <c r="AG8" s="106" t="s">
        <v>305</v>
      </c>
      <c r="AH8" s="106"/>
      <c r="AI8" s="155">
        <f t="shared" si="0"/>
        <v>576</v>
      </c>
      <c r="AJ8" s="158"/>
      <c r="AK8" s="148"/>
      <c r="AL8" s="157">
        <f>ROUNDDOWN(AI8*'地域区分'!$B$17,0)</f>
        <v>6174</v>
      </c>
      <c r="AM8" s="157">
        <f>ROUNDDOWN(AI8*'地域区分'!$C$17,0)</f>
        <v>6105</v>
      </c>
      <c r="AN8" s="157">
        <f>ROUNDDOWN(AI8*'地域区分'!$D$17,0)</f>
        <v>5967</v>
      </c>
      <c r="AO8" s="157">
        <f>ROUNDDOWN(AI8*'地域区分'!$E$17,0)</f>
        <v>5863</v>
      </c>
      <c r="AP8" s="157">
        <f>ROUNDDOWN(AI8*'地域区分'!$F$17,0)</f>
        <v>5760</v>
      </c>
      <c r="AQ8" s="150"/>
      <c r="AR8" s="297">
        <f aca="true" t="shared" si="2" ref="AR8:AR16">AL8-ROUNDDOWN(AL8*0.9,0)</f>
        <v>618</v>
      </c>
      <c r="AS8" s="157">
        <f aca="true" t="shared" si="3" ref="AS8:AS16">AM8-ROUNDDOWN(AM8*0.9,0)</f>
        <v>611</v>
      </c>
      <c r="AT8" s="157">
        <f aca="true" t="shared" si="4" ref="AT8:AT16">AN8-ROUNDDOWN(AN8*0.9,0)</f>
        <v>597</v>
      </c>
      <c r="AU8" s="157">
        <f aca="true" t="shared" si="5" ref="AU8:AU16">AO8-ROUNDDOWN(AO8*0.9,0)</f>
        <v>587</v>
      </c>
      <c r="AV8" s="157">
        <f aca="true" t="shared" si="6" ref="AV8:AV16">AP8-ROUNDDOWN(AP8*0.9,0)</f>
        <v>576</v>
      </c>
    </row>
    <row r="9" spans="1:48" s="60" customFormat="1" ht="16.5" customHeight="1">
      <c r="A9" s="41">
        <v>79</v>
      </c>
      <c r="B9" s="42">
        <v>1115</v>
      </c>
      <c r="C9" s="43" t="s">
        <v>469</v>
      </c>
      <c r="D9" s="431"/>
      <c r="E9" s="432"/>
      <c r="F9" s="432"/>
      <c r="G9" s="432"/>
      <c r="H9" s="432"/>
      <c r="I9" s="493"/>
      <c r="J9" s="28" t="s">
        <v>36</v>
      </c>
      <c r="K9" s="28"/>
      <c r="L9" s="28"/>
      <c r="M9" s="28"/>
      <c r="N9" s="28"/>
      <c r="O9" s="28"/>
      <c r="P9" s="45"/>
      <c r="Q9" s="45"/>
      <c r="R9" s="45"/>
      <c r="S9" s="45"/>
      <c r="T9" s="45"/>
      <c r="U9" s="89"/>
      <c r="V9" s="89"/>
      <c r="W9" s="89"/>
      <c r="X9" s="48"/>
      <c r="Y9" s="48"/>
      <c r="Z9" s="48"/>
      <c r="AA9" s="48"/>
      <c r="AB9" s="106"/>
      <c r="AC9" s="106"/>
      <c r="AD9" s="106"/>
      <c r="AE9" s="435">
        <v>533</v>
      </c>
      <c r="AF9" s="435"/>
      <c r="AG9" s="145" t="s">
        <v>305</v>
      </c>
      <c r="AH9" s="145"/>
      <c r="AI9" s="155">
        <f t="shared" si="0"/>
        <v>533</v>
      </c>
      <c r="AJ9" s="158"/>
      <c r="AK9" s="148"/>
      <c r="AL9" s="157">
        <f>ROUNDDOWN(AI9*'地域区分'!$B$17,0)</f>
        <v>5713</v>
      </c>
      <c r="AM9" s="157">
        <f>ROUNDDOWN(AI9*'地域区分'!$C$17,0)</f>
        <v>5649</v>
      </c>
      <c r="AN9" s="157">
        <f>ROUNDDOWN(AI9*'地域区分'!$D$17,0)</f>
        <v>5521</v>
      </c>
      <c r="AO9" s="157">
        <f>ROUNDDOWN(AI9*'地域区分'!$E$17,0)</f>
        <v>5425</v>
      </c>
      <c r="AP9" s="157">
        <f>ROUNDDOWN(AI9*'地域区分'!$F$17,0)</f>
        <v>5330</v>
      </c>
      <c r="AQ9" s="150"/>
      <c r="AR9" s="297">
        <f t="shared" si="2"/>
        <v>572</v>
      </c>
      <c r="AS9" s="157">
        <f t="shared" si="3"/>
        <v>565</v>
      </c>
      <c r="AT9" s="157">
        <f t="shared" si="4"/>
        <v>553</v>
      </c>
      <c r="AU9" s="157">
        <f t="shared" si="5"/>
        <v>543</v>
      </c>
      <c r="AV9" s="157">
        <f t="shared" si="6"/>
        <v>533</v>
      </c>
    </row>
    <row r="10" spans="1:48" s="60" customFormat="1" ht="16.5" customHeight="1">
      <c r="A10" s="41">
        <v>79</v>
      </c>
      <c r="B10" s="42">
        <v>1116</v>
      </c>
      <c r="C10" s="43" t="s">
        <v>470</v>
      </c>
      <c r="D10" s="433"/>
      <c r="E10" s="434"/>
      <c r="F10" s="434"/>
      <c r="G10" s="434"/>
      <c r="H10" s="434"/>
      <c r="I10" s="504"/>
      <c r="J10" s="91" t="s">
        <v>37</v>
      </c>
      <c r="K10" s="48"/>
      <c r="L10" s="48"/>
      <c r="M10" s="48"/>
      <c r="N10" s="48"/>
      <c r="O10" s="48"/>
      <c r="P10" s="90"/>
      <c r="Q10" s="90"/>
      <c r="R10" s="90"/>
      <c r="S10" s="90"/>
      <c r="T10" s="90"/>
      <c r="U10" s="37"/>
      <c r="V10" s="37"/>
      <c r="W10" s="37"/>
      <c r="X10" s="48"/>
      <c r="Y10" s="48"/>
      <c r="Z10" s="48"/>
      <c r="AA10" s="48"/>
      <c r="AB10" s="106"/>
      <c r="AC10" s="106"/>
      <c r="AD10" s="106"/>
      <c r="AE10" s="435">
        <v>491</v>
      </c>
      <c r="AF10" s="435"/>
      <c r="AG10" s="145" t="s">
        <v>305</v>
      </c>
      <c r="AH10" s="145"/>
      <c r="AI10" s="160">
        <f t="shared" si="0"/>
        <v>491</v>
      </c>
      <c r="AJ10" s="158"/>
      <c r="AK10" s="148"/>
      <c r="AL10" s="157">
        <f>ROUNDDOWN(AI10*'地域区分'!$B$17,0)</f>
        <v>5263</v>
      </c>
      <c r="AM10" s="157">
        <f>ROUNDDOWN(AI10*'地域区分'!$C$17,0)</f>
        <v>5204</v>
      </c>
      <c r="AN10" s="157">
        <f>ROUNDDOWN(AI10*'地域区分'!$D$17,0)</f>
        <v>5086</v>
      </c>
      <c r="AO10" s="157">
        <f>ROUNDDOWN(AI10*'地域区分'!$E$17,0)</f>
        <v>4998</v>
      </c>
      <c r="AP10" s="157">
        <f>ROUNDDOWN(AI10*'地域区分'!$F$17,0)</f>
        <v>4910</v>
      </c>
      <c r="AQ10" s="150"/>
      <c r="AR10" s="297">
        <f t="shared" si="2"/>
        <v>527</v>
      </c>
      <c r="AS10" s="157">
        <f t="shared" si="3"/>
        <v>521</v>
      </c>
      <c r="AT10" s="157">
        <f t="shared" si="4"/>
        <v>509</v>
      </c>
      <c r="AU10" s="157">
        <f t="shared" si="5"/>
        <v>500</v>
      </c>
      <c r="AV10" s="157">
        <f t="shared" si="6"/>
        <v>491</v>
      </c>
    </row>
    <row r="11" spans="1:48" s="60" customFormat="1" ht="16.5" customHeight="1">
      <c r="A11" s="41">
        <v>79</v>
      </c>
      <c r="B11" s="42">
        <v>1117</v>
      </c>
      <c r="C11" s="43" t="s">
        <v>471</v>
      </c>
      <c r="D11" s="401" t="s">
        <v>34</v>
      </c>
      <c r="E11" s="430"/>
      <c r="F11" s="430"/>
      <c r="G11" s="430"/>
      <c r="H11" s="430"/>
      <c r="I11" s="492"/>
      <c r="J11" s="28" t="s">
        <v>35</v>
      </c>
      <c r="K11" s="28"/>
      <c r="L11" s="28"/>
      <c r="M11" s="28"/>
      <c r="N11" s="28"/>
      <c r="O11" s="28"/>
      <c r="P11" s="45"/>
      <c r="Q11" s="45"/>
      <c r="R11" s="45"/>
      <c r="S11" s="45"/>
      <c r="T11" s="45"/>
      <c r="U11" s="89"/>
      <c r="V11" s="89"/>
      <c r="W11" s="89"/>
      <c r="X11" s="48"/>
      <c r="Y11" s="48"/>
      <c r="Z11" s="48"/>
      <c r="AA11" s="48"/>
      <c r="AB11" s="106"/>
      <c r="AC11" s="106"/>
      <c r="AD11" s="106"/>
      <c r="AE11" s="447">
        <v>748</v>
      </c>
      <c r="AF11" s="447"/>
      <c r="AG11" s="106" t="s">
        <v>305</v>
      </c>
      <c r="AH11" s="106"/>
      <c r="AI11" s="155">
        <f t="shared" si="0"/>
        <v>748</v>
      </c>
      <c r="AJ11" s="158"/>
      <c r="AK11" s="148"/>
      <c r="AL11" s="157">
        <f>ROUNDDOWN(AI11*'地域区分'!$B$17,0)</f>
        <v>8018</v>
      </c>
      <c r="AM11" s="157">
        <f>ROUNDDOWN(AI11*'地域区分'!$C$17,0)</f>
        <v>7928</v>
      </c>
      <c r="AN11" s="157">
        <f>ROUNDDOWN(AI11*'地域区分'!$D$17,0)</f>
        <v>7749</v>
      </c>
      <c r="AO11" s="157">
        <f>ROUNDDOWN(AI11*'地域区分'!$E$17,0)</f>
        <v>7614</v>
      </c>
      <c r="AP11" s="157">
        <f>ROUNDDOWN(AI11*'地域区分'!$F$17,0)</f>
        <v>7480</v>
      </c>
      <c r="AQ11" s="150"/>
      <c r="AR11" s="297">
        <f t="shared" si="2"/>
        <v>802</v>
      </c>
      <c r="AS11" s="157">
        <f t="shared" si="3"/>
        <v>793</v>
      </c>
      <c r="AT11" s="157">
        <f t="shared" si="4"/>
        <v>775</v>
      </c>
      <c r="AU11" s="157">
        <f t="shared" si="5"/>
        <v>762</v>
      </c>
      <c r="AV11" s="157">
        <f t="shared" si="6"/>
        <v>748</v>
      </c>
    </row>
    <row r="12" spans="1:48" s="60" customFormat="1" ht="16.5" customHeight="1">
      <c r="A12" s="41">
        <v>79</v>
      </c>
      <c r="B12" s="42">
        <v>1118</v>
      </c>
      <c r="C12" s="43" t="s">
        <v>472</v>
      </c>
      <c r="D12" s="431"/>
      <c r="E12" s="432"/>
      <c r="F12" s="432"/>
      <c r="G12" s="432"/>
      <c r="H12" s="432"/>
      <c r="I12" s="493"/>
      <c r="J12" s="28" t="s">
        <v>36</v>
      </c>
      <c r="K12" s="28"/>
      <c r="L12" s="28"/>
      <c r="M12" s="28"/>
      <c r="N12" s="28"/>
      <c r="O12" s="28"/>
      <c r="P12" s="45"/>
      <c r="Q12" s="45"/>
      <c r="R12" s="45"/>
      <c r="S12" s="45"/>
      <c r="T12" s="45"/>
      <c r="U12" s="89"/>
      <c r="V12" s="89"/>
      <c r="W12" s="89"/>
      <c r="X12" s="48"/>
      <c r="Y12" s="48"/>
      <c r="Z12" s="48"/>
      <c r="AA12" s="48"/>
      <c r="AB12" s="106"/>
      <c r="AC12" s="106"/>
      <c r="AD12" s="106"/>
      <c r="AE12" s="435">
        <v>693</v>
      </c>
      <c r="AF12" s="435"/>
      <c r="AG12" s="145" t="s">
        <v>305</v>
      </c>
      <c r="AH12" s="145"/>
      <c r="AI12" s="155">
        <f t="shared" si="0"/>
        <v>693</v>
      </c>
      <c r="AJ12" s="158"/>
      <c r="AK12" s="148"/>
      <c r="AL12" s="157">
        <f>ROUNDDOWN(AI12*'地域区分'!$B$17,0)</f>
        <v>7428</v>
      </c>
      <c r="AM12" s="157">
        <f>ROUNDDOWN(AI12*'地域区分'!$C$17,0)</f>
        <v>7345</v>
      </c>
      <c r="AN12" s="157">
        <f>ROUNDDOWN(AI12*'地域区分'!$D$17,0)</f>
        <v>7179</v>
      </c>
      <c r="AO12" s="157">
        <f>ROUNDDOWN(AI12*'地域区分'!$E$17,0)</f>
        <v>7054</v>
      </c>
      <c r="AP12" s="157">
        <f>ROUNDDOWN(AI12*'地域区分'!$F$17,0)</f>
        <v>6930</v>
      </c>
      <c r="AQ12" s="150"/>
      <c r="AR12" s="297">
        <f t="shared" si="2"/>
        <v>743</v>
      </c>
      <c r="AS12" s="157">
        <f t="shared" si="3"/>
        <v>735</v>
      </c>
      <c r="AT12" s="157">
        <f t="shared" si="4"/>
        <v>718</v>
      </c>
      <c r="AU12" s="157">
        <f t="shared" si="5"/>
        <v>706</v>
      </c>
      <c r="AV12" s="157">
        <f t="shared" si="6"/>
        <v>693</v>
      </c>
    </row>
    <row r="13" spans="1:48" s="60" customFormat="1" ht="16.5" customHeight="1">
      <c r="A13" s="41">
        <v>79</v>
      </c>
      <c r="B13" s="42">
        <v>1119</v>
      </c>
      <c r="C13" s="43" t="s">
        <v>473</v>
      </c>
      <c r="D13" s="433"/>
      <c r="E13" s="434"/>
      <c r="F13" s="434"/>
      <c r="G13" s="434"/>
      <c r="H13" s="434"/>
      <c r="I13" s="504"/>
      <c r="J13" s="91" t="s">
        <v>37</v>
      </c>
      <c r="K13" s="48"/>
      <c r="L13" s="48"/>
      <c r="M13" s="48"/>
      <c r="N13" s="48"/>
      <c r="O13" s="48"/>
      <c r="P13" s="90"/>
      <c r="Q13" s="90"/>
      <c r="R13" s="90"/>
      <c r="S13" s="90"/>
      <c r="T13" s="90"/>
      <c r="U13" s="37"/>
      <c r="V13" s="37"/>
      <c r="W13" s="37"/>
      <c r="X13" s="48"/>
      <c r="Y13" s="48"/>
      <c r="Z13" s="48"/>
      <c r="AA13" s="48"/>
      <c r="AB13" s="106"/>
      <c r="AC13" s="106"/>
      <c r="AD13" s="106"/>
      <c r="AE13" s="435">
        <v>638</v>
      </c>
      <c r="AF13" s="435"/>
      <c r="AG13" s="145" t="s">
        <v>305</v>
      </c>
      <c r="AH13" s="145"/>
      <c r="AI13" s="160">
        <f t="shared" si="0"/>
        <v>638</v>
      </c>
      <c r="AJ13" s="158"/>
      <c r="AK13" s="148"/>
      <c r="AL13" s="157">
        <f>ROUNDDOWN(AI13*'地域区分'!$B$17,0)</f>
        <v>6839</v>
      </c>
      <c r="AM13" s="157">
        <f>ROUNDDOWN(AI13*'地域区分'!$C$17,0)</f>
        <v>6762</v>
      </c>
      <c r="AN13" s="157">
        <f>ROUNDDOWN(AI13*'地域区分'!$D$17,0)</f>
        <v>6609</v>
      </c>
      <c r="AO13" s="157">
        <f>ROUNDDOWN(AI13*'地域区分'!$E$17,0)</f>
        <v>6494</v>
      </c>
      <c r="AP13" s="157">
        <f>ROUNDDOWN(AI13*'地域区分'!$F$17,0)</f>
        <v>6380</v>
      </c>
      <c r="AQ13" s="150"/>
      <c r="AR13" s="297">
        <f t="shared" si="2"/>
        <v>684</v>
      </c>
      <c r="AS13" s="157">
        <f t="shared" si="3"/>
        <v>677</v>
      </c>
      <c r="AT13" s="157">
        <f t="shared" si="4"/>
        <v>661</v>
      </c>
      <c r="AU13" s="157">
        <f t="shared" si="5"/>
        <v>650</v>
      </c>
      <c r="AV13" s="157">
        <f t="shared" si="6"/>
        <v>638</v>
      </c>
    </row>
    <row r="14" spans="1:48" s="60" customFormat="1" ht="16.5" customHeight="1">
      <c r="A14" s="41">
        <v>79</v>
      </c>
      <c r="B14" s="42">
        <v>1120</v>
      </c>
      <c r="C14" s="43" t="s">
        <v>474</v>
      </c>
      <c r="D14" s="401" t="s">
        <v>32</v>
      </c>
      <c r="E14" s="430"/>
      <c r="F14" s="430"/>
      <c r="G14" s="430"/>
      <c r="H14" s="430"/>
      <c r="I14" s="492"/>
      <c r="J14" s="28" t="s">
        <v>35</v>
      </c>
      <c r="K14" s="28"/>
      <c r="L14" s="28"/>
      <c r="M14" s="28"/>
      <c r="N14" s="28"/>
      <c r="O14" s="28"/>
      <c r="P14" s="45"/>
      <c r="Q14" s="45"/>
      <c r="R14" s="45"/>
      <c r="S14" s="45"/>
      <c r="T14" s="45"/>
      <c r="U14" s="89"/>
      <c r="V14" s="89"/>
      <c r="W14" s="89"/>
      <c r="X14" s="48"/>
      <c r="Y14" s="48"/>
      <c r="Z14" s="48"/>
      <c r="AA14" s="48"/>
      <c r="AB14" s="106"/>
      <c r="AC14" s="106"/>
      <c r="AD14" s="106"/>
      <c r="AE14" s="447">
        <v>154</v>
      </c>
      <c r="AF14" s="447"/>
      <c r="AG14" s="106" t="s">
        <v>305</v>
      </c>
      <c r="AH14" s="106"/>
      <c r="AI14" s="155">
        <f t="shared" si="0"/>
        <v>154</v>
      </c>
      <c r="AJ14" s="156"/>
      <c r="AK14" s="148"/>
      <c r="AL14" s="157">
        <f>ROUNDDOWN(AI14*'地域区分'!$B$17,0)</f>
        <v>1650</v>
      </c>
      <c r="AM14" s="157">
        <f>ROUNDDOWN(AI14*'地域区分'!$C$17,0)</f>
        <v>1632</v>
      </c>
      <c r="AN14" s="157">
        <f>ROUNDDOWN(AI14*'地域区分'!$D$17,0)</f>
        <v>1595</v>
      </c>
      <c r="AO14" s="157">
        <f>ROUNDDOWN(AI14*'地域区分'!$E$17,0)</f>
        <v>1567</v>
      </c>
      <c r="AP14" s="157">
        <f>ROUNDDOWN(AI14*'地域区分'!$F$17,0)</f>
        <v>1540</v>
      </c>
      <c r="AQ14" s="150"/>
      <c r="AR14" s="297">
        <f t="shared" si="2"/>
        <v>165</v>
      </c>
      <c r="AS14" s="157">
        <f t="shared" si="3"/>
        <v>164</v>
      </c>
      <c r="AT14" s="157">
        <f t="shared" si="4"/>
        <v>160</v>
      </c>
      <c r="AU14" s="157">
        <f t="shared" si="5"/>
        <v>157</v>
      </c>
      <c r="AV14" s="157">
        <f t="shared" si="6"/>
        <v>154</v>
      </c>
    </row>
    <row r="15" spans="1:48" s="60" customFormat="1" ht="16.5" customHeight="1">
      <c r="A15" s="41">
        <v>79</v>
      </c>
      <c r="B15" s="42">
        <v>1121</v>
      </c>
      <c r="C15" s="43" t="s">
        <v>475</v>
      </c>
      <c r="D15" s="431"/>
      <c r="E15" s="432"/>
      <c r="F15" s="432"/>
      <c r="G15" s="432"/>
      <c r="H15" s="432"/>
      <c r="I15" s="493"/>
      <c r="J15" s="28" t="s">
        <v>36</v>
      </c>
      <c r="K15" s="28"/>
      <c r="L15" s="28"/>
      <c r="M15" s="28"/>
      <c r="N15" s="28"/>
      <c r="O15" s="28"/>
      <c r="P15" s="45"/>
      <c r="Q15" s="45"/>
      <c r="R15" s="45"/>
      <c r="S15" s="45"/>
      <c r="T15" s="45"/>
      <c r="U15" s="89"/>
      <c r="V15" s="89"/>
      <c r="W15" s="89"/>
      <c r="X15" s="48"/>
      <c r="Y15" s="48"/>
      <c r="Z15" s="48"/>
      <c r="AA15" s="48"/>
      <c r="AB15" s="106"/>
      <c r="AC15" s="106"/>
      <c r="AD15" s="106"/>
      <c r="AE15" s="435">
        <v>133</v>
      </c>
      <c r="AF15" s="435"/>
      <c r="AG15" s="145" t="s">
        <v>305</v>
      </c>
      <c r="AH15" s="145"/>
      <c r="AI15" s="155">
        <f t="shared" si="0"/>
        <v>133</v>
      </c>
      <c r="AJ15" s="158"/>
      <c r="AK15" s="148"/>
      <c r="AL15" s="157">
        <f>ROUNDDOWN(AI15*'地域区分'!$B$17,0)</f>
        <v>1425</v>
      </c>
      <c r="AM15" s="157">
        <f>ROUNDDOWN(AI15*'地域区分'!$C$17,0)</f>
        <v>1409</v>
      </c>
      <c r="AN15" s="157">
        <f>ROUNDDOWN(AI15*'地域区分'!$D$17,0)</f>
        <v>1377</v>
      </c>
      <c r="AO15" s="157">
        <f>ROUNDDOWN(AI15*'地域区分'!$E$17,0)</f>
        <v>1353</v>
      </c>
      <c r="AP15" s="157">
        <f>ROUNDDOWN(AI15*'地域区分'!$F$17,0)</f>
        <v>1330</v>
      </c>
      <c r="AQ15" s="150"/>
      <c r="AR15" s="297">
        <f t="shared" si="2"/>
        <v>143</v>
      </c>
      <c r="AS15" s="157">
        <f t="shared" si="3"/>
        <v>141</v>
      </c>
      <c r="AT15" s="157">
        <f t="shared" si="4"/>
        <v>138</v>
      </c>
      <c r="AU15" s="157">
        <f t="shared" si="5"/>
        <v>136</v>
      </c>
      <c r="AV15" s="157">
        <f t="shared" si="6"/>
        <v>133</v>
      </c>
    </row>
    <row r="16" spans="1:48" s="60" customFormat="1" ht="16.5" customHeight="1">
      <c r="A16" s="41">
        <v>79</v>
      </c>
      <c r="B16" s="42">
        <v>1122</v>
      </c>
      <c r="C16" s="43" t="s">
        <v>476</v>
      </c>
      <c r="D16" s="433"/>
      <c r="E16" s="434"/>
      <c r="F16" s="434"/>
      <c r="G16" s="434"/>
      <c r="H16" s="434"/>
      <c r="I16" s="504"/>
      <c r="J16" s="91" t="s">
        <v>37</v>
      </c>
      <c r="K16" s="48"/>
      <c r="L16" s="48"/>
      <c r="M16" s="48"/>
      <c r="N16" s="48"/>
      <c r="O16" s="48"/>
      <c r="P16" s="90"/>
      <c r="Q16" s="90"/>
      <c r="R16" s="90"/>
      <c r="S16" s="90"/>
      <c r="T16" s="90"/>
      <c r="U16" s="37"/>
      <c r="V16" s="37"/>
      <c r="W16" s="37"/>
      <c r="X16" s="48"/>
      <c r="Y16" s="48"/>
      <c r="Z16" s="48"/>
      <c r="AA16" s="48"/>
      <c r="AB16" s="106"/>
      <c r="AC16" s="106"/>
      <c r="AD16" s="106"/>
      <c r="AE16" s="435">
        <v>113</v>
      </c>
      <c r="AF16" s="435"/>
      <c r="AG16" s="145" t="s">
        <v>305</v>
      </c>
      <c r="AH16" s="145"/>
      <c r="AI16" s="160">
        <f t="shared" si="0"/>
        <v>113</v>
      </c>
      <c r="AJ16" s="158"/>
      <c r="AK16" s="148"/>
      <c r="AL16" s="157">
        <f>ROUNDDOWN(AI16*'地域区分'!$B$17,0)</f>
        <v>1211</v>
      </c>
      <c r="AM16" s="157">
        <f>ROUNDDOWN(AI16*'地域区分'!$C$17,0)</f>
        <v>1197</v>
      </c>
      <c r="AN16" s="157">
        <f>ROUNDDOWN(AI16*'地域区分'!$D$17,0)</f>
        <v>1170</v>
      </c>
      <c r="AO16" s="157">
        <f>ROUNDDOWN(AI16*'地域区分'!$E$17,0)</f>
        <v>1150</v>
      </c>
      <c r="AP16" s="157">
        <f>ROUNDDOWN(AI16*'地域区分'!$F$17,0)</f>
        <v>1130</v>
      </c>
      <c r="AQ16" s="150"/>
      <c r="AR16" s="297">
        <f t="shared" si="2"/>
        <v>122</v>
      </c>
      <c r="AS16" s="157">
        <f t="shared" si="3"/>
        <v>120</v>
      </c>
      <c r="AT16" s="157">
        <f t="shared" si="4"/>
        <v>117</v>
      </c>
      <c r="AU16" s="157">
        <f t="shared" si="5"/>
        <v>115</v>
      </c>
      <c r="AV16" s="157">
        <f t="shared" si="6"/>
        <v>113</v>
      </c>
    </row>
    <row r="17" spans="1:48" s="60" customFormat="1" ht="16.5" customHeight="1">
      <c r="A17" s="41">
        <v>79</v>
      </c>
      <c r="B17" s="42">
        <v>1123</v>
      </c>
      <c r="C17" s="43" t="s">
        <v>477</v>
      </c>
      <c r="D17" s="401" t="s">
        <v>33</v>
      </c>
      <c r="E17" s="430"/>
      <c r="F17" s="430"/>
      <c r="G17" s="430"/>
      <c r="H17" s="430"/>
      <c r="I17" s="492"/>
      <c r="J17" s="28" t="s">
        <v>35</v>
      </c>
      <c r="K17" s="28"/>
      <c r="L17" s="28"/>
      <c r="M17" s="28"/>
      <c r="N17" s="28"/>
      <c r="O17" s="28"/>
      <c r="P17" s="45"/>
      <c r="Q17" s="45"/>
      <c r="R17" s="45"/>
      <c r="S17" s="45"/>
      <c r="T17" s="45"/>
      <c r="U17" s="89"/>
      <c r="V17" s="89"/>
      <c r="W17" s="89"/>
      <c r="X17" s="48"/>
      <c r="Y17" s="48"/>
      <c r="Z17" s="48"/>
      <c r="AA17" s="48"/>
      <c r="AB17" s="106"/>
      <c r="AC17" s="106"/>
      <c r="AD17" s="106"/>
      <c r="AE17" s="447">
        <v>256</v>
      </c>
      <c r="AF17" s="447"/>
      <c r="AG17" s="106" t="s">
        <v>305</v>
      </c>
      <c r="AH17" s="106"/>
      <c r="AI17" s="155">
        <f t="shared" si="0"/>
        <v>256</v>
      </c>
      <c r="AJ17" s="158"/>
      <c r="AK17" s="148"/>
      <c r="AL17" s="157">
        <f>ROUNDDOWN(AI17*'地域区分'!$B$17,0)</f>
        <v>2744</v>
      </c>
      <c r="AM17" s="157">
        <f>ROUNDDOWN(AI17*'地域区分'!$C$17,0)</f>
        <v>2713</v>
      </c>
      <c r="AN17" s="157">
        <f>ROUNDDOWN(AI17*'地域区分'!$D$17,0)</f>
        <v>2652</v>
      </c>
      <c r="AO17" s="157">
        <f>ROUNDDOWN(AI17*'地域区分'!$E$17,0)</f>
        <v>2606</v>
      </c>
      <c r="AP17" s="157">
        <f>ROUNDDOWN(AI17*'地域区分'!$F$17,0)</f>
        <v>2560</v>
      </c>
      <c r="AQ17" s="150"/>
      <c r="AR17" s="297">
        <f aca="true" t="shared" si="7" ref="AR17:AR25">AL17-ROUNDDOWN(AL17*0.9,0)</f>
        <v>275</v>
      </c>
      <c r="AS17" s="157">
        <f aca="true" t="shared" si="8" ref="AS17:AS25">AM17-ROUNDDOWN(AM17*0.9,0)</f>
        <v>272</v>
      </c>
      <c r="AT17" s="157">
        <f aca="true" t="shared" si="9" ref="AT17:AT25">AN17-ROUNDDOWN(AN17*0.9,0)</f>
        <v>266</v>
      </c>
      <c r="AU17" s="157">
        <f aca="true" t="shared" si="10" ref="AU17:AU25">AO17-ROUNDDOWN(AO17*0.9,0)</f>
        <v>261</v>
      </c>
      <c r="AV17" s="157">
        <f aca="true" t="shared" si="11" ref="AV17:AV25">AP17-ROUNDDOWN(AP17*0.9,0)</f>
        <v>256</v>
      </c>
    </row>
    <row r="18" spans="1:48" s="60" customFormat="1" ht="16.5" customHeight="1">
      <c r="A18" s="41">
        <v>79</v>
      </c>
      <c r="B18" s="42">
        <v>1124</v>
      </c>
      <c r="C18" s="43" t="s">
        <v>478</v>
      </c>
      <c r="D18" s="431"/>
      <c r="E18" s="432"/>
      <c r="F18" s="432"/>
      <c r="G18" s="432"/>
      <c r="H18" s="432"/>
      <c r="I18" s="493"/>
      <c r="J18" s="28" t="s">
        <v>36</v>
      </c>
      <c r="K18" s="28"/>
      <c r="L18" s="28"/>
      <c r="M18" s="28"/>
      <c r="N18" s="28"/>
      <c r="O18" s="28"/>
      <c r="P18" s="45"/>
      <c r="Q18" s="45"/>
      <c r="R18" s="45"/>
      <c r="S18" s="45"/>
      <c r="T18" s="45"/>
      <c r="U18" s="89"/>
      <c r="V18" s="89"/>
      <c r="W18" s="89"/>
      <c r="X18" s="48"/>
      <c r="Y18" s="48"/>
      <c r="Z18" s="48"/>
      <c r="AA18" s="48"/>
      <c r="AB18" s="106"/>
      <c r="AC18" s="106"/>
      <c r="AD18" s="106"/>
      <c r="AE18" s="435">
        <v>222</v>
      </c>
      <c r="AF18" s="435"/>
      <c r="AG18" s="145" t="s">
        <v>305</v>
      </c>
      <c r="AH18" s="145"/>
      <c r="AI18" s="155">
        <f t="shared" si="0"/>
        <v>222</v>
      </c>
      <c r="AJ18" s="158"/>
      <c r="AK18" s="148"/>
      <c r="AL18" s="157">
        <f>ROUNDDOWN(AI18*'地域区分'!$B$17,0)</f>
        <v>2379</v>
      </c>
      <c r="AM18" s="157">
        <f>ROUNDDOWN(AI18*'地域区分'!$C$17,0)</f>
        <v>2353</v>
      </c>
      <c r="AN18" s="157">
        <f>ROUNDDOWN(AI18*'地域区分'!$D$17,0)</f>
        <v>2299</v>
      </c>
      <c r="AO18" s="157">
        <f>ROUNDDOWN(AI18*'地域区分'!$E$17,0)</f>
        <v>2259</v>
      </c>
      <c r="AP18" s="157">
        <f>ROUNDDOWN(AI18*'地域区分'!$F$17,0)</f>
        <v>2220</v>
      </c>
      <c r="AQ18" s="150"/>
      <c r="AR18" s="297">
        <f t="shared" si="7"/>
        <v>238</v>
      </c>
      <c r="AS18" s="157">
        <f t="shared" si="8"/>
        <v>236</v>
      </c>
      <c r="AT18" s="157">
        <f t="shared" si="9"/>
        <v>230</v>
      </c>
      <c r="AU18" s="157">
        <f t="shared" si="10"/>
        <v>226</v>
      </c>
      <c r="AV18" s="157">
        <f t="shared" si="11"/>
        <v>222</v>
      </c>
    </row>
    <row r="19" spans="1:48" s="60" customFormat="1" ht="16.5" customHeight="1">
      <c r="A19" s="41">
        <v>79</v>
      </c>
      <c r="B19" s="42">
        <v>1125</v>
      </c>
      <c r="C19" s="43" t="s">
        <v>479</v>
      </c>
      <c r="D19" s="433"/>
      <c r="E19" s="434"/>
      <c r="F19" s="434"/>
      <c r="G19" s="434"/>
      <c r="H19" s="434"/>
      <c r="I19" s="504"/>
      <c r="J19" s="91" t="s">
        <v>37</v>
      </c>
      <c r="K19" s="48"/>
      <c r="L19" s="48"/>
      <c r="M19" s="48"/>
      <c r="N19" s="48"/>
      <c r="O19" s="48"/>
      <c r="P19" s="90"/>
      <c r="Q19" s="90"/>
      <c r="R19" s="90"/>
      <c r="S19" s="90"/>
      <c r="T19" s="90"/>
      <c r="U19" s="37"/>
      <c r="V19" s="37"/>
      <c r="W19" s="37"/>
      <c r="X19" s="48"/>
      <c r="Y19" s="48"/>
      <c r="Z19" s="48"/>
      <c r="AA19" s="48"/>
      <c r="AB19" s="106"/>
      <c r="AC19" s="106"/>
      <c r="AD19" s="106"/>
      <c r="AE19" s="435">
        <v>190</v>
      </c>
      <c r="AF19" s="435"/>
      <c r="AG19" s="145" t="s">
        <v>305</v>
      </c>
      <c r="AH19" s="145"/>
      <c r="AI19" s="160">
        <f t="shared" si="0"/>
        <v>190</v>
      </c>
      <c r="AJ19" s="158"/>
      <c r="AK19" s="148"/>
      <c r="AL19" s="157">
        <f>ROUNDDOWN(AI19*'地域区分'!$B$17,0)</f>
        <v>2036</v>
      </c>
      <c r="AM19" s="157">
        <f>ROUNDDOWN(AI19*'地域区分'!$C$17,0)</f>
        <v>2014</v>
      </c>
      <c r="AN19" s="157">
        <f>ROUNDDOWN(AI19*'地域区分'!$D$17,0)</f>
        <v>1968</v>
      </c>
      <c r="AO19" s="157">
        <f>ROUNDDOWN(AI19*'地域区分'!$E$17,0)</f>
        <v>1934</v>
      </c>
      <c r="AP19" s="157">
        <f>ROUNDDOWN(AI19*'地域区分'!$F$17,0)</f>
        <v>1900</v>
      </c>
      <c r="AQ19" s="150"/>
      <c r="AR19" s="297">
        <f t="shared" si="7"/>
        <v>204</v>
      </c>
      <c r="AS19" s="157">
        <f t="shared" si="8"/>
        <v>202</v>
      </c>
      <c r="AT19" s="157">
        <f t="shared" si="9"/>
        <v>197</v>
      </c>
      <c r="AU19" s="157">
        <f t="shared" si="10"/>
        <v>194</v>
      </c>
      <c r="AV19" s="157">
        <f t="shared" si="11"/>
        <v>190</v>
      </c>
    </row>
    <row r="20" spans="1:48" s="60" customFormat="1" ht="16.5" customHeight="1">
      <c r="A20" s="41">
        <v>79</v>
      </c>
      <c r="B20" s="42">
        <v>1126</v>
      </c>
      <c r="C20" s="43" t="s">
        <v>480</v>
      </c>
      <c r="D20" s="401" t="s">
        <v>34</v>
      </c>
      <c r="E20" s="430"/>
      <c r="F20" s="430"/>
      <c r="G20" s="430"/>
      <c r="H20" s="430"/>
      <c r="I20" s="492"/>
      <c r="J20" s="28" t="s">
        <v>35</v>
      </c>
      <c r="K20" s="28"/>
      <c r="L20" s="28"/>
      <c r="M20" s="28"/>
      <c r="N20" s="28"/>
      <c r="O20" s="28"/>
      <c r="P20" s="45"/>
      <c r="Q20" s="45"/>
      <c r="R20" s="45"/>
      <c r="S20" s="45"/>
      <c r="T20" s="45"/>
      <c r="U20" s="89"/>
      <c r="V20" s="89"/>
      <c r="W20" s="89"/>
      <c r="X20" s="48"/>
      <c r="Y20" s="48"/>
      <c r="Z20" s="48"/>
      <c r="AA20" s="48"/>
      <c r="AB20" s="106"/>
      <c r="AC20" s="106"/>
      <c r="AD20" s="106"/>
      <c r="AE20" s="447">
        <v>333</v>
      </c>
      <c r="AF20" s="447"/>
      <c r="AG20" s="106" t="s">
        <v>305</v>
      </c>
      <c r="AH20" s="106"/>
      <c r="AI20" s="155">
        <f t="shared" si="0"/>
        <v>333</v>
      </c>
      <c r="AJ20" s="158"/>
      <c r="AK20" s="148"/>
      <c r="AL20" s="157">
        <f>ROUNDDOWN(AI20*'地域区分'!$B$17,0)</f>
        <v>3569</v>
      </c>
      <c r="AM20" s="157">
        <f>ROUNDDOWN(AI20*'地域区分'!$C$17,0)</f>
        <v>3529</v>
      </c>
      <c r="AN20" s="157">
        <f>ROUNDDOWN(AI20*'地域区分'!$D$17,0)</f>
        <v>3449</v>
      </c>
      <c r="AO20" s="157">
        <f>ROUNDDOWN(AI20*'地域区分'!$E$17,0)</f>
        <v>3389</v>
      </c>
      <c r="AP20" s="157">
        <f>ROUNDDOWN(AI20*'地域区分'!$F$17,0)</f>
        <v>3330</v>
      </c>
      <c r="AQ20" s="150"/>
      <c r="AR20" s="297">
        <f t="shared" si="7"/>
        <v>357</v>
      </c>
      <c r="AS20" s="157">
        <f t="shared" si="8"/>
        <v>353</v>
      </c>
      <c r="AT20" s="157">
        <f t="shared" si="9"/>
        <v>345</v>
      </c>
      <c r="AU20" s="157">
        <f t="shared" si="10"/>
        <v>339</v>
      </c>
      <c r="AV20" s="157">
        <f t="shared" si="11"/>
        <v>333</v>
      </c>
    </row>
    <row r="21" spans="1:48" s="60" customFormat="1" ht="16.5" customHeight="1">
      <c r="A21" s="41">
        <v>79</v>
      </c>
      <c r="B21" s="42">
        <v>1127</v>
      </c>
      <c r="C21" s="43" t="s">
        <v>481</v>
      </c>
      <c r="D21" s="431"/>
      <c r="E21" s="432"/>
      <c r="F21" s="432"/>
      <c r="G21" s="432"/>
      <c r="H21" s="432"/>
      <c r="I21" s="493"/>
      <c r="J21" s="28" t="s">
        <v>36</v>
      </c>
      <c r="K21" s="28"/>
      <c r="L21" s="28"/>
      <c r="M21" s="28"/>
      <c r="N21" s="28"/>
      <c r="O21" s="28"/>
      <c r="P21" s="45"/>
      <c r="Q21" s="45"/>
      <c r="R21" s="45"/>
      <c r="S21" s="45"/>
      <c r="T21" s="45"/>
      <c r="U21" s="89"/>
      <c r="V21" s="89"/>
      <c r="W21" s="89"/>
      <c r="X21" s="48"/>
      <c r="Y21" s="48"/>
      <c r="Z21" s="48"/>
      <c r="AA21" s="48"/>
      <c r="AB21" s="106"/>
      <c r="AC21" s="106"/>
      <c r="AD21" s="106"/>
      <c r="AE21" s="435">
        <v>290</v>
      </c>
      <c r="AF21" s="435"/>
      <c r="AG21" s="145" t="s">
        <v>305</v>
      </c>
      <c r="AH21" s="145"/>
      <c r="AI21" s="155">
        <f t="shared" si="0"/>
        <v>290</v>
      </c>
      <c r="AJ21" s="158"/>
      <c r="AK21" s="148"/>
      <c r="AL21" s="157">
        <f>ROUNDDOWN(AI21*'地域区分'!$B$17,0)</f>
        <v>3108</v>
      </c>
      <c r="AM21" s="157">
        <f>ROUNDDOWN(AI21*'地域区分'!$C$17,0)</f>
        <v>3074</v>
      </c>
      <c r="AN21" s="157">
        <f>ROUNDDOWN(AI21*'地域区分'!$D$17,0)</f>
        <v>3004</v>
      </c>
      <c r="AO21" s="157">
        <f>ROUNDDOWN(AI21*'地域区分'!$E$17,0)</f>
        <v>2952</v>
      </c>
      <c r="AP21" s="157">
        <f>ROUNDDOWN(AI21*'地域区分'!$F$17,0)</f>
        <v>2900</v>
      </c>
      <c r="AQ21" s="150"/>
      <c r="AR21" s="297">
        <f t="shared" si="7"/>
        <v>311</v>
      </c>
      <c r="AS21" s="157">
        <f t="shared" si="8"/>
        <v>308</v>
      </c>
      <c r="AT21" s="157">
        <f t="shared" si="9"/>
        <v>301</v>
      </c>
      <c r="AU21" s="157">
        <f t="shared" si="10"/>
        <v>296</v>
      </c>
      <c r="AV21" s="157">
        <f t="shared" si="11"/>
        <v>290</v>
      </c>
    </row>
    <row r="22" spans="1:48" s="60" customFormat="1" ht="16.5" customHeight="1">
      <c r="A22" s="41">
        <v>79</v>
      </c>
      <c r="B22" s="42">
        <v>1128</v>
      </c>
      <c r="C22" s="43" t="s">
        <v>482</v>
      </c>
      <c r="D22" s="433"/>
      <c r="E22" s="434"/>
      <c r="F22" s="434"/>
      <c r="G22" s="434"/>
      <c r="H22" s="434"/>
      <c r="I22" s="504"/>
      <c r="J22" s="91" t="s">
        <v>37</v>
      </c>
      <c r="K22" s="48"/>
      <c r="L22" s="48"/>
      <c r="M22" s="48"/>
      <c r="N22" s="48"/>
      <c r="O22" s="48"/>
      <c r="P22" s="90"/>
      <c r="Q22" s="90"/>
      <c r="R22" s="90"/>
      <c r="S22" s="90"/>
      <c r="T22" s="90"/>
      <c r="U22" s="37"/>
      <c r="V22" s="37"/>
      <c r="W22" s="37"/>
      <c r="X22" s="48"/>
      <c r="Y22" s="48"/>
      <c r="Z22" s="48"/>
      <c r="AA22" s="48"/>
      <c r="AB22" s="106"/>
      <c r="AC22" s="106"/>
      <c r="AD22" s="106"/>
      <c r="AE22" s="435">
        <v>246</v>
      </c>
      <c r="AF22" s="435"/>
      <c r="AG22" s="145" t="s">
        <v>305</v>
      </c>
      <c r="AH22" s="145"/>
      <c r="AI22" s="160">
        <f t="shared" si="0"/>
        <v>246</v>
      </c>
      <c r="AJ22" s="158"/>
      <c r="AK22" s="148"/>
      <c r="AL22" s="157">
        <f>ROUNDDOWN(AI22*'地域区分'!$B$17,0)</f>
        <v>2637</v>
      </c>
      <c r="AM22" s="157">
        <f>ROUNDDOWN(AI22*'地域区分'!$C$17,0)</f>
        <v>2607</v>
      </c>
      <c r="AN22" s="157">
        <f>ROUNDDOWN(AI22*'地域区分'!$D$17,0)</f>
        <v>2548</v>
      </c>
      <c r="AO22" s="157">
        <f>ROUNDDOWN(AI22*'地域区分'!$E$17,0)</f>
        <v>2504</v>
      </c>
      <c r="AP22" s="157">
        <f>ROUNDDOWN(AI22*'地域区分'!$F$17,0)</f>
        <v>2460</v>
      </c>
      <c r="AQ22" s="150"/>
      <c r="AR22" s="297">
        <f t="shared" si="7"/>
        <v>264</v>
      </c>
      <c r="AS22" s="157">
        <f t="shared" si="8"/>
        <v>261</v>
      </c>
      <c r="AT22" s="157">
        <f t="shared" si="9"/>
        <v>255</v>
      </c>
      <c r="AU22" s="157">
        <f t="shared" si="10"/>
        <v>251</v>
      </c>
      <c r="AV22" s="157">
        <f t="shared" si="11"/>
        <v>246</v>
      </c>
    </row>
    <row r="23" spans="1:48" s="60" customFormat="1" ht="16.5" customHeight="1">
      <c r="A23" s="41">
        <v>79</v>
      </c>
      <c r="B23" s="42">
        <v>1129</v>
      </c>
      <c r="C23" s="43" t="s">
        <v>483</v>
      </c>
      <c r="D23" s="401" t="s">
        <v>32</v>
      </c>
      <c r="E23" s="430"/>
      <c r="F23" s="430"/>
      <c r="G23" s="430"/>
      <c r="H23" s="430"/>
      <c r="I23" s="492"/>
      <c r="J23" s="28" t="s">
        <v>35</v>
      </c>
      <c r="K23" s="28"/>
      <c r="L23" s="28"/>
      <c r="M23" s="28"/>
      <c r="N23" s="28"/>
      <c r="O23" s="28"/>
      <c r="P23" s="45"/>
      <c r="Q23" s="45"/>
      <c r="R23" s="45"/>
      <c r="S23" s="45"/>
      <c r="T23" s="45"/>
      <c r="U23" s="89"/>
      <c r="V23" s="89"/>
      <c r="W23" s="89"/>
      <c r="X23" s="48"/>
      <c r="Y23" s="48"/>
      <c r="Z23" s="48"/>
      <c r="AA23" s="48"/>
      <c r="AB23" s="106"/>
      <c r="AC23" s="106"/>
      <c r="AD23" s="106"/>
      <c r="AE23" s="447">
        <v>277</v>
      </c>
      <c r="AF23" s="447"/>
      <c r="AG23" s="106" t="s">
        <v>305</v>
      </c>
      <c r="AH23" s="106"/>
      <c r="AI23" s="155">
        <f t="shared" si="0"/>
        <v>277</v>
      </c>
      <c r="AJ23" s="156"/>
      <c r="AK23" s="148"/>
      <c r="AL23" s="157">
        <f>ROUNDDOWN(AI23*'地域区分'!$B$17,0)</f>
        <v>2969</v>
      </c>
      <c r="AM23" s="157">
        <f>ROUNDDOWN(AI23*'地域区分'!$C$17,0)</f>
        <v>2936</v>
      </c>
      <c r="AN23" s="157">
        <f>ROUNDDOWN(AI23*'地域区分'!$D$17,0)</f>
        <v>2869</v>
      </c>
      <c r="AO23" s="157">
        <f>ROUNDDOWN(AI23*'地域区分'!$E$17,0)</f>
        <v>2819</v>
      </c>
      <c r="AP23" s="157">
        <f>ROUNDDOWN(AI23*'地域区分'!$F$17,0)</f>
        <v>2770</v>
      </c>
      <c r="AQ23" s="150"/>
      <c r="AR23" s="297">
        <f t="shared" si="7"/>
        <v>297</v>
      </c>
      <c r="AS23" s="157">
        <f t="shared" si="8"/>
        <v>294</v>
      </c>
      <c r="AT23" s="157">
        <f t="shared" si="9"/>
        <v>287</v>
      </c>
      <c r="AU23" s="157">
        <f t="shared" si="10"/>
        <v>282</v>
      </c>
      <c r="AV23" s="157">
        <f t="shared" si="11"/>
        <v>277</v>
      </c>
    </row>
    <row r="24" spans="1:48" s="60" customFormat="1" ht="16.5" customHeight="1">
      <c r="A24" s="41">
        <v>79</v>
      </c>
      <c r="B24" s="42">
        <v>1130</v>
      </c>
      <c r="C24" s="43" t="s">
        <v>495</v>
      </c>
      <c r="D24" s="431"/>
      <c r="E24" s="432"/>
      <c r="F24" s="432"/>
      <c r="G24" s="432"/>
      <c r="H24" s="432"/>
      <c r="I24" s="493"/>
      <c r="J24" s="28" t="s">
        <v>36</v>
      </c>
      <c r="K24" s="28"/>
      <c r="L24" s="28"/>
      <c r="M24" s="28"/>
      <c r="N24" s="28"/>
      <c r="O24" s="28"/>
      <c r="P24" s="45"/>
      <c r="Q24" s="45"/>
      <c r="R24" s="45"/>
      <c r="S24" s="45"/>
      <c r="T24" s="45"/>
      <c r="U24" s="89"/>
      <c r="V24" s="89"/>
      <c r="W24" s="89"/>
      <c r="X24" s="48"/>
      <c r="Y24" s="48"/>
      <c r="Z24" s="48"/>
      <c r="AA24" s="48"/>
      <c r="AB24" s="106"/>
      <c r="AC24" s="106"/>
      <c r="AD24" s="106"/>
      <c r="AE24" s="435">
        <v>252</v>
      </c>
      <c r="AF24" s="435"/>
      <c r="AG24" s="145" t="s">
        <v>305</v>
      </c>
      <c r="AH24" s="145"/>
      <c r="AI24" s="155">
        <f t="shared" si="0"/>
        <v>252</v>
      </c>
      <c r="AJ24" s="158"/>
      <c r="AK24" s="148"/>
      <c r="AL24" s="157">
        <f>ROUNDDOWN(AI24*'地域区分'!$B$17,0)</f>
        <v>2701</v>
      </c>
      <c r="AM24" s="157">
        <f>ROUNDDOWN(AI24*'地域区分'!$C$17,0)</f>
        <v>2671</v>
      </c>
      <c r="AN24" s="157">
        <f>ROUNDDOWN(AI24*'地域区分'!$D$17,0)</f>
        <v>2610</v>
      </c>
      <c r="AO24" s="157">
        <f>ROUNDDOWN(AI24*'地域区分'!$E$17,0)</f>
        <v>2565</v>
      </c>
      <c r="AP24" s="157">
        <f>ROUNDDOWN(AI24*'地域区分'!$F$17,0)</f>
        <v>2520</v>
      </c>
      <c r="AQ24" s="150"/>
      <c r="AR24" s="297">
        <f t="shared" si="7"/>
        <v>271</v>
      </c>
      <c r="AS24" s="157">
        <f t="shared" si="8"/>
        <v>268</v>
      </c>
      <c r="AT24" s="157">
        <f t="shared" si="9"/>
        <v>261</v>
      </c>
      <c r="AU24" s="157">
        <f t="shared" si="10"/>
        <v>257</v>
      </c>
      <c r="AV24" s="157">
        <f t="shared" si="11"/>
        <v>252</v>
      </c>
    </row>
    <row r="25" spans="1:48" s="60" customFormat="1" ht="16.5" customHeight="1">
      <c r="A25" s="41">
        <v>79</v>
      </c>
      <c r="B25" s="42">
        <v>1131</v>
      </c>
      <c r="C25" s="43" t="s">
        <v>496</v>
      </c>
      <c r="D25" s="433"/>
      <c r="E25" s="434"/>
      <c r="F25" s="434"/>
      <c r="G25" s="434"/>
      <c r="H25" s="434"/>
      <c r="I25" s="504"/>
      <c r="J25" s="91" t="s">
        <v>37</v>
      </c>
      <c r="K25" s="48"/>
      <c r="L25" s="48"/>
      <c r="M25" s="48"/>
      <c r="N25" s="48"/>
      <c r="O25" s="48"/>
      <c r="P25" s="90"/>
      <c r="Q25" s="90"/>
      <c r="R25" s="90"/>
      <c r="S25" s="90"/>
      <c r="T25" s="90"/>
      <c r="U25" s="37"/>
      <c r="V25" s="37"/>
      <c r="W25" s="37"/>
      <c r="X25" s="48"/>
      <c r="Y25" s="48"/>
      <c r="Z25" s="48"/>
      <c r="AA25" s="48"/>
      <c r="AB25" s="106"/>
      <c r="AC25" s="106"/>
      <c r="AD25" s="106"/>
      <c r="AE25" s="435">
        <v>226</v>
      </c>
      <c r="AF25" s="435"/>
      <c r="AG25" s="145" t="s">
        <v>305</v>
      </c>
      <c r="AH25" s="145"/>
      <c r="AI25" s="160">
        <f t="shared" si="0"/>
        <v>226</v>
      </c>
      <c r="AJ25" s="158"/>
      <c r="AK25" s="148"/>
      <c r="AL25" s="157">
        <f>ROUNDDOWN(AI25*'地域区分'!$B$17,0)</f>
        <v>2422</v>
      </c>
      <c r="AM25" s="157">
        <f>ROUNDDOWN(AI25*'地域区分'!$C$17,0)</f>
        <v>2395</v>
      </c>
      <c r="AN25" s="157">
        <f>ROUNDDOWN(AI25*'地域区分'!$D$17,0)</f>
        <v>2341</v>
      </c>
      <c r="AO25" s="157">
        <f>ROUNDDOWN(AI25*'地域区分'!$E$17,0)</f>
        <v>2300</v>
      </c>
      <c r="AP25" s="157">
        <f>ROUNDDOWN(AI25*'地域区分'!$F$17,0)</f>
        <v>2260</v>
      </c>
      <c r="AQ25" s="150"/>
      <c r="AR25" s="297">
        <f t="shared" si="7"/>
        <v>243</v>
      </c>
      <c r="AS25" s="157">
        <f t="shared" si="8"/>
        <v>240</v>
      </c>
      <c r="AT25" s="157">
        <f t="shared" si="9"/>
        <v>235</v>
      </c>
      <c r="AU25" s="157">
        <f t="shared" si="10"/>
        <v>230</v>
      </c>
      <c r="AV25" s="157">
        <f t="shared" si="11"/>
        <v>226</v>
      </c>
    </row>
    <row r="26" spans="1:48" s="60" customFormat="1" ht="16.5" customHeight="1">
      <c r="A26" s="41">
        <v>79</v>
      </c>
      <c r="B26" s="42">
        <v>1132</v>
      </c>
      <c r="C26" s="43" t="s">
        <v>484</v>
      </c>
      <c r="D26" s="401" t="s">
        <v>33</v>
      </c>
      <c r="E26" s="430"/>
      <c r="F26" s="430"/>
      <c r="G26" s="430"/>
      <c r="H26" s="430"/>
      <c r="I26" s="492"/>
      <c r="J26" s="28" t="s">
        <v>35</v>
      </c>
      <c r="K26" s="28"/>
      <c r="L26" s="28"/>
      <c r="M26" s="28"/>
      <c r="N26" s="28"/>
      <c r="O26" s="28"/>
      <c r="P26" s="45"/>
      <c r="Q26" s="45"/>
      <c r="R26" s="45"/>
      <c r="S26" s="45"/>
      <c r="T26" s="45"/>
      <c r="U26" s="89"/>
      <c r="V26" s="89"/>
      <c r="W26" s="89"/>
      <c r="X26" s="48"/>
      <c r="Y26" s="48"/>
      <c r="Z26" s="48"/>
      <c r="AA26" s="48"/>
      <c r="AB26" s="106"/>
      <c r="AC26" s="106"/>
      <c r="AD26" s="106"/>
      <c r="AE26" s="447">
        <v>462</v>
      </c>
      <c r="AF26" s="447"/>
      <c r="AG26" s="106" t="s">
        <v>305</v>
      </c>
      <c r="AH26" s="106"/>
      <c r="AI26" s="155">
        <f t="shared" si="0"/>
        <v>462</v>
      </c>
      <c r="AJ26" s="158"/>
      <c r="AK26" s="148"/>
      <c r="AL26" s="157">
        <f>ROUNDDOWN(AI26*'地域区分'!$B$17,0)</f>
        <v>4952</v>
      </c>
      <c r="AM26" s="157">
        <f>ROUNDDOWN(AI26*'地域区分'!$C$17,0)</f>
        <v>4897</v>
      </c>
      <c r="AN26" s="157">
        <f>ROUNDDOWN(AI26*'地域区分'!$D$17,0)</f>
        <v>4786</v>
      </c>
      <c r="AO26" s="157">
        <f>ROUNDDOWN(AI26*'地域区分'!$E$17,0)</f>
        <v>4703</v>
      </c>
      <c r="AP26" s="157">
        <f>ROUNDDOWN(AI26*'地域区分'!$F$17,0)</f>
        <v>4620</v>
      </c>
      <c r="AQ26" s="150"/>
      <c r="AR26" s="297">
        <f aca="true" t="shared" si="12" ref="AR26:AR34">AL26-ROUNDDOWN(AL26*0.9,0)</f>
        <v>496</v>
      </c>
      <c r="AS26" s="157">
        <f aca="true" t="shared" si="13" ref="AS26:AS34">AM26-ROUNDDOWN(AM26*0.9,0)</f>
        <v>490</v>
      </c>
      <c r="AT26" s="157">
        <f aca="true" t="shared" si="14" ref="AT26:AT34">AN26-ROUNDDOWN(AN26*0.9,0)</f>
        <v>479</v>
      </c>
      <c r="AU26" s="157">
        <f aca="true" t="shared" si="15" ref="AU26:AU34">AO26-ROUNDDOWN(AO26*0.9,0)</f>
        <v>471</v>
      </c>
      <c r="AV26" s="157">
        <f aca="true" t="shared" si="16" ref="AV26:AV34">AP26-ROUNDDOWN(AP26*0.9,0)</f>
        <v>462</v>
      </c>
    </row>
    <row r="27" spans="1:48" s="60" customFormat="1" ht="16.5" customHeight="1">
      <c r="A27" s="41">
        <v>79</v>
      </c>
      <c r="B27" s="42">
        <v>1133</v>
      </c>
      <c r="C27" s="43" t="s">
        <v>497</v>
      </c>
      <c r="D27" s="431"/>
      <c r="E27" s="432"/>
      <c r="F27" s="432"/>
      <c r="G27" s="432"/>
      <c r="H27" s="432"/>
      <c r="I27" s="493"/>
      <c r="J27" s="28" t="s">
        <v>36</v>
      </c>
      <c r="K27" s="28"/>
      <c r="L27" s="28"/>
      <c r="M27" s="28"/>
      <c r="N27" s="28"/>
      <c r="O27" s="28"/>
      <c r="P27" s="45"/>
      <c r="Q27" s="45"/>
      <c r="R27" s="45"/>
      <c r="S27" s="45"/>
      <c r="T27" s="45"/>
      <c r="U27" s="89"/>
      <c r="V27" s="89"/>
      <c r="W27" s="89"/>
      <c r="X27" s="48"/>
      <c r="Y27" s="48"/>
      <c r="Z27" s="48"/>
      <c r="AA27" s="48"/>
      <c r="AB27" s="106"/>
      <c r="AC27" s="106"/>
      <c r="AD27" s="106"/>
      <c r="AE27" s="435">
        <v>419</v>
      </c>
      <c r="AF27" s="435"/>
      <c r="AG27" s="145" t="s">
        <v>305</v>
      </c>
      <c r="AH27" s="145"/>
      <c r="AI27" s="155">
        <f t="shared" si="0"/>
        <v>419</v>
      </c>
      <c r="AJ27" s="158"/>
      <c r="AK27" s="148"/>
      <c r="AL27" s="157">
        <f>ROUNDDOWN(AI27*'地域区分'!$B$17,0)</f>
        <v>4491</v>
      </c>
      <c r="AM27" s="157">
        <f>ROUNDDOWN(AI27*'地域区分'!$C$17,0)</f>
        <v>4441</v>
      </c>
      <c r="AN27" s="157">
        <f>ROUNDDOWN(AI27*'地域区分'!$D$17,0)</f>
        <v>4340</v>
      </c>
      <c r="AO27" s="157">
        <f>ROUNDDOWN(AI27*'地域区分'!$E$17,0)</f>
        <v>4265</v>
      </c>
      <c r="AP27" s="157">
        <f>ROUNDDOWN(AI27*'地域区分'!$F$17,0)</f>
        <v>4190</v>
      </c>
      <c r="AQ27" s="150"/>
      <c r="AR27" s="297">
        <f t="shared" si="12"/>
        <v>450</v>
      </c>
      <c r="AS27" s="157">
        <f t="shared" si="13"/>
        <v>445</v>
      </c>
      <c r="AT27" s="157">
        <f t="shared" si="14"/>
        <v>434</v>
      </c>
      <c r="AU27" s="157">
        <f t="shared" si="15"/>
        <v>427</v>
      </c>
      <c r="AV27" s="157">
        <f t="shared" si="16"/>
        <v>419</v>
      </c>
    </row>
    <row r="28" spans="1:48" s="60" customFormat="1" ht="16.5" customHeight="1">
      <c r="A28" s="41">
        <v>79</v>
      </c>
      <c r="B28" s="42">
        <v>1134</v>
      </c>
      <c r="C28" s="43" t="s">
        <v>498</v>
      </c>
      <c r="D28" s="433"/>
      <c r="E28" s="434"/>
      <c r="F28" s="434"/>
      <c r="G28" s="434"/>
      <c r="H28" s="434"/>
      <c r="I28" s="504"/>
      <c r="J28" s="91" t="s">
        <v>37</v>
      </c>
      <c r="K28" s="48"/>
      <c r="L28" s="48"/>
      <c r="M28" s="48"/>
      <c r="N28" s="48"/>
      <c r="O28" s="48"/>
      <c r="P28" s="90"/>
      <c r="Q28" s="90"/>
      <c r="R28" s="90"/>
      <c r="S28" s="90"/>
      <c r="T28" s="90"/>
      <c r="U28" s="37"/>
      <c r="V28" s="37"/>
      <c r="W28" s="37"/>
      <c r="X28" s="48"/>
      <c r="Y28" s="48"/>
      <c r="Z28" s="48"/>
      <c r="AA28" s="48"/>
      <c r="AB28" s="106"/>
      <c r="AC28" s="106"/>
      <c r="AD28" s="106"/>
      <c r="AE28" s="435">
        <v>378</v>
      </c>
      <c r="AF28" s="435"/>
      <c r="AG28" s="145" t="s">
        <v>305</v>
      </c>
      <c r="AH28" s="145"/>
      <c r="AI28" s="160">
        <f t="shared" si="0"/>
        <v>378</v>
      </c>
      <c r="AJ28" s="158"/>
      <c r="AK28" s="148"/>
      <c r="AL28" s="157">
        <f>ROUNDDOWN(AI28*'地域区分'!$B$17,0)</f>
        <v>4052</v>
      </c>
      <c r="AM28" s="157">
        <f>ROUNDDOWN(AI28*'地域区分'!$C$17,0)</f>
        <v>4006</v>
      </c>
      <c r="AN28" s="157">
        <f>ROUNDDOWN(AI28*'地域区分'!$D$17,0)</f>
        <v>3916</v>
      </c>
      <c r="AO28" s="157">
        <f>ROUNDDOWN(AI28*'地域区分'!$E$17,0)</f>
        <v>3848</v>
      </c>
      <c r="AP28" s="157">
        <f>ROUNDDOWN(AI28*'地域区分'!$F$17,0)</f>
        <v>3780</v>
      </c>
      <c r="AQ28" s="150"/>
      <c r="AR28" s="297">
        <f t="shared" si="12"/>
        <v>406</v>
      </c>
      <c r="AS28" s="157">
        <f t="shared" si="13"/>
        <v>401</v>
      </c>
      <c r="AT28" s="157">
        <f t="shared" si="14"/>
        <v>392</v>
      </c>
      <c r="AU28" s="157">
        <f t="shared" si="15"/>
        <v>385</v>
      </c>
      <c r="AV28" s="157">
        <f t="shared" si="16"/>
        <v>378</v>
      </c>
    </row>
    <row r="29" spans="1:48" s="60" customFormat="1" ht="16.5" customHeight="1">
      <c r="A29" s="41">
        <v>79</v>
      </c>
      <c r="B29" s="42">
        <v>1135</v>
      </c>
      <c r="C29" s="43" t="s">
        <v>485</v>
      </c>
      <c r="D29" s="401" t="s">
        <v>34</v>
      </c>
      <c r="E29" s="430"/>
      <c r="F29" s="430"/>
      <c r="G29" s="430"/>
      <c r="H29" s="430"/>
      <c r="I29" s="492"/>
      <c r="J29" s="28" t="s">
        <v>35</v>
      </c>
      <c r="K29" s="28"/>
      <c r="L29" s="28"/>
      <c r="M29" s="28"/>
      <c r="N29" s="28"/>
      <c r="O29" s="28"/>
      <c r="P29" s="45"/>
      <c r="Q29" s="45"/>
      <c r="R29" s="45"/>
      <c r="S29" s="45"/>
      <c r="T29" s="45"/>
      <c r="U29" s="89"/>
      <c r="V29" s="89"/>
      <c r="W29" s="89"/>
      <c r="X29" s="48"/>
      <c r="Y29" s="48"/>
      <c r="Z29" s="48"/>
      <c r="AA29" s="48"/>
      <c r="AB29" s="106"/>
      <c r="AC29" s="106"/>
      <c r="AD29" s="106"/>
      <c r="AE29" s="447">
        <v>600</v>
      </c>
      <c r="AF29" s="447"/>
      <c r="AG29" s="106" t="s">
        <v>305</v>
      </c>
      <c r="AH29" s="106"/>
      <c r="AI29" s="155">
        <f t="shared" si="0"/>
        <v>600</v>
      </c>
      <c r="AJ29" s="158"/>
      <c r="AK29" s="148"/>
      <c r="AL29" s="157">
        <f>ROUNDDOWN(AI29*'地域区分'!$B$17,0)</f>
        <v>6432</v>
      </c>
      <c r="AM29" s="157">
        <f>ROUNDDOWN(AI29*'地域区分'!$C$17,0)</f>
        <v>6360</v>
      </c>
      <c r="AN29" s="157">
        <f>ROUNDDOWN(AI29*'地域区分'!$D$17,0)</f>
        <v>6216</v>
      </c>
      <c r="AO29" s="157">
        <f>ROUNDDOWN(AI29*'地域区分'!$E$17,0)</f>
        <v>6108</v>
      </c>
      <c r="AP29" s="157">
        <f>ROUNDDOWN(AI29*'地域区分'!$F$17,0)</f>
        <v>6000</v>
      </c>
      <c r="AQ29" s="150"/>
      <c r="AR29" s="297">
        <f t="shared" si="12"/>
        <v>644</v>
      </c>
      <c r="AS29" s="157">
        <f t="shared" si="13"/>
        <v>636</v>
      </c>
      <c r="AT29" s="157">
        <f t="shared" si="14"/>
        <v>622</v>
      </c>
      <c r="AU29" s="157">
        <f t="shared" si="15"/>
        <v>611</v>
      </c>
      <c r="AV29" s="157">
        <f t="shared" si="16"/>
        <v>600</v>
      </c>
    </row>
    <row r="30" spans="1:48" s="60" customFormat="1" ht="16.5" customHeight="1">
      <c r="A30" s="41">
        <v>79</v>
      </c>
      <c r="B30" s="42">
        <v>1136</v>
      </c>
      <c r="C30" s="43" t="s">
        <v>499</v>
      </c>
      <c r="D30" s="431"/>
      <c r="E30" s="432"/>
      <c r="F30" s="432"/>
      <c r="G30" s="432"/>
      <c r="H30" s="432"/>
      <c r="I30" s="493"/>
      <c r="J30" s="28" t="s">
        <v>36</v>
      </c>
      <c r="K30" s="28"/>
      <c r="L30" s="28"/>
      <c r="M30" s="28"/>
      <c r="N30" s="28"/>
      <c r="O30" s="28"/>
      <c r="P30" s="45"/>
      <c r="Q30" s="45"/>
      <c r="R30" s="45"/>
      <c r="S30" s="45"/>
      <c r="T30" s="45"/>
      <c r="U30" s="89"/>
      <c r="V30" s="89"/>
      <c r="W30" s="89"/>
      <c r="X30" s="48"/>
      <c r="Y30" s="48"/>
      <c r="Z30" s="48"/>
      <c r="AA30" s="48"/>
      <c r="AB30" s="106"/>
      <c r="AC30" s="106"/>
      <c r="AD30" s="106"/>
      <c r="AE30" s="435">
        <v>546</v>
      </c>
      <c r="AF30" s="435"/>
      <c r="AG30" s="145" t="s">
        <v>305</v>
      </c>
      <c r="AH30" s="145"/>
      <c r="AI30" s="155">
        <f t="shared" si="0"/>
        <v>546</v>
      </c>
      <c r="AJ30" s="158"/>
      <c r="AK30" s="148"/>
      <c r="AL30" s="157">
        <f>ROUNDDOWN(AI30*'地域区分'!$B$17,0)</f>
        <v>5853</v>
      </c>
      <c r="AM30" s="157">
        <f>ROUNDDOWN(AI30*'地域区分'!$C$17,0)</f>
        <v>5787</v>
      </c>
      <c r="AN30" s="157">
        <f>ROUNDDOWN(AI30*'地域区分'!$D$17,0)</f>
        <v>5656</v>
      </c>
      <c r="AO30" s="157">
        <f>ROUNDDOWN(AI30*'地域区分'!$E$17,0)</f>
        <v>5558</v>
      </c>
      <c r="AP30" s="157">
        <f>ROUNDDOWN(AI30*'地域区分'!$F$17,0)</f>
        <v>5460</v>
      </c>
      <c r="AQ30" s="150"/>
      <c r="AR30" s="297">
        <f t="shared" si="12"/>
        <v>586</v>
      </c>
      <c r="AS30" s="157">
        <f t="shared" si="13"/>
        <v>579</v>
      </c>
      <c r="AT30" s="157">
        <f t="shared" si="14"/>
        <v>566</v>
      </c>
      <c r="AU30" s="157">
        <f t="shared" si="15"/>
        <v>556</v>
      </c>
      <c r="AV30" s="157">
        <f t="shared" si="16"/>
        <v>546</v>
      </c>
    </row>
    <row r="31" spans="1:48" s="60" customFormat="1" ht="16.5" customHeight="1">
      <c r="A31" s="41">
        <v>79</v>
      </c>
      <c r="B31" s="42">
        <v>1137</v>
      </c>
      <c r="C31" s="43" t="s">
        <v>500</v>
      </c>
      <c r="D31" s="433"/>
      <c r="E31" s="434"/>
      <c r="F31" s="434"/>
      <c r="G31" s="434"/>
      <c r="H31" s="434"/>
      <c r="I31" s="504"/>
      <c r="J31" s="91" t="s">
        <v>37</v>
      </c>
      <c r="K31" s="48"/>
      <c r="L31" s="48"/>
      <c r="M31" s="48"/>
      <c r="N31" s="48"/>
      <c r="O31" s="48"/>
      <c r="P31" s="90"/>
      <c r="Q31" s="90"/>
      <c r="R31" s="90"/>
      <c r="S31" s="90"/>
      <c r="T31" s="90"/>
      <c r="U31" s="37"/>
      <c r="V31" s="37"/>
      <c r="W31" s="37"/>
      <c r="X31" s="48"/>
      <c r="Y31" s="48"/>
      <c r="Z31" s="48"/>
      <c r="AA31" s="48"/>
      <c r="AB31" s="106"/>
      <c r="AC31" s="106"/>
      <c r="AD31" s="106"/>
      <c r="AE31" s="435">
        <v>491</v>
      </c>
      <c r="AF31" s="435"/>
      <c r="AG31" s="145" t="s">
        <v>305</v>
      </c>
      <c r="AH31" s="145"/>
      <c r="AI31" s="160">
        <f t="shared" si="0"/>
        <v>491</v>
      </c>
      <c r="AJ31" s="158"/>
      <c r="AK31" s="148"/>
      <c r="AL31" s="157">
        <f>ROUNDDOWN(AI31*'地域区分'!$B$17,0)</f>
        <v>5263</v>
      </c>
      <c r="AM31" s="157">
        <f>ROUNDDOWN(AI31*'地域区分'!$C$17,0)</f>
        <v>5204</v>
      </c>
      <c r="AN31" s="157">
        <f>ROUNDDOWN(AI31*'地域区分'!$D$17,0)</f>
        <v>5086</v>
      </c>
      <c r="AO31" s="157">
        <f>ROUNDDOWN(AI31*'地域区分'!$E$17,0)</f>
        <v>4998</v>
      </c>
      <c r="AP31" s="157">
        <f>ROUNDDOWN(AI31*'地域区分'!$F$17,0)</f>
        <v>4910</v>
      </c>
      <c r="AQ31" s="150"/>
      <c r="AR31" s="297">
        <f t="shared" si="12"/>
        <v>527</v>
      </c>
      <c r="AS31" s="157">
        <f t="shared" si="13"/>
        <v>521</v>
      </c>
      <c r="AT31" s="157">
        <f t="shared" si="14"/>
        <v>509</v>
      </c>
      <c r="AU31" s="157">
        <f t="shared" si="15"/>
        <v>500</v>
      </c>
      <c r="AV31" s="157">
        <f t="shared" si="16"/>
        <v>491</v>
      </c>
    </row>
    <row r="32" spans="1:48" s="60" customFormat="1" ht="16.5" customHeight="1">
      <c r="A32" s="41">
        <v>79</v>
      </c>
      <c r="B32" s="42">
        <v>1138</v>
      </c>
      <c r="C32" s="43" t="s">
        <v>486</v>
      </c>
      <c r="D32" s="401" t="s">
        <v>32</v>
      </c>
      <c r="E32" s="430"/>
      <c r="F32" s="430"/>
      <c r="G32" s="430"/>
      <c r="H32" s="430"/>
      <c r="I32" s="492"/>
      <c r="J32" s="28" t="s">
        <v>35</v>
      </c>
      <c r="K32" s="28"/>
      <c r="L32" s="28"/>
      <c r="M32" s="28"/>
      <c r="N32" s="28"/>
      <c r="O32" s="28"/>
      <c r="P32" s="45"/>
      <c r="Q32" s="45"/>
      <c r="R32" s="45"/>
      <c r="S32" s="45"/>
      <c r="T32" s="45"/>
      <c r="U32" s="89"/>
      <c r="V32" s="89"/>
      <c r="W32" s="89"/>
      <c r="X32" s="48"/>
      <c r="Y32" s="48"/>
      <c r="Z32" s="48"/>
      <c r="AA32" s="48"/>
      <c r="AB32" s="106"/>
      <c r="AC32" s="106"/>
      <c r="AD32" s="106"/>
      <c r="AE32" s="447">
        <v>86</v>
      </c>
      <c r="AF32" s="447"/>
      <c r="AG32" s="106" t="s">
        <v>305</v>
      </c>
      <c r="AH32" s="106"/>
      <c r="AI32" s="155">
        <f t="shared" si="0"/>
        <v>86</v>
      </c>
      <c r="AJ32" s="156"/>
      <c r="AK32" s="148"/>
      <c r="AL32" s="157">
        <f>ROUNDDOWN(AI32*'地域区分'!$B$17,0)</f>
        <v>921</v>
      </c>
      <c r="AM32" s="157">
        <f>ROUNDDOWN(AI32*'地域区分'!$C$17,0)</f>
        <v>911</v>
      </c>
      <c r="AN32" s="157">
        <f>ROUNDDOWN(AI32*'地域区分'!$D$17,0)</f>
        <v>890</v>
      </c>
      <c r="AO32" s="157">
        <f>ROUNDDOWN(AI32*'地域区分'!$E$17,0)</f>
        <v>875</v>
      </c>
      <c r="AP32" s="157">
        <f>ROUNDDOWN(AI32*'地域区分'!$F$17,0)</f>
        <v>860</v>
      </c>
      <c r="AQ32" s="150"/>
      <c r="AR32" s="297">
        <f t="shared" si="12"/>
        <v>93</v>
      </c>
      <c r="AS32" s="157">
        <f t="shared" si="13"/>
        <v>92</v>
      </c>
      <c r="AT32" s="157">
        <f t="shared" si="14"/>
        <v>89</v>
      </c>
      <c r="AU32" s="157">
        <f t="shared" si="15"/>
        <v>88</v>
      </c>
      <c r="AV32" s="157">
        <f t="shared" si="16"/>
        <v>86</v>
      </c>
    </row>
    <row r="33" spans="1:48" s="60" customFormat="1" ht="16.5" customHeight="1">
      <c r="A33" s="41">
        <v>79</v>
      </c>
      <c r="B33" s="42">
        <v>1139</v>
      </c>
      <c r="C33" s="43" t="s">
        <v>501</v>
      </c>
      <c r="D33" s="431"/>
      <c r="E33" s="432"/>
      <c r="F33" s="432"/>
      <c r="G33" s="432"/>
      <c r="H33" s="432"/>
      <c r="I33" s="493"/>
      <c r="J33" s="28" t="s">
        <v>36</v>
      </c>
      <c r="K33" s="28"/>
      <c r="L33" s="28"/>
      <c r="M33" s="28"/>
      <c r="N33" s="28"/>
      <c r="O33" s="28"/>
      <c r="P33" s="45"/>
      <c r="Q33" s="45"/>
      <c r="R33" s="45"/>
      <c r="S33" s="45"/>
      <c r="T33" s="45"/>
      <c r="U33" s="89"/>
      <c r="V33" s="89"/>
      <c r="W33" s="89"/>
      <c r="X33" s="48"/>
      <c r="Y33" s="48"/>
      <c r="Z33" s="48"/>
      <c r="AA33" s="48"/>
      <c r="AB33" s="106"/>
      <c r="AC33" s="106"/>
      <c r="AD33" s="106"/>
      <c r="AE33" s="435">
        <v>66</v>
      </c>
      <c r="AF33" s="435"/>
      <c r="AG33" s="145" t="s">
        <v>305</v>
      </c>
      <c r="AH33" s="145"/>
      <c r="AI33" s="155">
        <f t="shared" si="0"/>
        <v>66</v>
      </c>
      <c r="AJ33" s="158"/>
      <c r="AK33" s="148"/>
      <c r="AL33" s="157">
        <f>ROUNDDOWN(AI33*'地域区分'!$B$17,0)</f>
        <v>707</v>
      </c>
      <c r="AM33" s="157">
        <f>ROUNDDOWN(AI33*'地域区分'!$C$17,0)</f>
        <v>699</v>
      </c>
      <c r="AN33" s="157">
        <f>ROUNDDOWN(AI33*'地域区分'!$D$17,0)</f>
        <v>683</v>
      </c>
      <c r="AO33" s="157">
        <f>ROUNDDOWN(AI33*'地域区分'!$E$17,0)</f>
        <v>671</v>
      </c>
      <c r="AP33" s="157">
        <f>ROUNDDOWN(AI33*'地域区分'!$F$17,0)</f>
        <v>660</v>
      </c>
      <c r="AQ33" s="150"/>
      <c r="AR33" s="297">
        <f t="shared" si="12"/>
        <v>71</v>
      </c>
      <c r="AS33" s="157">
        <f t="shared" si="13"/>
        <v>70</v>
      </c>
      <c r="AT33" s="157">
        <f t="shared" si="14"/>
        <v>69</v>
      </c>
      <c r="AU33" s="157">
        <f t="shared" si="15"/>
        <v>68</v>
      </c>
      <c r="AV33" s="157">
        <f t="shared" si="16"/>
        <v>66</v>
      </c>
    </row>
    <row r="34" spans="1:48" s="60" customFormat="1" ht="16.5" customHeight="1">
      <c r="A34" s="41">
        <v>79</v>
      </c>
      <c r="B34" s="42">
        <v>1140</v>
      </c>
      <c r="C34" s="43" t="s">
        <v>502</v>
      </c>
      <c r="D34" s="433"/>
      <c r="E34" s="434"/>
      <c r="F34" s="434"/>
      <c r="G34" s="434"/>
      <c r="H34" s="434"/>
      <c r="I34" s="504"/>
      <c r="J34" s="91" t="s">
        <v>37</v>
      </c>
      <c r="K34" s="48"/>
      <c r="L34" s="48"/>
      <c r="M34" s="48"/>
      <c r="N34" s="48"/>
      <c r="O34" s="48"/>
      <c r="P34" s="90"/>
      <c r="Q34" s="90"/>
      <c r="R34" s="90"/>
      <c r="S34" s="90"/>
      <c r="T34" s="90"/>
      <c r="U34" s="37"/>
      <c r="V34" s="37"/>
      <c r="W34" s="37"/>
      <c r="X34" s="48"/>
      <c r="Y34" s="48"/>
      <c r="Z34" s="48"/>
      <c r="AA34" s="48"/>
      <c r="AB34" s="106"/>
      <c r="AC34" s="106"/>
      <c r="AD34" s="106"/>
      <c r="AE34" s="435">
        <v>45</v>
      </c>
      <c r="AF34" s="435"/>
      <c r="AG34" s="145" t="s">
        <v>305</v>
      </c>
      <c r="AH34" s="145"/>
      <c r="AI34" s="160">
        <f t="shared" si="0"/>
        <v>45</v>
      </c>
      <c r="AJ34" s="158"/>
      <c r="AK34" s="148"/>
      <c r="AL34" s="157">
        <f>ROUNDDOWN(AI34*'地域区分'!$B$17,0)</f>
        <v>482</v>
      </c>
      <c r="AM34" s="157">
        <f>ROUNDDOWN(AI34*'地域区分'!$C$17,0)</f>
        <v>477</v>
      </c>
      <c r="AN34" s="157">
        <f>ROUNDDOWN(AI34*'地域区分'!$D$17,0)</f>
        <v>466</v>
      </c>
      <c r="AO34" s="157">
        <f>ROUNDDOWN(AI34*'地域区分'!$E$17,0)</f>
        <v>458</v>
      </c>
      <c r="AP34" s="157">
        <f>ROUNDDOWN(AI34*'地域区分'!$F$17,0)</f>
        <v>450</v>
      </c>
      <c r="AQ34" s="150"/>
      <c r="AR34" s="297">
        <f t="shared" si="12"/>
        <v>49</v>
      </c>
      <c r="AS34" s="157">
        <f t="shared" si="13"/>
        <v>48</v>
      </c>
      <c r="AT34" s="157">
        <f t="shared" si="14"/>
        <v>47</v>
      </c>
      <c r="AU34" s="157">
        <f t="shared" si="15"/>
        <v>46</v>
      </c>
      <c r="AV34" s="157">
        <f t="shared" si="16"/>
        <v>45</v>
      </c>
    </row>
    <row r="35" spans="1:48" s="60" customFormat="1" ht="16.5" customHeight="1">
      <c r="A35" s="41">
        <v>79</v>
      </c>
      <c r="B35" s="42">
        <v>1141</v>
      </c>
      <c r="C35" s="43" t="s">
        <v>487</v>
      </c>
      <c r="D35" s="401" t="s">
        <v>33</v>
      </c>
      <c r="E35" s="430"/>
      <c r="F35" s="430"/>
      <c r="G35" s="430"/>
      <c r="H35" s="430"/>
      <c r="I35" s="492"/>
      <c r="J35" s="28" t="s">
        <v>35</v>
      </c>
      <c r="K35" s="28"/>
      <c r="L35" s="28"/>
      <c r="M35" s="28"/>
      <c r="N35" s="28"/>
      <c r="O35" s="28"/>
      <c r="P35" s="45"/>
      <c r="Q35" s="45"/>
      <c r="R35" s="45"/>
      <c r="S35" s="45"/>
      <c r="T35" s="45"/>
      <c r="U35" s="89"/>
      <c r="V35" s="89"/>
      <c r="W35" s="89"/>
      <c r="X35" s="48"/>
      <c r="Y35" s="48"/>
      <c r="Z35" s="48"/>
      <c r="AA35" s="48"/>
      <c r="AB35" s="106"/>
      <c r="AC35" s="106"/>
      <c r="AD35" s="106"/>
      <c r="AE35" s="447">
        <v>143</v>
      </c>
      <c r="AF35" s="447"/>
      <c r="AG35" s="106" t="s">
        <v>305</v>
      </c>
      <c r="AH35" s="106"/>
      <c r="AI35" s="155">
        <f t="shared" si="0"/>
        <v>143</v>
      </c>
      <c r="AJ35" s="158"/>
      <c r="AK35" s="148"/>
      <c r="AL35" s="157">
        <f>ROUNDDOWN(AI35*'地域区分'!$B$17,0)</f>
        <v>1532</v>
      </c>
      <c r="AM35" s="157">
        <f>ROUNDDOWN(AI35*'地域区分'!$C$17,0)</f>
        <v>1515</v>
      </c>
      <c r="AN35" s="157">
        <f>ROUNDDOWN(AI35*'地域区分'!$D$17,0)</f>
        <v>1481</v>
      </c>
      <c r="AO35" s="157">
        <f>ROUNDDOWN(AI35*'地域区分'!$E$17,0)</f>
        <v>1455</v>
      </c>
      <c r="AP35" s="157">
        <f>ROUNDDOWN(AI35*'地域区分'!$F$17,0)</f>
        <v>1430</v>
      </c>
      <c r="AQ35" s="150"/>
      <c r="AR35" s="297">
        <f aca="true" t="shared" si="17" ref="AR35:AR43">AL35-ROUNDDOWN(AL35*0.9,0)</f>
        <v>154</v>
      </c>
      <c r="AS35" s="157">
        <f aca="true" t="shared" si="18" ref="AS35:AS43">AM35-ROUNDDOWN(AM35*0.9,0)</f>
        <v>152</v>
      </c>
      <c r="AT35" s="157">
        <f aca="true" t="shared" si="19" ref="AT35:AT43">AN35-ROUNDDOWN(AN35*0.9,0)</f>
        <v>149</v>
      </c>
      <c r="AU35" s="157">
        <f aca="true" t="shared" si="20" ref="AU35:AU43">AO35-ROUNDDOWN(AO35*0.9,0)</f>
        <v>146</v>
      </c>
      <c r="AV35" s="157">
        <f aca="true" t="shared" si="21" ref="AV35:AV43">AP35-ROUNDDOWN(AP35*0.9,0)</f>
        <v>143</v>
      </c>
    </row>
    <row r="36" spans="1:48" s="60" customFormat="1" ht="16.5" customHeight="1">
      <c r="A36" s="41">
        <v>79</v>
      </c>
      <c r="B36" s="42">
        <v>1142</v>
      </c>
      <c r="C36" s="43" t="s">
        <v>503</v>
      </c>
      <c r="D36" s="431"/>
      <c r="E36" s="432"/>
      <c r="F36" s="432"/>
      <c r="G36" s="432"/>
      <c r="H36" s="432"/>
      <c r="I36" s="493"/>
      <c r="J36" s="28" t="s">
        <v>36</v>
      </c>
      <c r="K36" s="28"/>
      <c r="L36" s="28"/>
      <c r="M36" s="28"/>
      <c r="N36" s="28"/>
      <c r="O36" s="28"/>
      <c r="P36" s="45"/>
      <c r="Q36" s="45"/>
      <c r="R36" s="45"/>
      <c r="S36" s="45"/>
      <c r="T36" s="45"/>
      <c r="U36" s="89"/>
      <c r="V36" s="89"/>
      <c r="W36" s="89"/>
      <c r="X36" s="48"/>
      <c r="Y36" s="48"/>
      <c r="Z36" s="48"/>
      <c r="AA36" s="48"/>
      <c r="AB36" s="106"/>
      <c r="AC36" s="106"/>
      <c r="AD36" s="106"/>
      <c r="AE36" s="435">
        <v>109</v>
      </c>
      <c r="AF36" s="435"/>
      <c r="AG36" s="145" t="s">
        <v>305</v>
      </c>
      <c r="AH36" s="145"/>
      <c r="AI36" s="155">
        <f t="shared" si="0"/>
        <v>109</v>
      </c>
      <c r="AJ36" s="158"/>
      <c r="AK36" s="148"/>
      <c r="AL36" s="157">
        <f>ROUNDDOWN(AI36*'地域区分'!$B$17,0)</f>
        <v>1168</v>
      </c>
      <c r="AM36" s="157">
        <f>ROUNDDOWN(AI36*'地域区分'!$C$17,0)</f>
        <v>1155</v>
      </c>
      <c r="AN36" s="157">
        <f>ROUNDDOWN(AI36*'地域区分'!$D$17,0)</f>
        <v>1129</v>
      </c>
      <c r="AO36" s="157">
        <f>ROUNDDOWN(AI36*'地域区分'!$E$17,0)</f>
        <v>1109</v>
      </c>
      <c r="AP36" s="157">
        <f>ROUNDDOWN(AI36*'地域区分'!$F$17,0)</f>
        <v>1090</v>
      </c>
      <c r="AQ36" s="150"/>
      <c r="AR36" s="297">
        <f t="shared" si="17"/>
        <v>117</v>
      </c>
      <c r="AS36" s="157">
        <f t="shared" si="18"/>
        <v>116</v>
      </c>
      <c r="AT36" s="157">
        <f t="shared" si="19"/>
        <v>113</v>
      </c>
      <c r="AU36" s="157">
        <f t="shared" si="20"/>
        <v>111</v>
      </c>
      <c r="AV36" s="157">
        <f t="shared" si="21"/>
        <v>109</v>
      </c>
    </row>
    <row r="37" spans="1:48" s="60" customFormat="1" ht="16.5" customHeight="1">
      <c r="A37" s="41">
        <v>79</v>
      </c>
      <c r="B37" s="42">
        <v>1143</v>
      </c>
      <c r="C37" s="43" t="s">
        <v>504</v>
      </c>
      <c r="D37" s="433"/>
      <c r="E37" s="434"/>
      <c r="F37" s="434"/>
      <c r="G37" s="434"/>
      <c r="H37" s="434"/>
      <c r="I37" s="504"/>
      <c r="J37" s="91" t="s">
        <v>37</v>
      </c>
      <c r="K37" s="48"/>
      <c r="L37" s="48"/>
      <c r="M37" s="48"/>
      <c r="N37" s="48"/>
      <c r="O37" s="48"/>
      <c r="P37" s="90"/>
      <c r="Q37" s="90"/>
      <c r="R37" s="90"/>
      <c r="S37" s="90"/>
      <c r="T37" s="90"/>
      <c r="U37" s="37"/>
      <c r="V37" s="37"/>
      <c r="W37" s="37"/>
      <c r="X37" s="48"/>
      <c r="Y37" s="48"/>
      <c r="Z37" s="48"/>
      <c r="AA37" s="48"/>
      <c r="AB37" s="106"/>
      <c r="AC37" s="106"/>
      <c r="AD37" s="106"/>
      <c r="AE37" s="435">
        <v>76</v>
      </c>
      <c r="AF37" s="435"/>
      <c r="AG37" s="145" t="s">
        <v>305</v>
      </c>
      <c r="AH37" s="145"/>
      <c r="AI37" s="160">
        <f aca="true" t="shared" si="22" ref="AI37:AI58">ROUND(AE37,0)</f>
        <v>76</v>
      </c>
      <c r="AJ37" s="158"/>
      <c r="AK37" s="148"/>
      <c r="AL37" s="157">
        <f>ROUNDDOWN(AI37*'地域区分'!$B$17,0)</f>
        <v>814</v>
      </c>
      <c r="AM37" s="157">
        <f>ROUNDDOWN(AI37*'地域区分'!$C$17,0)</f>
        <v>805</v>
      </c>
      <c r="AN37" s="157">
        <f>ROUNDDOWN(AI37*'地域区分'!$D$17,0)</f>
        <v>787</v>
      </c>
      <c r="AO37" s="157">
        <f>ROUNDDOWN(AI37*'地域区分'!$E$17,0)</f>
        <v>773</v>
      </c>
      <c r="AP37" s="157">
        <f>ROUNDDOWN(AI37*'地域区分'!$F$17,0)</f>
        <v>760</v>
      </c>
      <c r="AQ37" s="150"/>
      <c r="AR37" s="297">
        <f t="shared" si="17"/>
        <v>82</v>
      </c>
      <c r="AS37" s="157">
        <f t="shared" si="18"/>
        <v>81</v>
      </c>
      <c r="AT37" s="157">
        <f t="shared" si="19"/>
        <v>79</v>
      </c>
      <c r="AU37" s="157">
        <f t="shared" si="20"/>
        <v>78</v>
      </c>
      <c r="AV37" s="157">
        <f t="shared" si="21"/>
        <v>76</v>
      </c>
    </row>
    <row r="38" spans="1:48" s="60" customFormat="1" ht="16.5" customHeight="1">
      <c r="A38" s="41">
        <v>79</v>
      </c>
      <c r="B38" s="42">
        <v>1144</v>
      </c>
      <c r="C38" s="43" t="s">
        <v>488</v>
      </c>
      <c r="D38" s="401" t="s">
        <v>34</v>
      </c>
      <c r="E38" s="430"/>
      <c r="F38" s="430"/>
      <c r="G38" s="430"/>
      <c r="H38" s="430"/>
      <c r="I38" s="492"/>
      <c r="J38" s="28" t="s">
        <v>35</v>
      </c>
      <c r="K38" s="28"/>
      <c r="L38" s="28"/>
      <c r="M38" s="28"/>
      <c r="N38" s="28"/>
      <c r="O38" s="28"/>
      <c r="P38" s="45"/>
      <c r="Q38" s="45"/>
      <c r="R38" s="45"/>
      <c r="S38" s="45"/>
      <c r="T38" s="45"/>
      <c r="U38" s="89"/>
      <c r="V38" s="89"/>
      <c r="W38" s="89"/>
      <c r="X38" s="48"/>
      <c r="Y38" s="48"/>
      <c r="Z38" s="48"/>
      <c r="AA38" s="48"/>
      <c r="AB38" s="106"/>
      <c r="AC38" s="106"/>
      <c r="AD38" s="106"/>
      <c r="AE38" s="447">
        <v>187</v>
      </c>
      <c r="AF38" s="447"/>
      <c r="AG38" s="106" t="s">
        <v>305</v>
      </c>
      <c r="AH38" s="106"/>
      <c r="AI38" s="155">
        <f t="shared" si="22"/>
        <v>187</v>
      </c>
      <c r="AJ38" s="158"/>
      <c r="AK38" s="148"/>
      <c r="AL38" s="157">
        <f>ROUNDDOWN(AI38*'地域区分'!$B$17,0)</f>
        <v>2004</v>
      </c>
      <c r="AM38" s="157">
        <f>ROUNDDOWN(AI38*'地域区分'!$C$17,0)</f>
        <v>1982</v>
      </c>
      <c r="AN38" s="157">
        <f>ROUNDDOWN(AI38*'地域区分'!$D$17,0)</f>
        <v>1937</v>
      </c>
      <c r="AO38" s="157">
        <f>ROUNDDOWN(AI38*'地域区分'!$E$17,0)</f>
        <v>1903</v>
      </c>
      <c r="AP38" s="157">
        <f>ROUNDDOWN(AI38*'地域区分'!$F$17,0)</f>
        <v>1870</v>
      </c>
      <c r="AQ38" s="150"/>
      <c r="AR38" s="297">
        <f t="shared" si="17"/>
        <v>201</v>
      </c>
      <c r="AS38" s="157">
        <f t="shared" si="18"/>
        <v>199</v>
      </c>
      <c r="AT38" s="157">
        <f t="shared" si="19"/>
        <v>194</v>
      </c>
      <c r="AU38" s="157">
        <f t="shared" si="20"/>
        <v>191</v>
      </c>
      <c r="AV38" s="157">
        <f t="shared" si="21"/>
        <v>187</v>
      </c>
    </row>
    <row r="39" spans="1:48" s="60" customFormat="1" ht="16.5" customHeight="1">
      <c r="A39" s="41">
        <v>79</v>
      </c>
      <c r="B39" s="42">
        <v>1145</v>
      </c>
      <c r="C39" s="43" t="s">
        <v>505</v>
      </c>
      <c r="D39" s="431"/>
      <c r="E39" s="432"/>
      <c r="F39" s="432"/>
      <c r="G39" s="432"/>
      <c r="H39" s="432"/>
      <c r="I39" s="493"/>
      <c r="J39" s="28" t="s">
        <v>36</v>
      </c>
      <c r="K39" s="28"/>
      <c r="L39" s="28"/>
      <c r="M39" s="28"/>
      <c r="N39" s="28"/>
      <c r="O39" s="28"/>
      <c r="P39" s="45"/>
      <c r="Q39" s="45"/>
      <c r="R39" s="45"/>
      <c r="S39" s="45"/>
      <c r="T39" s="45"/>
      <c r="U39" s="89"/>
      <c r="V39" s="89"/>
      <c r="W39" s="89"/>
      <c r="X39" s="48"/>
      <c r="Y39" s="48"/>
      <c r="Z39" s="48"/>
      <c r="AA39" s="48"/>
      <c r="AB39" s="106"/>
      <c r="AC39" s="106"/>
      <c r="AD39" s="106"/>
      <c r="AE39" s="435">
        <v>142</v>
      </c>
      <c r="AF39" s="435"/>
      <c r="AG39" s="145" t="s">
        <v>305</v>
      </c>
      <c r="AH39" s="145"/>
      <c r="AI39" s="155">
        <f t="shared" si="22"/>
        <v>142</v>
      </c>
      <c r="AJ39" s="158"/>
      <c r="AK39" s="148"/>
      <c r="AL39" s="157">
        <f>ROUNDDOWN(AI39*'地域区分'!$B$17,0)</f>
        <v>1522</v>
      </c>
      <c r="AM39" s="157">
        <f>ROUNDDOWN(AI39*'地域区分'!$C$17,0)</f>
        <v>1505</v>
      </c>
      <c r="AN39" s="157">
        <f>ROUNDDOWN(AI39*'地域区分'!$D$17,0)</f>
        <v>1471</v>
      </c>
      <c r="AO39" s="157">
        <f>ROUNDDOWN(AI39*'地域区分'!$E$17,0)</f>
        <v>1445</v>
      </c>
      <c r="AP39" s="157">
        <f>ROUNDDOWN(AI39*'地域区分'!$F$17,0)</f>
        <v>1420</v>
      </c>
      <c r="AQ39" s="150"/>
      <c r="AR39" s="297">
        <f t="shared" si="17"/>
        <v>153</v>
      </c>
      <c r="AS39" s="157">
        <f t="shared" si="18"/>
        <v>151</v>
      </c>
      <c r="AT39" s="157">
        <f t="shared" si="19"/>
        <v>148</v>
      </c>
      <c r="AU39" s="157">
        <f t="shared" si="20"/>
        <v>145</v>
      </c>
      <c r="AV39" s="157">
        <f t="shared" si="21"/>
        <v>142</v>
      </c>
    </row>
    <row r="40" spans="1:48" s="60" customFormat="1" ht="16.5" customHeight="1">
      <c r="A40" s="41">
        <v>79</v>
      </c>
      <c r="B40" s="42">
        <v>1146</v>
      </c>
      <c r="C40" s="43" t="s">
        <v>506</v>
      </c>
      <c r="D40" s="433"/>
      <c r="E40" s="434"/>
      <c r="F40" s="434"/>
      <c r="G40" s="434"/>
      <c r="H40" s="434"/>
      <c r="I40" s="504"/>
      <c r="J40" s="91" t="s">
        <v>37</v>
      </c>
      <c r="K40" s="48"/>
      <c r="L40" s="48"/>
      <c r="M40" s="48"/>
      <c r="N40" s="48"/>
      <c r="O40" s="48"/>
      <c r="P40" s="90"/>
      <c r="Q40" s="90"/>
      <c r="R40" s="90"/>
      <c r="S40" s="90"/>
      <c r="T40" s="90"/>
      <c r="U40" s="37"/>
      <c r="V40" s="37"/>
      <c r="W40" s="37"/>
      <c r="X40" s="48"/>
      <c r="Y40" s="48"/>
      <c r="Z40" s="48"/>
      <c r="AA40" s="48"/>
      <c r="AB40" s="106"/>
      <c r="AC40" s="106"/>
      <c r="AD40" s="106"/>
      <c r="AE40" s="435">
        <v>99</v>
      </c>
      <c r="AF40" s="435"/>
      <c r="AG40" s="145" t="s">
        <v>305</v>
      </c>
      <c r="AH40" s="145"/>
      <c r="AI40" s="160">
        <f t="shared" si="22"/>
        <v>99</v>
      </c>
      <c r="AJ40" s="158"/>
      <c r="AK40" s="148"/>
      <c r="AL40" s="157">
        <f>ROUNDDOWN(AI40*'地域区分'!$B$17,0)</f>
        <v>1061</v>
      </c>
      <c r="AM40" s="157">
        <f>ROUNDDOWN(AI40*'地域区分'!$C$17,0)</f>
        <v>1049</v>
      </c>
      <c r="AN40" s="157">
        <f>ROUNDDOWN(AI40*'地域区分'!$D$17,0)</f>
        <v>1025</v>
      </c>
      <c r="AO40" s="157">
        <f>ROUNDDOWN(AI40*'地域区分'!$E$17,0)</f>
        <v>1007</v>
      </c>
      <c r="AP40" s="157">
        <f>ROUNDDOWN(AI40*'地域区分'!$F$17,0)</f>
        <v>990</v>
      </c>
      <c r="AQ40" s="150"/>
      <c r="AR40" s="297">
        <f t="shared" si="17"/>
        <v>107</v>
      </c>
      <c r="AS40" s="157">
        <f t="shared" si="18"/>
        <v>105</v>
      </c>
      <c r="AT40" s="157">
        <f t="shared" si="19"/>
        <v>103</v>
      </c>
      <c r="AU40" s="157">
        <f t="shared" si="20"/>
        <v>101</v>
      </c>
      <c r="AV40" s="157">
        <f t="shared" si="21"/>
        <v>99</v>
      </c>
    </row>
    <row r="41" spans="1:48" s="60" customFormat="1" ht="16.5" customHeight="1">
      <c r="A41" s="41">
        <v>79</v>
      </c>
      <c r="B41" s="42">
        <v>1147</v>
      </c>
      <c r="C41" s="43" t="s">
        <v>489</v>
      </c>
      <c r="D41" s="401" t="s">
        <v>32</v>
      </c>
      <c r="E41" s="430"/>
      <c r="F41" s="430"/>
      <c r="G41" s="430"/>
      <c r="H41" s="430"/>
      <c r="I41" s="492"/>
      <c r="J41" s="28" t="s">
        <v>35</v>
      </c>
      <c r="K41" s="28"/>
      <c r="L41" s="28"/>
      <c r="M41" s="28"/>
      <c r="N41" s="28"/>
      <c r="O41" s="28"/>
      <c r="P41" s="45"/>
      <c r="Q41" s="45"/>
      <c r="R41" s="45"/>
      <c r="S41" s="45"/>
      <c r="T41" s="45"/>
      <c r="U41" s="89"/>
      <c r="V41" s="89"/>
      <c r="W41" s="89"/>
      <c r="X41" s="48"/>
      <c r="Y41" s="48"/>
      <c r="Z41" s="48"/>
      <c r="AA41" s="48"/>
      <c r="AB41" s="106"/>
      <c r="AC41" s="106"/>
      <c r="AD41" s="106"/>
      <c r="AE41" s="447">
        <v>285</v>
      </c>
      <c r="AF41" s="447"/>
      <c r="AG41" s="106" t="s">
        <v>305</v>
      </c>
      <c r="AH41" s="106"/>
      <c r="AI41" s="155">
        <f t="shared" si="22"/>
        <v>285</v>
      </c>
      <c r="AJ41" s="156"/>
      <c r="AK41" s="148"/>
      <c r="AL41" s="157">
        <f>ROUNDDOWN(AI41*'地域区分'!$B$17,0)</f>
        <v>3055</v>
      </c>
      <c r="AM41" s="157">
        <f>ROUNDDOWN(AI41*'地域区分'!$C$17,0)</f>
        <v>3021</v>
      </c>
      <c r="AN41" s="157">
        <f>ROUNDDOWN(AI41*'地域区分'!$D$17,0)</f>
        <v>2952</v>
      </c>
      <c r="AO41" s="157">
        <f>ROUNDDOWN(AI41*'地域区分'!$E$17,0)</f>
        <v>2901</v>
      </c>
      <c r="AP41" s="157">
        <f>ROUNDDOWN(AI41*'地域区分'!$F$17,0)</f>
        <v>2850</v>
      </c>
      <c r="AQ41" s="150"/>
      <c r="AR41" s="297">
        <f t="shared" si="17"/>
        <v>306</v>
      </c>
      <c r="AS41" s="157">
        <f t="shared" si="18"/>
        <v>303</v>
      </c>
      <c r="AT41" s="157">
        <f t="shared" si="19"/>
        <v>296</v>
      </c>
      <c r="AU41" s="157">
        <f t="shared" si="20"/>
        <v>291</v>
      </c>
      <c r="AV41" s="157">
        <f t="shared" si="21"/>
        <v>285</v>
      </c>
    </row>
    <row r="42" spans="1:48" s="60" customFormat="1" ht="16.5" customHeight="1">
      <c r="A42" s="41">
        <v>79</v>
      </c>
      <c r="B42" s="42">
        <v>1148</v>
      </c>
      <c r="C42" s="43" t="s">
        <v>507</v>
      </c>
      <c r="D42" s="431"/>
      <c r="E42" s="432"/>
      <c r="F42" s="432"/>
      <c r="G42" s="432"/>
      <c r="H42" s="432"/>
      <c r="I42" s="493"/>
      <c r="J42" s="28" t="s">
        <v>36</v>
      </c>
      <c r="K42" s="28"/>
      <c r="L42" s="28"/>
      <c r="M42" s="28"/>
      <c r="N42" s="28"/>
      <c r="O42" s="28"/>
      <c r="P42" s="45"/>
      <c r="Q42" s="45"/>
      <c r="R42" s="45"/>
      <c r="S42" s="45"/>
      <c r="T42" s="45"/>
      <c r="U42" s="89"/>
      <c r="V42" s="89"/>
      <c r="W42" s="89"/>
      <c r="X42" s="48"/>
      <c r="Y42" s="48"/>
      <c r="Z42" s="48"/>
      <c r="AA42" s="48"/>
      <c r="AB42" s="106"/>
      <c r="AC42" s="106"/>
      <c r="AD42" s="106"/>
      <c r="AE42" s="435">
        <v>255</v>
      </c>
      <c r="AF42" s="435"/>
      <c r="AG42" s="145" t="s">
        <v>305</v>
      </c>
      <c r="AH42" s="145"/>
      <c r="AI42" s="155">
        <f t="shared" si="22"/>
        <v>255</v>
      </c>
      <c r="AJ42" s="158"/>
      <c r="AK42" s="148"/>
      <c r="AL42" s="157">
        <f>ROUNDDOWN(AI42*'地域区分'!$B$17,0)</f>
        <v>2733</v>
      </c>
      <c r="AM42" s="157">
        <f>ROUNDDOWN(AI42*'地域区分'!$C$17,0)</f>
        <v>2703</v>
      </c>
      <c r="AN42" s="157">
        <f>ROUNDDOWN(AI42*'地域区分'!$D$17,0)</f>
        <v>2641</v>
      </c>
      <c r="AO42" s="157">
        <f>ROUNDDOWN(AI42*'地域区分'!$E$17,0)</f>
        <v>2595</v>
      </c>
      <c r="AP42" s="157">
        <f>ROUNDDOWN(AI42*'地域区分'!$F$17,0)</f>
        <v>2550</v>
      </c>
      <c r="AQ42" s="150"/>
      <c r="AR42" s="297">
        <f t="shared" si="17"/>
        <v>274</v>
      </c>
      <c r="AS42" s="157">
        <f t="shared" si="18"/>
        <v>271</v>
      </c>
      <c r="AT42" s="157">
        <f t="shared" si="19"/>
        <v>265</v>
      </c>
      <c r="AU42" s="157">
        <f t="shared" si="20"/>
        <v>260</v>
      </c>
      <c r="AV42" s="157">
        <f t="shared" si="21"/>
        <v>255</v>
      </c>
    </row>
    <row r="43" spans="1:48" s="60" customFormat="1" ht="16.5" customHeight="1">
      <c r="A43" s="41">
        <v>79</v>
      </c>
      <c r="B43" s="42">
        <v>1149</v>
      </c>
      <c r="C43" s="43" t="s">
        <v>508</v>
      </c>
      <c r="D43" s="433"/>
      <c r="E43" s="434"/>
      <c r="F43" s="434"/>
      <c r="G43" s="434"/>
      <c r="H43" s="434"/>
      <c r="I43" s="504"/>
      <c r="J43" s="91" t="s">
        <v>37</v>
      </c>
      <c r="K43" s="48"/>
      <c r="L43" s="48"/>
      <c r="M43" s="48"/>
      <c r="N43" s="48"/>
      <c r="O43" s="48"/>
      <c r="P43" s="90"/>
      <c r="Q43" s="90"/>
      <c r="R43" s="90"/>
      <c r="S43" s="90"/>
      <c r="T43" s="90"/>
      <c r="U43" s="37"/>
      <c r="V43" s="37"/>
      <c r="W43" s="37"/>
      <c r="X43" s="48"/>
      <c r="Y43" s="48"/>
      <c r="Z43" s="48"/>
      <c r="AA43" s="48"/>
      <c r="AB43" s="106"/>
      <c r="AC43" s="106"/>
      <c r="AD43" s="106"/>
      <c r="AE43" s="435">
        <v>225</v>
      </c>
      <c r="AF43" s="435"/>
      <c r="AG43" s="145" t="s">
        <v>305</v>
      </c>
      <c r="AH43" s="145"/>
      <c r="AI43" s="160">
        <f t="shared" si="22"/>
        <v>225</v>
      </c>
      <c r="AJ43" s="158"/>
      <c r="AK43" s="148"/>
      <c r="AL43" s="157">
        <f>ROUNDDOWN(AI43*'地域区分'!$B$17,0)</f>
        <v>2412</v>
      </c>
      <c r="AM43" s="157">
        <f>ROUNDDOWN(AI43*'地域区分'!$C$17,0)</f>
        <v>2385</v>
      </c>
      <c r="AN43" s="157">
        <f>ROUNDDOWN(AI43*'地域区分'!$D$17,0)</f>
        <v>2331</v>
      </c>
      <c r="AO43" s="157">
        <f>ROUNDDOWN(AI43*'地域区分'!$E$17,0)</f>
        <v>2290</v>
      </c>
      <c r="AP43" s="157">
        <f>ROUNDDOWN(AI43*'地域区分'!$F$17,0)</f>
        <v>2250</v>
      </c>
      <c r="AQ43" s="150"/>
      <c r="AR43" s="297">
        <f t="shared" si="17"/>
        <v>242</v>
      </c>
      <c r="AS43" s="157">
        <f t="shared" si="18"/>
        <v>239</v>
      </c>
      <c r="AT43" s="157">
        <f t="shared" si="19"/>
        <v>234</v>
      </c>
      <c r="AU43" s="157">
        <f t="shared" si="20"/>
        <v>229</v>
      </c>
      <c r="AV43" s="157">
        <f t="shared" si="21"/>
        <v>225</v>
      </c>
    </row>
    <row r="44" spans="1:48" s="60" customFormat="1" ht="16.5" customHeight="1">
      <c r="A44" s="41">
        <v>79</v>
      </c>
      <c r="B44" s="42">
        <v>1150</v>
      </c>
      <c r="C44" s="43" t="s">
        <v>490</v>
      </c>
      <c r="D44" s="401" t="s">
        <v>33</v>
      </c>
      <c r="E44" s="430"/>
      <c r="F44" s="430"/>
      <c r="G44" s="430"/>
      <c r="H44" s="430"/>
      <c r="I44" s="492"/>
      <c r="J44" s="28" t="s">
        <v>35</v>
      </c>
      <c r="K44" s="28"/>
      <c r="L44" s="28"/>
      <c r="M44" s="28"/>
      <c r="N44" s="28"/>
      <c r="O44" s="28"/>
      <c r="P44" s="45"/>
      <c r="Q44" s="45"/>
      <c r="R44" s="45"/>
      <c r="S44" s="45"/>
      <c r="T44" s="45"/>
      <c r="U44" s="89"/>
      <c r="V44" s="89"/>
      <c r="W44" s="89"/>
      <c r="X44" s="48"/>
      <c r="Y44" s="48"/>
      <c r="Z44" s="48"/>
      <c r="AA44" s="48"/>
      <c r="AB44" s="106"/>
      <c r="AC44" s="106"/>
      <c r="AD44" s="106"/>
      <c r="AE44" s="447">
        <v>475</v>
      </c>
      <c r="AF44" s="447"/>
      <c r="AG44" s="106" t="s">
        <v>305</v>
      </c>
      <c r="AH44" s="106"/>
      <c r="AI44" s="155">
        <f t="shared" si="22"/>
        <v>475</v>
      </c>
      <c r="AJ44" s="158"/>
      <c r="AK44" s="148"/>
      <c r="AL44" s="157">
        <f>ROUNDDOWN(AI44*'地域区分'!$B$17,0)</f>
        <v>5092</v>
      </c>
      <c r="AM44" s="157">
        <f>ROUNDDOWN(AI44*'地域区分'!$C$17,0)</f>
        <v>5035</v>
      </c>
      <c r="AN44" s="157">
        <f>ROUNDDOWN(AI44*'地域区分'!$D$17,0)</f>
        <v>4921</v>
      </c>
      <c r="AO44" s="157">
        <f>ROUNDDOWN(AI44*'地域区分'!$E$17,0)</f>
        <v>4835</v>
      </c>
      <c r="AP44" s="157">
        <f>ROUNDDOWN(AI44*'地域区分'!$F$17,0)</f>
        <v>4750</v>
      </c>
      <c r="AQ44" s="150"/>
      <c r="AR44" s="297">
        <f aca="true" t="shared" si="23" ref="AR44:AR52">AL44-ROUNDDOWN(AL44*0.9,0)</f>
        <v>510</v>
      </c>
      <c r="AS44" s="157">
        <f aca="true" t="shared" si="24" ref="AS44:AS52">AM44-ROUNDDOWN(AM44*0.9,0)</f>
        <v>504</v>
      </c>
      <c r="AT44" s="157">
        <f aca="true" t="shared" si="25" ref="AT44:AT52">AN44-ROUNDDOWN(AN44*0.9,0)</f>
        <v>493</v>
      </c>
      <c r="AU44" s="157">
        <f aca="true" t="shared" si="26" ref="AU44:AU52">AO44-ROUNDDOWN(AO44*0.9,0)</f>
        <v>484</v>
      </c>
      <c r="AV44" s="157">
        <f aca="true" t="shared" si="27" ref="AV44:AV52">AP44-ROUNDDOWN(AP44*0.9,0)</f>
        <v>475</v>
      </c>
    </row>
    <row r="45" spans="1:48" s="60" customFormat="1" ht="16.5" customHeight="1">
      <c r="A45" s="41">
        <v>79</v>
      </c>
      <c r="B45" s="42">
        <v>1151</v>
      </c>
      <c r="C45" s="43" t="s">
        <v>509</v>
      </c>
      <c r="D45" s="431"/>
      <c r="E45" s="432"/>
      <c r="F45" s="432"/>
      <c r="G45" s="432"/>
      <c r="H45" s="432"/>
      <c r="I45" s="493"/>
      <c r="J45" s="28" t="s">
        <v>36</v>
      </c>
      <c r="K45" s="28"/>
      <c r="L45" s="28"/>
      <c r="M45" s="28"/>
      <c r="N45" s="28"/>
      <c r="O45" s="28"/>
      <c r="P45" s="45"/>
      <c r="Q45" s="45"/>
      <c r="R45" s="45"/>
      <c r="S45" s="45"/>
      <c r="T45" s="45"/>
      <c r="U45" s="89"/>
      <c r="V45" s="89"/>
      <c r="W45" s="89"/>
      <c r="X45" s="48"/>
      <c r="Y45" s="48"/>
      <c r="Z45" s="48"/>
      <c r="AA45" s="48"/>
      <c r="AB45" s="106"/>
      <c r="AC45" s="106"/>
      <c r="AD45" s="106"/>
      <c r="AE45" s="435">
        <v>425</v>
      </c>
      <c r="AF45" s="435"/>
      <c r="AG45" s="145" t="s">
        <v>305</v>
      </c>
      <c r="AH45" s="145"/>
      <c r="AI45" s="155">
        <f t="shared" si="22"/>
        <v>425</v>
      </c>
      <c r="AJ45" s="158"/>
      <c r="AK45" s="148"/>
      <c r="AL45" s="157">
        <f>ROUNDDOWN(AI45*'地域区分'!$B$17,0)</f>
        <v>4556</v>
      </c>
      <c r="AM45" s="157">
        <f>ROUNDDOWN(AI45*'地域区分'!$C$17,0)</f>
        <v>4505</v>
      </c>
      <c r="AN45" s="157">
        <f>ROUNDDOWN(AI45*'地域区分'!$D$17,0)</f>
        <v>4403</v>
      </c>
      <c r="AO45" s="157">
        <f>ROUNDDOWN(AI45*'地域区分'!$E$17,0)</f>
        <v>4326</v>
      </c>
      <c r="AP45" s="157">
        <f>ROUNDDOWN(AI45*'地域区分'!$F$17,0)</f>
        <v>4250</v>
      </c>
      <c r="AQ45" s="150"/>
      <c r="AR45" s="297">
        <f t="shared" si="23"/>
        <v>456</v>
      </c>
      <c r="AS45" s="157">
        <f t="shared" si="24"/>
        <v>451</v>
      </c>
      <c r="AT45" s="157">
        <f t="shared" si="25"/>
        <v>441</v>
      </c>
      <c r="AU45" s="157">
        <f t="shared" si="26"/>
        <v>433</v>
      </c>
      <c r="AV45" s="157">
        <f t="shared" si="27"/>
        <v>425</v>
      </c>
    </row>
    <row r="46" spans="1:48" s="60" customFormat="1" ht="16.5" customHeight="1">
      <c r="A46" s="41">
        <v>79</v>
      </c>
      <c r="B46" s="42">
        <v>1152</v>
      </c>
      <c r="C46" s="43" t="s">
        <v>510</v>
      </c>
      <c r="D46" s="433"/>
      <c r="E46" s="434"/>
      <c r="F46" s="434"/>
      <c r="G46" s="434"/>
      <c r="H46" s="434"/>
      <c r="I46" s="504"/>
      <c r="J46" s="91" t="s">
        <v>37</v>
      </c>
      <c r="K46" s="48"/>
      <c r="L46" s="48"/>
      <c r="M46" s="48"/>
      <c r="N46" s="48"/>
      <c r="O46" s="48"/>
      <c r="P46" s="90"/>
      <c r="Q46" s="90"/>
      <c r="R46" s="90"/>
      <c r="S46" s="90"/>
      <c r="T46" s="90"/>
      <c r="U46" s="37"/>
      <c r="V46" s="37"/>
      <c r="W46" s="37"/>
      <c r="X46" s="48"/>
      <c r="Y46" s="48"/>
      <c r="Z46" s="48"/>
      <c r="AA46" s="48"/>
      <c r="AB46" s="106"/>
      <c r="AC46" s="106"/>
      <c r="AD46" s="106"/>
      <c r="AE46" s="435">
        <v>376</v>
      </c>
      <c r="AF46" s="435"/>
      <c r="AG46" s="145" t="s">
        <v>305</v>
      </c>
      <c r="AH46" s="145"/>
      <c r="AI46" s="160">
        <f t="shared" si="22"/>
        <v>376</v>
      </c>
      <c r="AJ46" s="158"/>
      <c r="AK46" s="148"/>
      <c r="AL46" s="157">
        <f>ROUNDDOWN(AI46*'地域区分'!$B$17,0)</f>
        <v>4030</v>
      </c>
      <c r="AM46" s="157">
        <f>ROUNDDOWN(AI46*'地域区分'!$C$17,0)</f>
        <v>3985</v>
      </c>
      <c r="AN46" s="157">
        <f>ROUNDDOWN(AI46*'地域区分'!$D$17,0)</f>
        <v>3895</v>
      </c>
      <c r="AO46" s="157">
        <f>ROUNDDOWN(AI46*'地域区分'!$E$17,0)</f>
        <v>3827</v>
      </c>
      <c r="AP46" s="157">
        <f>ROUNDDOWN(AI46*'地域区分'!$F$17,0)</f>
        <v>3760</v>
      </c>
      <c r="AQ46" s="150"/>
      <c r="AR46" s="297">
        <f t="shared" si="23"/>
        <v>403</v>
      </c>
      <c r="AS46" s="157">
        <f t="shared" si="24"/>
        <v>399</v>
      </c>
      <c r="AT46" s="157">
        <f t="shared" si="25"/>
        <v>390</v>
      </c>
      <c r="AU46" s="157">
        <f t="shared" si="26"/>
        <v>383</v>
      </c>
      <c r="AV46" s="157">
        <f t="shared" si="27"/>
        <v>376</v>
      </c>
    </row>
    <row r="47" spans="1:48" s="60" customFormat="1" ht="16.5" customHeight="1">
      <c r="A47" s="41">
        <v>79</v>
      </c>
      <c r="B47" s="42">
        <v>1153</v>
      </c>
      <c r="C47" s="43" t="s">
        <v>491</v>
      </c>
      <c r="D47" s="401" t="s">
        <v>34</v>
      </c>
      <c r="E47" s="430"/>
      <c r="F47" s="430"/>
      <c r="G47" s="430"/>
      <c r="H47" s="430"/>
      <c r="I47" s="492"/>
      <c r="J47" s="28" t="s">
        <v>35</v>
      </c>
      <c r="K47" s="28"/>
      <c r="L47" s="28"/>
      <c r="M47" s="28"/>
      <c r="N47" s="28"/>
      <c r="O47" s="28"/>
      <c r="P47" s="45"/>
      <c r="Q47" s="45"/>
      <c r="R47" s="45"/>
      <c r="S47" s="45"/>
      <c r="T47" s="45"/>
      <c r="U47" s="89"/>
      <c r="V47" s="89"/>
      <c r="W47" s="89"/>
      <c r="X47" s="48"/>
      <c r="Y47" s="48"/>
      <c r="Z47" s="48"/>
      <c r="AA47" s="48"/>
      <c r="AB47" s="106"/>
      <c r="AC47" s="106"/>
      <c r="AD47" s="106"/>
      <c r="AE47" s="447">
        <v>617</v>
      </c>
      <c r="AF47" s="447"/>
      <c r="AG47" s="106" t="s">
        <v>305</v>
      </c>
      <c r="AH47" s="106"/>
      <c r="AI47" s="155">
        <f t="shared" si="22"/>
        <v>617</v>
      </c>
      <c r="AJ47" s="158"/>
      <c r="AK47" s="148"/>
      <c r="AL47" s="157">
        <f>ROUNDDOWN(AI47*'地域区分'!$B$17,0)</f>
        <v>6614</v>
      </c>
      <c r="AM47" s="157">
        <f>ROUNDDOWN(AI47*'地域区分'!$C$17,0)</f>
        <v>6540</v>
      </c>
      <c r="AN47" s="157">
        <f>ROUNDDOWN(AI47*'地域区分'!$D$17,0)</f>
        <v>6392</v>
      </c>
      <c r="AO47" s="157">
        <f>ROUNDDOWN(AI47*'地域区分'!$E$17,0)</f>
        <v>6281</v>
      </c>
      <c r="AP47" s="157">
        <f>ROUNDDOWN(AI47*'地域区分'!$F$17,0)</f>
        <v>6170</v>
      </c>
      <c r="AQ47" s="150"/>
      <c r="AR47" s="297">
        <f t="shared" si="23"/>
        <v>662</v>
      </c>
      <c r="AS47" s="157">
        <f t="shared" si="24"/>
        <v>654</v>
      </c>
      <c r="AT47" s="157">
        <f t="shared" si="25"/>
        <v>640</v>
      </c>
      <c r="AU47" s="157">
        <f t="shared" si="26"/>
        <v>629</v>
      </c>
      <c r="AV47" s="157">
        <f t="shared" si="27"/>
        <v>617</v>
      </c>
    </row>
    <row r="48" spans="1:48" s="60" customFormat="1" ht="16.5" customHeight="1">
      <c r="A48" s="41">
        <v>79</v>
      </c>
      <c r="B48" s="42">
        <v>1154</v>
      </c>
      <c r="C48" s="43" t="s">
        <v>511</v>
      </c>
      <c r="D48" s="431"/>
      <c r="E48" s="432"/>
      <c r="F48" s="432"/>
      <c r="G48" s="432"/>
      <c r="H48" s="432"/>
      <c r="I48" s="493"/>
      <c r="J48" s="28" t="s">
        <v>36</v>
      </c>
      <c r="K48" s="28"/>
      <c r="L48" s="28"/>
      <c r="M48" s="28"/>
      <c r="N48" s="28"/>
      <c r="O48" s="28"/>
      <c r="P48" s="45"/>
      <c r="Q48" s="45"/>
      <c r="R48" s="45"/>
      <c r="S48" s="45"/>
      <c r="T48" s="45"/>
      <c r="U48" s="89"/>
      <c r="V48" s="89"/>
      <c r="W48" s="89"/>
      <c r="X48" s="48"/>
      <c r="Y48" s="48"/>
      <c r="Z48" s="48"/>
      <c r="AA48" s="48"/>
      <c r="AB48" s="106"/>
      <c r="AC48" s="106"/>
      <c r="AD48" s="106"/>
      <c r="AE48" s="435">
        <v>553</v>
      </c>
      <c r="AF48" s="435"/>
      <c r="AG48" s="145" t="s">
        <v>305</v>
      </c>
      <c r="AH48" s="145"/>
      <c r="AI48" s="155">
        <f t="shared" si="22"/>
        <v>553</v>
      </c>
      <c r="AJ48" s="158"/>
      <c r="AK48" s="148"/>
      <c r="AL48" s="157">
        <f>ROUNDDOWN(AI48*'地域区分'!$B$17,0)</f>
        <v>5928</v>
      </c>
      <c r="AM48" s="157">
        <f>ROUNDDOWN(AI48*'地域区分'!$C$17,0)</f>
        <v>5861</v>
      </c>
      <c r="AN48" s="157">
        <f>ROUNDDOWN(AI48*'地域区分'!$D$17,0)</f>
        <v>5729</v>
      </c>
      <c r="AO48" s="157">
        <f>ROUNDDOWN(AI48*'地域区分'!$E$17,0)</f>
        <v>5629</v>
      </c>
      <c r="AP48" s="157">
        <f>ROUNDDOWN(AI48*'地域区分'!$F$17,0)</f>
        <v>5530</v>
      </c>
      <c r="AQ48" s="150"/>
      <c r="AR48" s="297">
        <f t="shared" si="23"/>
        <v>593</v>
      </c>
      <c r="AS48" s="157">
        <f t="shared" si="24"/>
        <v>587</v>
      </c>
      <c r="AT48" s="157">
        <f t="shared" si="25"/>
        <v>573</v>
      </c>
      <c r="AU48" s="157">
        <f t="shared" si="26"/>
        <v>563</v>
      </c>
      <c r="AV48" s="157">
        <f t="shared" si="27"/>
        <v>553</v>
      </c>
    </row>
    <row r="49" spans="1:48" s="60" customFormat="1" ht="16.5" customHeight="1">
      <c r="A49" s="41">
        <v>79</v>
      </c>
      <c r="B49" s="42">
        <v>1155</v>
      </c>
      <c r="C49" s="43" t="s">
        <v>512</v>
      </c>
      <c r="D49" s="433"/>
      <c r="E49" s="434"/>
      <c r="F49" s="434"/>
      <c r="G49" s="434"/>
      <c r="H49" s="434"/>
      <c r="I49" s="504"/>
      <c r="J49" s="91" t="s">
        <v>37</v>
      </c>
      <c r="K49" s="48"/>
      <c r="L49" s="48"/>
      <c r="M49" s="48"/>
      <c r="N49" s="48"/>
      <c r="O49" s="48"/>
      <c r="P49" s="90"/>
      <c r="Q49" s="90"/>
      <c r="R49" s="90"/>
      <c r="S49" s="90"/>
      <c r="T49" s="90"/>
      <c r="U49" s="37"/>
      <c r="V49" s="37"/>
      <c r="W49" s="37"/>
      <c r="X49" s="48"/>
      <c r="Y49" s="48"/>
      <c r="Z49" s="48"/>
      <c r="AA49" s="48"/>
      <c r="AB49" s="106"/>
      <c r="AC49" s="106"/>
      <c r="AD49" s="106"/>
      <c r="AE49" s="435">
        <v>488</v>
      </c>
      <c r="AF49" s="435"/>
      <c r="AG49" s="145" t="s">
        <v>305</v>
      </c>
      <c r="AH49" s="145"/>
      <c r="AI49" s="160">
        <f t="shared" si="22"/>
        <v>488</v>
      </c>
      <c r="AJ49" s="158"/>
      <c r="AK49" s="148"/>
      <c r="AL49" s="157">
        <f>ROUNDDOWN(AI49*'地域区分'!$B$17,0)</f>
        <v>5231</v>
      </c>
      <c r="AM49" s="157">
        <f>ROUNDDOWN(AI49*'地域区分'!$C$17,0)</f>
        <v>5172</v>
      </c>
      <c r="AN49" s="157">
        <f>ROUNDDOWN(AI49*'地域区分'!$D$17,0)</f>
        <v>5055</v>
      </c>
      <c r="AO49" s="157">
        <f>ROUNDDOWN(AI49*'地域区分'!$E$17,0)</f>
        <v>4967</v>
      </c>
      <c r="AP49" s="157">
        <f>ROUNDDOWN(AI49*'地域区分'!$F$17,0)</f>
        <v>4880</v>
      </c>
      <c r="AQ49" s="150"/>
      <c r="AR49" s="297">
        <f t="shared" si="23"/>
        <v>524</v>
      </c>
      <c r="AS49" s="157">
        <f t="shared" si="24"/>
        <v>518</v>
      </c>
      <c r="AT49" s="157">
        <f t="shared" si="25"/>
        <v>506</v>
      </c>
      <c r="AU49" s="157">
        <f t="shared" si="26"/>
        <v>497</v>
      </c>
      <c r="AV49" s="157">
        <f t="shared" si="27"/>
        <v>488</v>
      </c>
    </row>
    <row r="50" spans="1:48" s="60" customFormat="1" ht="16.5" customHeight="1">
      <c r="A50" s="41">
        <v>79</v>
      </c>
      <c r="B50" s="42">
        <v>1156</v>
      </c>
      <c r="C50" s="43" t="s">
        <v>492</v>
      </c>
      <c r="D50" s="401" t="s">
        <v>32</v>
      </c>
      <c r="E50" s="430"/>
      <c r="F50" s="430"/>
      <c r="G50" s="430"/>
      <c r="H50" s="430"/>
      <c r="I50" s="492"/>
      <c r="J50" s="28" t="s">
        <v>35</v>
      </c>
      <c r="K50" s="28"/>
      <c r="L50" s="28"/>
      <c r="M50" s="28"/>
      <c r="N50" s="28"/>
      <c r="O50" s="28"/>
      <c r="P50" s="45"/>
      <c r="Q50" s="45"/>
      <c r="R50" s="45"/>
      <c r="S50" s="45"/>
      <c r="T50" s="45"/>
      <c r="U50" s="89"/>
      <c r="V50" s="89"/>
      <c r="W50" s="89"/>
      <c r="X50" s="48"/>
      <c r="Y50" s="48"/>
      <c r="Z50" s="48"/>
      <c r="AA50" s="48"/>
      <c r="AB50" s="106"/>
      <c r="AC50" s="106"/>
      <c r="AD50" s="106"/>
      <c r="AE50" s="447">
        <v>216</v>
      </c>
      <c r="AF50" s="447"/>
      <c r="AG50" s="106" t="s">
        <v>305</v>
      </c>
      <c r="AH50" s="106"/>
      <c r="AI50" s="155">
        <f t="shared" si="22"/>
        <v>216</v>
      </c>
      <c r="AJ50" s="156" t="s">
        <v>42</v>
      </c>
      <c r="AK50" s="148"/>
      <c r="AL50" s="157">
        <f>ROUNDDOWN(AI50*'地域区分'!$B$17,0)</f>
        <v>2315</v>
      </c>
      <c r="AM50" s="157">
        <f>ROUNDDOWN(AI50*'地域区分'!$C$17,0)</f>
        <v>2289</v>
      </c>
      <c r="AN50" s="157">
        <f>ROUNDDOWN(AI50*'地域区分'!$D$17,0)</f>
        <v>2237</v>
      </c>
      <c r="AO50" s="157">
        <f>ROUNDDOWN(AI50*'地域区分'!$E$17,0)</f>
        <v>2198</v>
      </c>
      <c r="AP50" s="157">
        <f>ROUNDDOWN(AI50*'地域区分'!$F$17,0)</f>
        <v>2160</v>
      </c>
      <c r="AQ50" s="150"/>
      <c r="AR50" s="297">
        <f t="shared" si="23"/>
        <v>232</v>
      </c>
      <c r="AS50" s="157">
        <f t="shared" si="24"/>
        <v>229</v>
      </c>
      <c r="AT50" s="157">
        <f t="shared" si="25"/>
        <v>224</v>
      </c>
      <c r="AU50" s="157">
        <f t="shared" si="26"/>
        <v>220</v>
      </c>
      <c r="AV50" s="157">
        <f t="shared" si="27"/>
        <v>216</v>
      </c>
    </row>
    <row r="51" spans="1:48" s="60" customFormat="1" ht="16.5" customHeight="1">
      <c r="A51" s="41">
        <v>79</v>
      </c>
      <c r="B51" s="42">
        <v>1157</v>
      </c>
      <c r="C51" s="43" t="s">
        <v>513</v>
      </c>
      <c r="D51" s="431"/>
      <c r="E51" s="432"/>
      <c r="F51" s="432"/>
      <c r="G51" s="432"/>
      <c r="H51" s="432"/>
      <c r="I51" s="493"/>
      <c r="J51" s="28" t="s">
        <v>36</v>
      </c>
      <c r="K51" s="28"/>
      <c r="L51" s="28"/>
      <c r="M51" s="28"/>
      <c r="N51" s="28"/>
      <c r="O51" s="28"/>
      <c r="P51" s="45"/>
      <c r="Q51" s="45"/>
      <c r="R51" s="45"/>
      <c r="S51" s="45"/>
      <c r="T51" s="45"/>
      <c r="U51" s="89"/>
      <c r="V51" s="89"/>
      <c r="W51" s="89"/>
      <c r="X51" s="48"/>
      <c r="Y51" s="48"/>
      <c r="Z51" s="48"/>
      <c r="AA51" s="48"/>
      <c r="AB51" s="106"/>
      <c r="AC51" s="106"/>
      <c r="AD51" s="106"/>
      <c r="AE51" s="435">
        <v>187</v>
      </c>
      <c r="AF51" s="435"/>
      <c r="AG51" s="145" t="s">
        <v>305</v>
      </c>
      <c r="AH51" s="145"/>
      <c r="AI51" s="155">
        <f t="shared" si="22"/>
        <v>187</v>
      </c>
      <c r="AJ51" s="158"/>
      <c r="AK51" s="148"/>
      <c r="AL51" s="157">
        <f>ROUNDDOWN(AI51*'地域区分'!$B$17,0)</f>
        <v>2004</v>
      </c>
      <c r="AM51" s="157">
        <f>ROUNDDOWN(AI51*'地域区分'!$C$17,0)</f>
        <v>1982</v>
      </c>
      <c r="AN51" s="157">
        <f>ROUNDDOWN(AI51*'地域区分'!$D$17,0)</f>
        <v>1937</v>
      </c>
      <c r="AO51" s="157">
        <f>ROUNDDOWN(AI51*'地域区分'!$E$17,0)</f>
        <v>1903</v>
      </c>
      <c r="AP51" s="157">
        <f>ROUNDDOWN(AI51*'地域区分'!$F$17,0)</f>
        <v>1870</v>
      </c>
      <c r="AQ51" s="150"/>
      <c r="AR51" s="297">
        <f t="shared" si="23"/>
        <v>201</v>
      </c>
      <c r="AS51" s="157">
        <f t="shared" si="24"/>
        <v>199</v>
      </c>
      <c r="AT51" s="157">
        <f t="shared" si="25"/>
        <v>194</v>
      </c>
      <c r="AU51" s="157">
        <f t="shared" si="26"/>
        <v>191</v>
      </c>
      <c r="AV51" s="157">
        <f t="shared" si="27"/>
        <v>187</v>
      </c>
    </row>
    <row r="52" spans="1:48" s="60" customFormat="1" ht="16.5" customHeight="1">
      <c r="A52" s="41">
        <v>79</v>
      </c>
      <c r="B52" s="42">
        <v>1158</v>
      </c>
      <c r="C52" s="43" t="s">
        <v>514</v>
      </c>
      <c r="D52" s="433"/>
      <c r="E52" s="434"/>
      <c r="F52" s="434"/>
      <c r="G52" s="434"/>
      <c r="H52" s="434"/>
      <c r="I52" s="504"/>
      <c r="J52" s="91" t="s">
        <v>37</v>
      </c>
      <c r="K52" s="48"/>
      <c r="L52" s="48"/>
      <c r="M52" s="48"/>
      <c r="N52" s="48"/>
      <c r="O52" s="48"/>
      <c r="P52" s="90"/>
      <c r="Q52" s="90"/>
      <c r="R52" s="90"/>
      <c r="S52" s="90"/>
      <c r="T52" s="90"/>
      <c r="U52" s="37"/>
      <c r="V52" s="37"/>
      <c r="W52" s="37"/>
      <c r="X52" s="48"/>
      <c r="Y52" s="48"/>
      <c r="Z52" s="48"/>
      <c r="AA52" s="48"/>
      <c r="AB52" s="106"/>
      <c r="AC52" s="106"/>
      <c r="AD52" s="106"/>
      <c r="AE52" s="435">
        <v>157</v>
      </c>
      <c r="AF52" s="435"/>
      <c r="AG52" s="145" t="s">
        <v>305</v>
      </c>
      <c r="AH52" s="145"/>
      <c r="AI52" s="160">
        <f t="shared" si="22"/>
        <v>157</v>
      </c>
      <c r="AJ52" s="158"/>
      <c r="AK52" s="148"/>
      <c r="AL52" s="157">
        <f>ROUNDDOWN(AI52*'地域区分'!$B$17,0)</f>
        <v>1683</v>
      </c>
      <c r="AM52" s="157">
        <f>ROUNDDOWN(AI52*'地域区分'!$C$17,0)</f>
        <v>1664</v>
      </c>
      <c r="AN52" s="157">
        <f>ROUNDDOWN(AI52*'地域区分'!$D$17,0)</f>
        <v>1626</v>
      </c>
      <c r="AO52" s="157">
        <f>ROUNDDOWN(AI52*'地域区分'!$E$17,0)</f>
        <v>1598</v>
      </c>
      <c r="AP52" s="157">
        <f>ROUNDDOWN(AI52*'地域区分'!$F$17,0)</f>
        <v>1570</v>
      </c>
      <c r="AQ52" s="150"/>
      <c r="AR52" s="297">
        <f t="shared" si="23"/>
        <v>169</v>
      </c>
      <c r="AS52" s="157">
        <f t="shared" si="24"/>
        <v>167</v>
      </c>
      <c r="AT52" s="157">
        <f t="shared" si="25"/>
        <v>163</v>
      </c>
      <c r="AU52" s="157">
        <f t="shared" si="26"/>
        <v>160</v>
      </c>
      <c r="AV52" s="157">
        <f t="shared" si="27"/>
        <v>157</v>
      </c>
    </row>
    <row r="53" spans="1:48" s="60" customFormat="1" ht="16.5" customHeight="1">
      <c r="A53" s="41">
        <v>79</v>
      </c>
      <c r="B53" s="42">
        <v>1159</v>
      </c>
      <c r="C53" s="43" t="s">
        <v>493</v>
      </c>
      <c r="D53" s="401" t="s">
        <v>33</v>
      </c>
      <c r="E53" s="430"/>
      <c r="F53" s="430"/>
      <c r="G53" s="430"/>
      <c r="H53" s="430"/>
      <c r="I53" s="492"/>
      <c r="J53" s="28" t="s">
        <v>35</v>
      </c>
      <c r="K53" s="28"/>
      <c r="L53" s="28"/>
      <c r="M53" s="28"/>
      <c r="N53" s="28"/>
      <c r="O53" s="28"/>
      <c r="P53" s="45"/>
      <c r="Q53" s="45"/>
      <c r="R53" s="45"/>
      <c r="S53" s="45"/>
      <c r="T53" s="45"/>
      <c r="U53" s="89"/>
      <c r="V53" s="89"/>
      <c r="W53" s="89"/>
      <c r="X53" s="48"/>
      <c r="Y53" s="48"/>
      <c r="Z53" s="48"/>
      <c r="AA53" s="48"/>
      <c r="AB53" s="106"/>
      <c r="AC53" s="106"/>
      <c r="AD53" s="106"/>
      <c r="AE53" s="447">
        <v>362</v>
      </c>
      <c r="AF53" s="447"/>
      <c r="AG53" s="106" t="s">
        <v>305</v>
      </c>
      <c r="AH53" s="106"/>
      <c r="AI53" s="155">
        <f t="shared" si="22"/>
        <v>362</v>
      </c>
      <c r="AJ53" s="158"/>
      <c r="AK53" s="148"/>
      <c r="AL53" s="157">
        <f>ROUNDDOWN(AI53*'地域区分'!$B$17,0)</f>
        <v>3880</v>
      </c>
      <c r="AM53" s="157">
        <f>ROUNDDOWN(AI53*'地域区分'!$C$17,0)</f>
        <v>3837</v>
      </c>
      <c r="AN53" s="157">
        <f>ROUNDDOWN(AI53*'地域区分'!$D$17,0)</f>
        <v>3750</v>
      </c>
      <c r="AO53" s="157">
        <f>ROUNDDOWN(AI53*'地域区分'!$E$17,0)</f>
        <v>3685</v>
      </c>
      <c r="AP53" s="157">
        <f>ROUNDDOWN(AI53*'地域区分'!$F$17,0)</f>
        <v>3620</v>
      </c>
      <c r="AQ53" s="150"/>
      <c r="AR53" s="297">
        <f aca="true" t="shared" si="28" ref="AR53:AR58">AL53-ROUNDDOWN(AL53*0.9,0)</f>
        <v>388</v>
      </c>
      <c r="AS53" s="157">
        <f aca="true" t="shared" si="29" ref="AS53:AS58">AM53-ROUNDDOWN(AM53*0.9,0)</f>
        <v>384</v>
      </c>
      <c r="AT53" s="157">
        <f aca="true" t="shared" si="30" ref="AT53:AT58">AN53-ROUNDDOWN(AN53*0.9,0)</f>
        <v>375</v>
      </c>
      <c r="AU53" s="157">
        <f aca="true" t="shared" si="31" ref="AU53:AU58">AO53-ROUNDDOWN(AO53*0.9,0)</f>
        <v>369</v>
      </c>
      <c r="AV53" s="157">
        <f aca="true" t="shared" si="32" ref="AV53:AV58">AP53-ROUNDDOWN(AP53*0.9,0)</f>
        <v>362</v>
      </c>
    </row>
    <row r="54" spans="1:48" s="60" customFormat="1" ht="16.5" customHeight="1">
      <c r="A54" s="41">
        <v>79</v>
      </c>
      <c r="B54" s="42">
        <v>1160</v>
      </c>
      <c r="C54" s="43" t="s">
        <v>515</v>
      </c>
      <c r="D54" s="431"/>
      <c r="E54" s="432"/>
      <c r="F54" s="432"/>
      <c r="G54" s="432"/>
      <c r="H54" s="432"/>
      <c r="I54" s="493"/>
      <c r="J54" s="28" t="s">
        <v>36</v>
      </c>
      <c r="K54" s="28"/>
      <c r="L54" s="28"/>
      <c r="M54" s="28"/>
      <c r="N54" s="28"/>
      <c r="O54" s="28"/>
      <c r="P54" s="45"/>
      <c r="Q54" s="45"/>
      <c r="R54" s="45"/>
      <c r="S54" s="45"/>
      <c r="T54" s="45"/>
      <c r="U54" s="89"/>
      <c r="V54" s="89"/>
      <c r="W54" s="89"/>
      <c r="X54" s="48"/>
      <c r="Y54" s="48"/>
      <c r="Z54" s="48"/>
      <c r="AA54" s="48"/>
      <c r="AB54" s="106"/>
      <c r="AC54" s="106"/>
      <c r="AD54" s="106"/>
      <c r="AE54" s="435">
        <v>311</v>
      </c>
      <c r="AF54" s="435"/>
      <c r="AG54" s="145" t="s">
        <v>305</v>
      </c>
      <c r="AH54" s="145"/>
      <c r="AI54" s="155">
        <f t="shared" si="22"/>
        <v>311</v>
      </c>
      <c r="AJ54" s="158"/>
      <c r="AK54" s="148"/>
      <c r="AL54" s="157">
        <f>ROUNDDOWN(AI54*'地域区分'!$B$17,0)</f>
        <v>3333</v>
      </c>
      <c r="AM54" s="157">
        <f>ROUNDDOWN(AI54*'地域区分'!$C$17,0)</f>
        <v>3296</v>
      </c>
      <c r="AN54" s="157">
        <f>ROUNDDOWN(AI54*'地域区分'!$D$17,0)</f>
        <v>3221</v>
      </c>
      <c r="AO54" s="157">
        <f>ROUNDDOWN(AI54*'地域区分'!$E$17,0)</f>
        <v>3165</v>
      </c>
      <c r="AP54" s="157">
        <f>ROUNDDOWN(AI54*'地域区分'!$F$17,0)</f>
        <v>3110</v>
      </c>
      <c r="AQ54" s="150"/>
      <c r="AR54" s="297">
        <f t="shared" si="28"/>
        <v>334</v>
      </c>
      <c r="AS54" s="157">
        <f t="shared" si="29"/>
        <v>330</v>
      </c>
      <c r="AT54" s="157">
        <f t="shared" si="30"/>
        <v>323</v>
      </c>
      <c r="AU54" s="157">
        <f t="shared" si="31"/>
        <v>317</v>
      </c>
      <c r="AV54" s="157">
        <f t="shared" si="32"/>
        <v>311</v>
      </c>
    </row>
    <row r="55" spans="1:48" s="60" customFormat="1" ht="16.5" customHeight="1">
      <c r="A55" s="41">
        <v>79</v>
      </c>
      <c r="B55" s="42">
        <v>1161</v>
      </c>
      <c r="C55" s="43" t="s">
        <v>516</v>
      </c>
      <c r="D55" s="433"/>
      <c r="E55" s="434"/>
      <c r="F55" s="434"/>
      <c r="G55" s="434"/>
      <c r="H55" s="434"/>
      <c r="I55" s="504"/>
      <c r="J55" s="91" t="s">
        <v>37</v>
      </c>
      <c r="K55" s="48"/>
      <c r="L55" s="48"/>
      <c r="M55" s="48"/>
      <c r="N55" s="48"/>
      <c r="O55" s="48"/>
      <c r="P55" s="90"/>
      <c r="Q55" s="90"/>
      <c r="R55" s="90"/>
      <c r="S55" s="90"/>
      <c r="T55" s="90"/>
      <c r="U55" s="37"/>
      <c r="V55" s="37"/>
      <c r="W55" s="37"/>
      <c r="X55" s="48"/>
      <c r="Y55" s="48"/>
      <c r="Z55" s="48"/>
      <c r="AA55" s="48"/>
      <c r="AB55" s="106"/>
      <c r="AC55" s="106"/>
      <c r="AD55" s="106"/>
      <c r="AE55" s="435">
        <v>262</v>
      </c>
      <c r="AF55" s="435"/>
      <c r="AG55" s="145" t="s">
        <v>305</v>
      </c>
      <c r="AH55" s="145"/>
      <c r="AI55" s="160">
        <f t="shared" si="22"/>
        <v>262</v>
      </c>
      <c r="AJ55" s="158"/>
      <c r="AK55" s="148"/>
      <c r="AL55" s="157">
        <f>ROUNDDOWN(AI55*'地域区分'!$B$17,0)</f>
        <v>2808</v>
      </c>
      <c r="AM55" s="157">
        <f>ROUNDDOWN(AI55*'地域区分'!$C$17,0)</f>
        <v>2777</v>
      </c>
      <c r="AN55" s="157">
        <f>ROUNDDOWN(AI55*'地域区分'!$D$17,0)</f>
        <v>2714</v>
      </c>
      <c r="AO55" s="157">
        <f>ROUNDDOWN(AI55*'地域区分'!$E$17,0)</f>
        <v>2667</v>
      </c>
      <c r="AP55" s="157">
        <f>ROUNDDOWN(AI55*'地域区分'!$F$17,0)</f>
        <v>2620</v>
      </c>
      <c r="AQ55" s="150"/>
      <c r="AR55" s="297">
        <f t="shared" si="28"/>
        <v>281</v>
      </c>
      <c r="AS55" s="157">
        <f t="shared" si="29"/>
        <v>278</v>
      </c>
      <c r="AT55" s="157">
        <f t="shared" si="30"/>
        <v>272</v>
      </c>
      <c r="AU55" s="157">
        <f t="shared" si="31"/>
        <v>267</v>
      </c>
      <c r="AV55" s="157">
        <f t="shared" si="32"/>
        <v>262</v>
      </c>
    </row>
    <row r="56" spans="1:48" s="60" customFormat="1" ht="16.5" customHeight="1">
      <c r="A56" s="41">
        <v>79</v>
      </c>
      <c r="B56" s="42">
        <v>1162</v>
      </c>
      <c r="C56" s="43" t="s">
        <v>494</v>
      </c>
      <c r="D56" s="401" t="s">
        <v>34</v>
      </c>
      <c r="E56" s="430"/>
      <c r="F56" s="430"/>
      <c r="G56" s="430"/>
      <c r="H56" s="430"/>
      <c r="I56" s="492"/>
      <c r="J56" s="28" t="s">
        <v>35</v>
      </c>
      <c r="K56" s="28"/>
      <c r="L56" s="28"/>
      <c r="M56" s="28"/>
      <c r="N56" s="28"/>
      <c r="O56" s="28"/>
      <c r="P56" s="45"/>
      <c r="Q56" s="45"/>
      <c r="R56" s="45"/>
      <c r="S56" s="45"/>
      <c r="T56" s="45"/>
      <c r="U56" s="89"/>
      <c r="V56" s="89"/>
      <c r="W56" s="89"/>
      <c r="X56" s="48"/>
      <c r="Y56" s="48"/>
      <c r="Z56" s="48"/>
      <c r="AA56" s="48"/>
      <c r="AB56" s="106"/>
      <c r="AC56" s="106"/>
      <c r="AD56" s="106"/>
      <c r="AE56" s="447">
        <v>470</v>
      </c>
      <c r="AF56" s="447"/>
      <c r="AG56" s="106" t="s">
        <v>305</v>
      </c>
      <c r="AH56" s="106"/>
      <c r="AI56" s="155">
        <f t="shared" si="22"/>
        <v>470</v>
      </c>
      <c r="AJ56" s="158"/>
      <c r="AK56" s="148"/>
      <c r="AL56" s="157">
        <f>ROUNDDOWN(AI56*'地域区分'!$B$17,0)</f>
        <v>5038</v>
      </c>
      <c r="AM56" s="157">
        <f>ROUNDDOWN(AI56*'地域区分'!$C$17,0)</f>
        <v>4982</v>
      </c>
      <c r="AN56" s="157">
        <f>ROUNDDOWN(AI56*'地域区分'!$D$17,0)</f>
        <v>4869</v>
      </c>
      <c r="AO56" s="157">
        <f>ROUNDDOWN(AI56*'地域区分'!$E$17,0)</f>
        <v>4784</v>
      </c>
      <c r="AP56" s="157">
        <f>ROUNDDOWN(AI56*'地域区分'!$F$17,0)</f>
        <v>4700</v>
      </c>
      <c r="AQ56" s="150"/>
      <c r="AR56" s="297">
        <f t="shared" si="28"/>
        <v>504</v>
      </c>
      <c r="AS56" s="157">
        <f t="shared" si="29"/>
        <v>499</v>
      </c>
      <c r="AT56" s="157">
        <f t="shared" si="30"/>
        <v>487</v>
      </c>
      <c r="AU56" s="157">
        <f t="shared" si="31"/>
        <v>479</v>
      </c>
      <c r="AV56" s="157">
        <f t="shared" si="32"/>
        <v>470</v>
      </c>
    </row>
    <row r="57" spans="1:48" s="60" customFormat="1" ht="16.5" customHeight="1">
      <c r="A57" s="41">
        <v>79</v>
      </c>
      <c r="B57" s="42">
        <v>1163</v>
      </c>
      <c r="C57" s="43" t="s">
        <v>517</v>
      </c>
      <c r="D57" s="431"/>
      <c r="E57" s="432"/>
      <c r="F57" s="432"/>
      <c r="G57" s="432"/>
      <c r="H57" s="432"/>
      <c r="I57" s="493"/>
      <c r="J57" s="28" t="s">
        <v>36</v>
      </c>
      <c r="K57" s="28"/>
      <c r="L57" s="28"/>
      <c r="M57" s="28"/>
      <c r="N57" s="28"/>
      <c r="O57" s="28"/>
      <c r="P57" s="45"/>
      <c r="Q57" s="45"/>
      <c r="R57" s="45"/>
      <c r="S57" s="45"/>
      <c r="T57" s="45"/>
      <c r="U57" s="89"/>
      <c r="V57" s="89"/>
      <c r="W57" s="89"/>
      <c r="X57" s="48"/>
      <c r="Y57" s="48"/>
      <c r="Z57" s="48"/>
      <c r="AA57" s="48"/>
      <c r="AB57" s="106"/>
      <c r="AC57" s="106"/>
      <c r="AD57" s="106"/>
      <c r="AE57" s="435">
        <v>405</v>
      </c>
      <c r="AF57" s="435"/>
      <c r="AG57" s="145" t="s">
        <v>305</v>
      </c>
      <c r="AH57" s="145"/>
      <c r="AI57" s="155">
        <f t="shared" si="22"/>
        <v>405</v>
      </c>
      <c r="AJ57" s="158"/>
      <c r="AK57" s="148"/>
      <c r="AL57" s="157">
        <f>ROUNDDOWN(AI57*'地域区分'!$B$17,0)</f>
        <v>4341</v>
      </c>
      <c r="AM57" s="157">
        <f>ROUNDDOWN(AI57*'地域区分'!$C$17,0)</f>
        <v>4293</v>
      </c>
      <c r="AN57" s="157">
        <f>ROUNDDOWN(AI57*'地域区分'!$D$17,0)</f>
        <v>4195</v>
      </c>
      <c r="AO57" s="157">
        <f>ROUNDDOWN(AI57*'地域区分'!$E$17,0)</f>
        <v>4122</v>
      </c>
      <c r="AP57" s="157">
        <f>ROUNDDOWN(AI57*'地域区分'!$F$17,0)</f>
        <v>4050</v>
      </c>
      <c r="AQ57" s="150"/>
      <c r="AR57" s="297">
        <f t="shared" si="28"/>
        <v>435</v>
      </c>
      <c r="AS57" s="157">
        <f t="shared" si="29"/>
        <v>430</v>
      </c>
      <c r="AT57" s="157">
        <f t="shared" si="30"/>
        <v>420</v>
      </c>
      <c r="AU57" s="157">
        <f t="shared" si="31"/>
        <v>413</v>
      </c>
      <c r="AV57" s="157">
        <f t="shared" si="32"/>
        <v>405</v>
      </c>
    </row>
    <row r="58" spans="1:48" s="60" customFormat="1" ht="16.5" customHeight="1">
      <c r="A58" s="41">
        <v>79</v>
      </c>
      <c r="B58" s="42">
        <v>1164</v>
      </c>
      <c r="C58" s="43" t="s">
        <v>518</v>
      </c>
      <c r="D58" s="433"/>
      <c r="E58" s="434"/>
      <c r="F58" s="434"/>
      <c r="G58" s="434"/>
      <c r="H58" s="434"/>
      <c r="I58" s="504"/>
      <c r="J58" s="91" t="s">
        <v>37</v>
      </c>
      <c r="K58" s="48"/>
      <c r="L58" s="48"/>
      <c r="M58" s="48"/>
      <c r="N58" s="48"/>
      <c r="O58" s="48"/>
      <c r="P58" s="90"/>
      <c r="Q58" s="90"/>
      <c r="R58" s="90"/>
      <c r="S58" s="90"/>
      <c r="T58" s="90"/>
      <c r="U58" s="37"/>
      <c r="V58" s="37"/>
      <c r="W58" s="37"/>
      <c r="X58" s="48"/>
      <c r="Y58" s="48"/>
      <c r="Z58" s="48"/>
      <c r="AA58" s="48"/>
      <c r="AB58" s="106"/>
      <c r="AC58" s="106"/>
      <c r="AD58" s="106"/>
      <c r="AE58" s="435">
        <v>341</v>
      </c>
      <c r="AF58" s="435"/>
      <c r="AG58" s="145" t="s">
        <v>305</v>
      </c>
      <c r="AH58" s="145"/>
      <c r="AI58" s="160">
        <f t="shared" si="22"/>
        <v>341</v>
      </c>
      <c r="AJ58" s="158"/>
      <c r="AK58" s="148"/>
      <c r="AL58" s="157">
        <f>ROUNDDOWN(AI58*'地域区分'!$B$17,0)</f>
        <v>3655</v>
      </c>
      <c r="AM58" s="157">
        <f>ROUNDDOWN(AI58*'地域区分'!$C$17,0)</f>
        <v>3614</v>
      </c>
      <c r="AN58" s="157">
        <f>ROUNDDOWN(AI58*'地域区分'!$D$17,0)</f>
        <v>3532</v>
      </c>
      <c r="AO58" s="157">
        <f>ROUNDDOWN(AI58*'地域区分'!$E$17,0)</f>
        <v>3471</v>
      </c>
      <c r="AP58" s="157">
        <f>ROUNDDOWN(AI58*'地域区分'!$F$17,0)</f>
        <v>3410</v>
      </c>
      <c r="AQ58" s="150"/>
      <c r="AR58" s="297">
        <f t="shared" si="28"/>
        <v>366</v>
      </c>
      <c r="AS58" s="157">
        <f t="shared" si="29"/>
        <v>362</v>
      </c>
      <c r="AT58" s="157">
        <f t="shared" si="30"/>
        <v>354</v>
      </c>
      <c r="AU58" s="157">
        <f t="shared" si="31"/>
        <v>348</v>
      </c>
      <c r="AV58" s="157">
        <f t="shared" si="32"/>
        <v>341</v>
      </c>
    </row>
    <row r="59" spans="1:48" s="96" customFormat="1" ht="16.5" customHeight="1">
      <c r="A59" s="41">
        <v>79</v>
      </c>
      <c r="B59" s="42">
        <v>5070</v>
      </c>
      <c r="C59" s="43" t="s">
        <v>25</v>
      </c>
      <c r="D59" s="92" t="s">
        <v>25</v>
      </c>
      <c r="E59" s="93"/>
      <c r="F59" s="93"/>
      <c r="G59" s="93"/>
      <c r="H59" s="93"/>
      <c r="I59" s="93"/>
      <c r="J59" s="93"/>
      <c r="K59" s="93"/>
      <c r="L59" s="93"/>
      <c r="M59" s="93"/>
      <c r="N59" s="93"/>
      <c r="O59" s="93"/>
      <c r="P59" s="93"/>
      <c r="Q59" s="94"/>
      <c r="R59" s="94"/>
      <c r="S59" s="93"/>
      <c r="T59" s="93"/>
      <c r="U59" s="93"/>
      <c r="V59" s="93"/>
      <c r="W59" s="93"/>
      <c r="X59" s="93"/>
      <c r="Y59" s="93"/>
      <c r="Z59" s="93"/>
      <c r="AA59" s="93"/>
      <c r="AB59" s="164"/>
      <c r="AC59" s="365">
        <v>42</v>
      </c>
      <c r="AD59" s="365"/>
      <c r="AE59" s="461" t="s">
        <v>26</v>
      </c>
      <c r="AF59" s="462"/>
      <c r="AG59" s="462"/>
      <c r="AH59" s="463"/>
      <c r="AI59" s="165">
        <f>AC59</f>
        <v>42</v>
      </c>
      <c r="AJ59" s="175"/>
      <c r="AK59" s="167"/>
      <c r="AL59" s="157">
        <f>ROUNDDOWN(AI59*'地域区分'!$B$17,0)</f>
        <v>450</v>
      </c>
      <c r="AM59" s="157">
        <f>ROUNDDOWN(AI59*'地域区分'!$C$17,0)</f>
        <v>445</v>
      </c>
      <c r="AN59" s="157">
        <f>ROUNDDOWN(AI59*'地域区分'!$D$17,0)</f>
        <v>435</v>
      </c>
      <c r="AO59" s="157">
        <f>ROUNDDOWN(AI59*'地域区分'!$E$17,0)</f>
        <v>427</v>
      </c>
      <c r="AP59" s="157">
        <f>ROUNDDOWN(AI59*'地域区分'!$F$17,0)</f>
        <v>420</v>
      </c>
      <c r="AQ59" s="150"/>
      <c r="AR59" s="297">
        <f aca="true" t="shared" si="33" ref="AR59:AV61">AL59-ROUNDDOWN(AL59*0.9,0)</f>
        <v>45</v>
      </c>
      <c r="AS59" s="157">
        <f t="shared" si="33"/>
        <v>45</v>
      </c>
      <c r="AT59" s="157">
        <f t="shared" si="33"/>
        <v>44</v>
      </c>
      <c r="AU59" s="157">
        <f t="shared" si="33"/>
        <v>43</v>
      </c>
      <c r="AV59" s="157">
        <f t="shared" si="33"/>
        <v>42</v>
      </c>
    </row>
    <row r="60" spans="1:48" s="60" customFormat="1" ht="16.5" customHeight="1">
      <c r="A60" s="41">
        <v>79</v>
      </c>
      <c r="B60" s="42">
        <v>5090</v>
      </c>
      <c r="C60" s="43" t="s">
        <v>41</v>
      </c>
      <c r="D60" s="91" t="s">
        <v>41</v>
      </c>
      <c r="E60" s="48"/>
      <c r="F60" s="48"/>
      <c r="G60" s="48"/>
      <c r="H60" s="48"/>
      <c r="I60" s="48"/>
      <c r="J60" s="48"/>
      <c r="K60" s="48"/>
      <c r="L60" s="48"/>
      <c r="M60" s="48"/>
      <c r="N60" s="48"/>
      <c r="O60" s="48"/>
      <c r="P60" s="97"/>
      <c r="Q60" s="97"/>
      <c r="R60" s="97"/>
      <c r="S60" s="97"/>
      <c r="T60" s="90"/>
      <c r="U60" s="89"/>
      <c r="V60" s="89"/>
      <c r="W60" s="89"/>
      <c r="X60" s="48"/>
      <c r="Y60" s="48"/>
      <c r="Z60" s="48"/>
      <c r="AA60" s="48"/>
      <c r="AB60" s="447">
        <v>40</v>
      </c>
      <c r="AC60" s="448"/>
      <c r="AD60" s="448"/>
      <c r="AE60" s="107" t="s">
        <v>28</v>
      </c>
      <c r="AF60" s="107"/>
      <c r="AG60" s="106"/>
      <c r="AH60" s="106"/>
      <c r="AI60" s="155">
        <f>ROUND(AB60,0)</f>
        <v>40</v>
      </c>
      <c r="AJ60" s="156"/>
      <c r="AK60" s="148"/>
      <c r="AL60" s="157">
        <f>ROUNDDOWN(AI60*'地域区分'!$B$17,0)</f>
        <v>428</v>
      </c>
      <c r="AM60" s="157">
        <f>ROUNDDOWN(AI60*'地域区分'!$C$17,0)</f>
        <v>424</v>
      </c>
      <c r="AN60" s="157">
        <f>ROUNDDOWN(AI60*'地域区分'!$D$17,0)</f>
        <v>414</v>
      </c>
      <c r="AO60" s="157">
        <f>ROUNDDOWN(AI60*'地域区分'!$E$17,0)</f>
        <v>407</v>
      </c>
      <c r="AP60" s="157">
        <f>ROUNDDOWN(AI60*'地域区分'!$F$17,0)</f>
        <v>400</v>
      </c>
      <c r="AQ60" s="150"/>
      <c r="AR60" s="297">
        <f t="shared" si="33"/>
        <v>43</v>
      </c>
      <c r="AS60" s="157">
        <f t="shared" si="33"/>
        <v>43</v>
      </c>
      <c r="AT60" s="157">
        <f t="shared" si="33"/>
        <v>42</v>
      </c>
      <c r="AU60" s="157">
        <f t="shared" si="33"/>
        <v>41</v>
      </c>
      <c r="AV60" s="157">
        <f t="shared" si="33"/>
        <v>40</v>
      </c>
    </row>
    <row r="61" spans="1:48" s="60" customFormat="1" ht="16.5" customHeight="1">
      <c r="A61" s="41">
        <v>79</v>
      </c>
      <c r="B61" s="42">
        <v>5080</v>
      </c>
      <c r="C61" s="43" t="s">
        <v>27</v>
      </c>
      <c r="D61" s="91" t="s">
        <v>45</v>
      </c>
      <c r="E61" s="48"/>
      <c r="F61" s="48"/>
      <c r="G61" s="48"/>
      <c r="H61" s="48"/>
      <c r="I61" s="48"/>
      <c r="J61" s="48"/>
      <c r="K61" s="48"/>
      <c r="L61" s="48"/>
      <c r="M61" s="48"/>
      <c r="N61" s="48"/>
      <c r="O61" s="48"/>
      <c r="P61" s="97"/>
      <c r="Q61" s="97"/>
      <c r="R61" s="97"/>
      <c r="S61" s="97"/>
      <c r="T61" s="90"/>
      <c r="U61" s="89"/>
      <c r="V61" s="89"/>
      <c r="W61" s="89"/>
      <c r="X61" s="48"/>
      <c r="Y61" s="48"/>
      <c r="Z61" s="48"/>
      <c r="AA61" s="48"/>
      <c r="AB61" s="447">
        <v>54</v>
      </c>
      <c r="AC61" s="448"/>
      <c r="AD61" s="448"/>
      <c r="AE61" s="107" t="s">
        <v>28</v>
      </c>
      <c r="AF61" s="107"/>
      <c r="AG61" s="106"/>
      <c r="AH61" s="106"/>
      <c r="AI61" s="155">
        <f>ROUND(AB61,0)</f>
        <v>54</v>
      </c>
      <c r="AJ61" s="176"/>
      <c r="AK61" s="148"/>
      <c r="AL61" s="157">
        <f>ROUNDDOWN(AI61*'地域区分'!$B$17,0)</f>
        <v>578</v>
      </c>
      <c r="AM61" s="157">
        <f>ROUNDDOWN(AI61*'地域区分'!$C$17,0)</f>
        <v>572</v>
      </c>
      <c r="AN61" s="157">
        <f>ROUNDDOWN(AI61*'地域区分'!$D$17,0)</f>
        <v>559</v>
      </c>
      <c r="AO61" s="157">
        <f>ROUNDDOWN(AI61*'地域区分'!$E$17,0)</f>
        <v>549</v>
      </c>
      <c r="AP61" s="157">
        <f>ROUNDDOWN(AI61*'地域区分'!$F$17,0)</f>
        <v>540</v>
      </c>
      <c r="AQ61" s="150"/>
      <c r="AR61" s="297">
        <f t="shared" si="33"/>
        <v>58</v>
      </c>
      <c r="AS61" s="157">
        <f t="shared" si="33"/>
        <v>58</v>
      </c>
      <c r="AT61" s="157">
        <f t="shared" si="33"/>
        <v>56</v>
      </c>
      <c r="AU61" s="157">
        <f t="shared" si="33"/>
        <v>55</v>
      </c>
      <c r="AV61" s="157">
        <f t="shared" si="33"/>
        <v>54</v>
      </c>
    </row>
    <row r="62" spans="1:48" s="60" customFormat="1" ht="16.5" customHeight="1" thickBot="1">
      <c r="A62" s="41">
        <v>79</v>
      </c>
      <c r="B62" s="42">
        <v>5010</v>
      </c>
      <c r="C62" s="43" t="s">
        <v>536</v>
      </c>
      <c r="D62" s="91" t="s">
        <v>30</v>
      </c>
      <c r="E62" s="48"/>
      <c r="F62" s="48"/>
      <c r="G62" s="48"/>
      <c r="H62" s="48"/>
      <c r="I62" s="48"/>
      <c r="J62" s="48"/>
      <c r="K62" s="48"/>
      <c r="L62" s="48"/>
      <c r="M62" s="48"/>
      <c r="N62" s="48"/>
      <c r="O62" s="48"/>
      <c r="P62" s="97"/>
      <c r="Q62" s="97"/>
      <c r="R62" s="97"/>
      <c r="S62" s="97"/>
      <c r="T62" s="90"/>
      <c r="U62" s="89"/>
      <c r="V62" s="89"/>
      <c r="W62" s="89"/>
      <c r="X62" s="48"/>
      <c r="Y62" s="48"/>
      <c r="Z62" s="48"/>
      <c r="AA62" s="48"/>
      <c r="AB62" s="106"/>
      <c r="AC62" s="447">
        <v>150</v>
      </c>
      <c r="AD62" s="447"/>
      <c r="AE62" s="107" t="s">
        <v>28</v>
      </c>
      <c r="AF62" s="107"/>
      <c r="AG62" s="106"/>
      <c r="AH62" s="106"/>
      <c r="AI62" s="160">
        <f>ROUND(AC62,0)</f>
        <v>150</v>
      </c>
      <c r="AJ62" s="169" t="s">
        <v>31</v>
      </c>
      <c r="AK62" s="173"/>
      <c r="AL62" s="157">
        <f>ROUNDDOWN(AI62*'地域区分'!$B$17,0)</f>
        <v>1608</v>
      </c>
      <c r="AM62" s="157">
        <f>ROUNDDOWN(AI62*'地域区分'!$C$17,0)</f>
        <v>1590</v>
      </c>
      <c r="AN62" s="157">
        <f>ROUNDDOWN(AI62*'地域区分'!$D$17,0)</f>
        <v>1554</v>
      </c>
      <c r="AO62" s="157">
        <f>ROUNDDOWN(AI62*'地域区分'!$E$17,0)</f>
        <v>1527</v>
      </c>
      <c r="AP62" s="157">
        <f>ROUNDDOWN(AI62*'地域区分'!$F$17,0)</f>
        <v>1500</v>
      </c>
      <c r="AQ62" s="174"/>
      <c r="AR62" s="297">
        <f>AL62-ROUNDDOWN(AL62*0.9,0)</f>
        <v>161</v>
      </c>
      <c r="AS62" s="157">
        <f>AM62-ROUNDDOWN(AM62*0.9,0)</f>
        <v>159</v>
      </c>
      <c r="AT62" s="157">
        <f>AN62-ROUNDDOWN(AN62*0.9,0)</f>
        <v>156</v>
      </c>
      <c r="AU62" s="157">
        <f>AO62-ROUNDDOWN(AO62*0.9,0)</f>
        <v>153</v>
      </c>
      <c r="AV62" s="157">
        <f>AP62-ROUNDDOWN(AP62*0.9,0)</f>
        <v>150</v>
      </c>
    </row>
    <row r="63" ht="16.5" customHeight="1"/>
  </sheetData>
  <sheetProtection sheet="1" objects="1" scenarios="1"/>
  <mergeCells count="80">
    <mergeCell ref="AL3:AP3"/>
    <mergeCell ref="AR3:AV3"/>
    <mergeCell ref="S3:V3"/>
    <mergeCell ref="D5:I7"/>
    <mergeCell ref="AE5:AF5"/>
    <mergeCell ref="AE6:AF6"/>
    <mergeCell ref="AE7:AF7"/>
    <mergeCell ref="D17:I19"/>
    <mergeCell ref="AE17:AF17"/>
    <mergeCell ref="AE18:AF18"/>
    <mergeCell ref="AE19:AF19"/>
    <mergeCell ref="D20:I22"/>
    <mergeCell ref="AE20:AF20"/>
    <mergeCell ref="AE21:AF21"/>
    <mergeCell ref="AE22:AF22"/>
    <mergeCell ref="AC59:AD59"/>
    <mergeCell ref="AE59:AH59"/>
    <mergeCell ref="AB60:AD60"/>
    <mergeCell ref="AC62:AD62"/>
    <mergeCell ref="AB61:AD61"/>
    <mergeCell ref="D8:I10"/>
    <mergeCell ref="AE8:AF8"/>
    <mergeCell ref="AE9:AF9"/>
    <mergeCell ref="AE10:AF10"/>
    <mergeCell ref="D11:I13"/>
    <mergeCell ref="AE11:AF11"/>
    <mergeCell ref="AE12:AF12"/>
    <mergeCell ref="AE13:AF13"/>
    <mergeCell ref="D14:I16"/>
    <mergeCell ref="AE14:AF14"/>
    <mergeCell ref="AE15:AF15"/>
    <mergeCell ref="AE16:AF16"/>
    <mergeCell ref="D23:I25"/>
    <mergeCell ref="AE23:AF23"/>
    <mergeCell ref="AE24:AF24"/>
    <mergeCell ref="AE25:AF25"/>
    <mergeCell ref="D26:I28"/>
    <mergeCell ref="AE26:AF26"/>
    <mergeCell ref="AE27:AF27"/>
    <mergeCell ref="AE28:AF28"/>
    <mergeCell ref="D29:I31"/>
    <mergeCell ref="AE29:AF29"/>
    <mergeCell ref="AE30:AF30"/>
    <mergeCell ref="AE31:AF31"/>
    <mergeCell ref="D32:I34"/>
    <mergeCell ref="AE32:AF32"/>
    <mergeCell ref="AE33:AF33"/>
    <mergeCell ref="AE34:AF34"/>
    <mergeCell ref="D35:I37"/>
    <mergeCell ref="AE35:AF35"/>
    <mergeCell ref="AE36:AF36"/>
    <mergeCell ref="AE37:AF37"/>
    <mergeCell ref="D38:I40"/>
    <mergeCell ref="AE38:AF38"/>
    <mergeCell ref="AE39:AF39"/>
    <mergeCell ref="AE40:AF40"/>
    <mergeCell ref="D41:I43"/>
    <mergeCell ref="AE41:AF41"/>
    <mergeCell ref="AE42:AF42"/>
    <mergeCell ref="AE43:AF43"/>
    <mergeCell ref="D44:I46"/>
    <mergeCell ref="AE44:AF44"/>
    <mergeCell ref="AE45:AF45"/>
    <mergeCell ref="AE46:AF46"/>
    <mergeCell ref="D47:I49"/>
    <mergeCell ref="AE47:AF47"/>
    <mergeCell ref="AE48:AF48"/>
    <mergeCell ref="AE49:AF49"/>
    <mergeCell ref="D50:I52"/>
    <mergeCell ref="AE50:AF50"/>
    <mergeCell ref="AE51:AF51"/>
    <mergeCell ref="AE52:AF52"/>
    <mergeCell ref="D53:I55"/>
    <mergeCell ref="AE53:AF53"/>
    <mergeCell ref="AE54:AF54"/>
    <mergeCell ref="AE55:AF55"/>
    <mergeCell ref="D56:I58"/>
    <mergeCell ref="AE56:AF56"/>
    <mergeCell ref="AE57:AF57"/>
    <mergeCell ref="AE58:AF58"/>
  </mergeCells>
  <printOptions horizontalCentered="1"/>
  <pageMargins left="0.3937007874015748" right="0.3937007874015748" top="0.3937007874015748" bottom="0.1968503937007874" header="0.5118110236220472" footer="0.5118110236220472"/>
  <pageSetup firstPageNumber="187" useFirstPageNumber="1" fitToHeight="2" horizontalDpi="300" verticalDpi="3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cp:lastModifiedBy>
  <cp:lastPrinted>2008-03-28T04:59:58Z</cp:lastPrinted>
  <dcterms:created xsi:type="dcterms:W3CDTF">1997-01-08T22:48:59Z</dcterms:created>
  <dcterms:modified xsi:type="dcterms:W3CDTF">2008-03-28T05:02:12Z</dcterms:modified>
  <cp:category/>
  <cp:version/>
  <cp:contentType/>
  <cp:contentStatus/>
</cp:coreProperties>
</file>