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1jpsv-fs1-1\所属フォルダ\高齢者支援課\高齢者福祉施設整備\三輪引継ぎデータ\8 予算要求関係\R6 予算\R602XX　事業計画書（※県・国協議用）\"/>
    </mc:Choice>
  </mc:AlternateContent>
  <bookViews>
    <workbookView xWindow="0" yWindow="0" windowWidth="23040" windowHeight="7992"/>
  </bookViews>
  <sheets>
    <sheet name="（シートＡ）室別面積表" sheetId="1" r:id="rId1"/>
    <sheet name="（シートＢ）事業費按分表" sheetId="2" r:id="rId2"/>
  </sheets>
  <definedNames>
    <definedName name="_xlnm.Print_Area" localSheetId="0">'（シートＡ）室別面積表'!$A$1:$G$20</definedName>
    <definedName name="_xlnm.Print_Area" localSheetId="1">'（シートＢ）事業費按分表'!$A$1:$E$12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" l="1"/>
  <c r="K8" i="2"/>
  <c r="L8" i="2"/>
  <c r="J7" i="2"/>
  <c r="K7" i="2"/>
  <c r="L7" i="2"/>
  <c r="I8" i="2"/>
  <c r="I7" i="2"/>
  <c r="H8" i="2"/>
  <c r="T71" i="1"/>
  <c r="N71" i="1"/>
  <c r="M71" i="1"/>
  <c r="L71" i="1"/>
  <c r="K71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66" i="1"/>
  <c r="O67" i="1"/>
  <c r="O68" i="1"/>
  <c r="O69" i="1"/>
  <c r="O70" i="1"/>
  <c r="O50" i="1"/>
  <c r="O49" i="1"/>
  <c r="O48" i="1"/>
  <c r="O47" i="1"/>
  <c r="O46" i="1"/>
  <c r="O45" i="1"/>
  <c r="O44" i="1"/>
  <c r="O43" i="1"/>
  <c r="O42" i="1"/>
  <c r="O41" i="1"/>
  <c r="O40" i="1"/>
  <c r="O39" i="1"/>
  <c r="O29" i="1"/>
  <c r="O30" i="1"/>
  <c r="O31" i="1"/>
  <c r="O32" i="1"/>
  <c r="O33" i="1"/>
  <c r="O34" i="1"/>
  <c r="O35" i="1"/>
  <c r="O37" i="1"/>
  <c r="O36" i="1"/>
  <c r="O28" i="1"/>
  <c r="O27" i="1"/>
  <c r="O26" i="1"/>
  <c r="O25" i="1"/>
  <c r="O24" i="1"/>
  <c r="O23" i="1"/>
  <c r="O22" i="1"/>
  <c r="O21" i="1"/>
  <c r="O20" i="1"/>
  <c r="O19" i="1"/>
  <c r="O18" i="1"/>
  <c r="O16" i="1"/>
  <c r="O15" i="1"/>
  <c r="O14" i="1"/>
  <c r="O13" i="1"/>
  <c r="O12" i="1"/>
  <c r="O11" i="1"/>
  <c r="O10" i="1"/>
  <c r="O9" i="1"/>
  <c r="O8" i="1"/>
  <c r="O7" i="1"/>
  <c r="O6" i="1"/>
  <c r="O5" i="1"/>
  <c r="O38" i="1" l="1"/>
  <c r="O71" i="1" s="1"/>
  <c r="R58" i="1" l="1"/>
  <c r="R54" i="1"/>
  <c r="P43" i="1"/>
  <c r="P30" i="1"/>
  <c r="Q63" i="1"/>
  <c r="P8" i="1"/>
  <c r="P18" i="1"/>
  <c r="Q32" i="1"/>
  <c r="Q55" i="1"/>
  <c r="R18" i="1"/>
  <c r="P41" i="1"/>
  <c r="P22" i="1"/>
  <c r="Q30" i="1"/>
  <c r="S65" i="1"/>
  <c r="Q66" i="1"/>
  <c r="S26" i="1"/>
  <c r="S19" i="1"/>
  <c r="P6" i="1"/>
  <c r="Q57" i="1"/>
  <c r="Q34" i="1"/>
  <c r="S30" i="1"/>
  <c r="R12" i="1"/>
  <c r="P55" i="1"/>
  <c r="R61" i="1"/>
  <c r="S60" i="1"/>
  <c r="Q61" i="1"/>
  <c r="Q62" i="1"/>
  <c r="R14" i="1"/>
  <c r="Q65" i="1"/>
  <c r="Q64" i="1"/>
  <c r="S28" i="1"/>
  <c r="Q59" i="1"/>
  <c r="R63" i="1"/>
  <c r="R22" i="1"/>
  <c r="P59" i="1"/>
  <c r="Q27" i="1"/>
  <c r="S47" i="1"/>
  <c r="P10" i="1"/>
  <c r="S9" i="1"/>
  <c r="R38" i="1"/>
  <c r="P39" i="1"/>
  <c r="S16" i="1"/>
  <c r="Q28" i="1"/>
  <c r="S32" i="1"/>
  <c r="R21" i="1"/>
  <c r="P5" i="1"/>
  <c r="Q26" i="1"/>
  <c r="S34" i="1"/>
  <c r="R23" i="1"/>
  <c r="P11" i="1"/>
  <c r="P12" i="1"/>
  <c r="R67" i="1"/>
  <c r="R24" i="1"/>
  <c r="Q10" i="1"/>
  <c r="P19" i="1"/>
  <c r="P13" i="1"/>
  <c r="R30" i="1"/>
  <c r="Q6" i="1"/>
  <c r="P21" i="1"/>
  <c r="P24" i="1"/>
  <c r="R32" i="1"/>
  <c r="P50" i="1"/>
  <c r="P64" i="1"/>
  <c r="Q25" i="1"/>
  <c r="S55" i="1"/>
  <c r="R51" i="1"/>
  <c r="R59" i="1"/>
  <c r="S31" i="1"/>
  <c r="Q50" i="1"/>
  <c r="R31" i="1"/>
  <c r="Q29" i="1"/>
  <c r="P46" i="1"/>
  <c r="P57" i="1"/>
  <c r="S56" i="1"/>
  <c r="Q68" i="1"/>
  <c r="S7" i="1"/>
  <c r="S63" i="1"/>
  <c r="Q11" i="1"/>
  <c r="S48" i="1"/>
  <c r="R37" i="1"/>
  <c r="P54" i="1"/>
  <c r="Q9" i="1"/>
  <c r="S50" i="1"/>
  <c r="R39" i="1"/>
  <c r="P56" i="1"/>
  <c r="P29" i="1"/>
  <c r="P62" i="1"/>
  <c r="R40" i="1"/>
  <c r="Q45" i="1"/>
  <c r="P35" i="1"/>
  <c r="S10" i="1"/>
  <c r="R46" i="1"/>
  <c r="Q41" i="1"/>
  <c r="P37" i="1"/>
  <c r="S12" i="1"/>
  <c r="R48" i="1"/>
  <c r="R64" i="1"/>
  <c r="R50" i="1"/>
  <c r="S41" i="1"/>
  <c r="P60" i="1"/>
  <c r="Q15" i="1"/>
  <c r="S58" i="1"/>
  <c r="Q42" i="1"/>
  <c r="R7" i="1"/>
  <c r="S70" i="1"/>
  <c r="R68" i="1"/>
  <c r="Q18" i="1"/>
  <c r="P28" i="1"/>
  <c r="S5" i="1"/>
  <c r="R36" i="1"/>
  <c r="R65" i="1"/>
  <c r="P27" i="1"/>
  <c r="Q36" i="1"/>
  <c r="R47" i="1"/>
  <c r="R5" i="1"/>
  <c r="Q51" i="1"/>
  <c r="S64" i="1"/>
  <c r="R53" i="1"/>
  <c r="R9" i="1"/>
  <c r="Q47" i="1"/>
  <c r="S66" i="1"/>
  <c r="R55" i="1"/>
  <c r="R11" i="1"/>
  <c r="P45" i="1"/>
  <c r="S21" i="1"/>
  <c r="R56" i="1"/>
  <c r="Q12" i="1"/>
  <c r="P51" i="1"/>
  <c r="S27" i="1"/>
  <c r="R62" i="1"/>
  <c r="Q8" i="1"/>
  <c r="P53" i="1"/>
  <c r="S29" i="1"/>
  <c r="S24" i="1"/>
  <c r="P65" i="1"/>
  <c r="Q5" i="1"/>
  <c r="Q37" i="1"/>
  <c r="R49" i="1"/>
  <c r="S20" i="1"/>
  <c r="S57" i="1"/>
  <c r="S68" i="1"/>
  <c r="Q39" i="1"/>
  <c r="Q52" i="1"/>
  <c r="Q31" i="1"/>
  <c r="S35" i="1"/>
  <c r="S44" i="1"/>
  <c r="R16" i="1"/>
  <c r="P34" i="1"/>
  <c r="P32" i="1"/>
  <c r="Q67" i="1"/>
  <c r="S14" i="1"/>
  <c r="R52" i="1"/>
  <c r="Q19" i="1"/>
  <c r="P14" i="1"/>
  <c r="R69" i="1"/>
  <c r="R26" i="1"/>
  <c r="Q14" i="1"/>
  <c r="P16" i="1"/>
  <c r="P7" i="1"/>
  <c r="R28" i="1"/>
  <c r="P61" i="1"/>
  <c r="S37" i="1"/>
  <c r="Q56" i="1"/>
  <c r="P48" i="1"/>
  <c r="P67" i="1"/>
  <c r="S43" i="1"/>
  <c r="Q54" i="1"/>
  <c r="P52" i="1"/>
  <c r="P69" i="1"/>
  <c r="S45" i="1"/>
  <c r="R66" i="1"/>
  <c r="S49" i="1"/>
  <c r="P42" i="1"/>
  <c r="R41" i="1"/>
  <c r="R29" i="1"/>
  <c r="Q44" i="1"/>
  <c r="R6" i="1"/>
  <c r="R57" i="1"/>
  <c r="Q35" i="1"/>
  <c r="Q33" i="1"/>
  <c r="P40" i="1"/>
  <c r="P25" i="1"/>
  <c r="S67" i="1"/>
  <c r="Q46" i="1"/>
  <c r="R45" i="1"/>
  <c r="Q69" i="1"/>
  <c r="S51" i="1"/>
  <c r="S33" i="1"/>
  <c r="Q53" i="1"/>
  <c r="P31" i="1"/>
  <c r="S6" i="1"/>
  <c r="R42" i="1"/>
  <c r="Q49" i="1"/>
  <c r="P33" i="1"/>
  <c r="S8" i="1"/>
  <c r="R44" i="1"/>
  <c r="S11" i="1"/>
  <c r="S53" i="1"/>
  <c r="Q40" i="1"/>
  <c r="S18" i="1"/>
  <c r="R8" i="1"/>
  <c r="S59" i="1"/>
  <c r="Q38" i="1"/>
  <c r="S22" i="1"/>
  <c r="R10" i="1"/>
  <c r="S61" i="1"/>
  <c r="Q48" i="1"/>
  <c r="P38" i="1"/>
  <c r="S39" i="1"/>
  <c r="S46" i="1"/>
  <c r="Q7" i="1"/>
  <c r="R43" i="1"/>
  <c r="P36" i="1"/>
  <c r="P58" i="1"/>
  <c r="P68" i="1"/>
  <c r="R34" i="1"/>
  <c r="P15" i="1"/>
  <c r="R20" i="1"/>
  <c r="Q13" i="1"/>
  <c r="P44" i="1"/>
  <c r="P9" i="1"/>
  <c r="P70" i="1"/>
  <c r="R70" i="1"/>
  <c r="Q21" i="1"/>
  <c r="P47" i="1"/>
  <c r="S23" i="1"/>
  <c r="Q70" i="1"/>
  <c r="Q16" i="1"/>
  <c r="P49" i="1"/>
  <c r="S25" i="1"/>
  <c r="R60" i="1"/>
  <c r="R19" i="1"/>
  <c r="S69" i="1"/>
  <c r="Q24" i="1"/>
  <c r="S36" i="1"/>
  <c r="R25" i="1"/>
  <c r="P20" i="1"/>
  <c r="Q22" i="1"/>
  <c r="S38" i="1"/>
  <c r="R27" i="1"/>
  <c r="P26" i="1"/>
  <c r="S40" i="1"/>
  <c r="S42" i="1"/>
  <c r="R33" i="1"/>
  <c r="Q20" i="1"/>
  <c r="Q23" i="1"/>
  <c r="Q60" i="1"/>
  <c r="P63" i="1"/>
  <c r="Q58" i="1"/>
  <c r="R35" i="1"/>
  <c r="S52" i="1"/>
  <c r="S54" i="1"/>
  <c r="P23" i="1"/>
  <c r="P66" i="1"/>
  <c r="S13" i="1"/>
  <c r="S15" i="1"/>
  <c r="S62" i="1"/>
  <c r="Q43" i="1"/>
  <c r="R13" i="1"/>
  <c r="R15" i="1"/>
  <c r="Q71" i="1" l="1"/>
  <c r="L74" i="1" s="1"/>
  <c r="P71" i="1"/>
  <c r="K74" i="1" s="1"/>
  <c r="S71" i="1"/>
  <c r="N74" i="1" s="1"/>
  <c r="R71" i="1"/>
  <c r="M74" i="1" s="1"/>
  <c r="O74" i="1" l="1"/>
  <c r="K75" i="1" s="1"/>
  <c r="L75" i="1" l="1"/>
  <c r="M75" i="1"/>
  <c r="N75" i="1"/>
</calcChain>
</file>

<file path=xl/sharedStrings.xml><?xml version="1.0" encoding="utf-8"?>
<sst xmlns="http://schemas.openxmlformats.org/spreadsheetml/2006/main" count="144" uniqueCount="65">
  <si>
    <t>室別面積表</t>
    <rPh sb="0" eb="1">
      <t>シツ</t>
    </rPh>
    <rPh sb="1" eb="2">
      <t>ベツ</t>
    </rPh>
    <rPh sb="2" eb="4">
      <t>メンセキ</t>
    </rPh>
    <rPh sb="4" eb="5">
      <t>ヒョウ</t>
    </rPh>
    <phoneticPr fontId="1"/>
  </si>
  <si>
    <t>階</t>
    <rPh sb="0" eb="1">
      <t>カイ</t>
    </rPh>
    <phoneticPr fontId="1"/>
  </si>
  <si>
    <t>室名</t>
    <rPh sb="0" eb="2">
      <t>シツメイ</t>
    </rPh>
    <phoneticPr fontId="1"/>
  </si>
  <si>
    <t>特養</t>
    <rPh sb="0" eb="2">
      <t>トクヨウ</t>
    </rPh>
    <phoneticPr fontId="1"/>
  </si>
  <si>
    <t>専有部分</t>
    <rPh sb="0" eb="2">
      <t>センユウ</t>
    </rPh>
    <rPh sb="2" eb="4">
      <t>ブブン</t>
    </rPh>
    <phoneticPr fontId="1"/>
  </si>
  <si>
    <t>ショート</t>
    <phoneticPr fontId="1"/>
  </si>
  <si>
    <t>共有部分</t>
    <rPh sb="0" eb="2">
      <t>キョウユウ</t>
    </rPh>
    <rPh sb="2" eb="4">
      <t>ブブン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</si>
  <si>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</si>
  <si>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</si>
  <si>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専有部分（㎡）</t>
    <rPh sb="0" eb="2">
      <t>センユウ</t>
    </rPh>
    <rPh sb="2" eb="4">
      <t>ブブン</t>
    </rPh>
    <phoneticPr fontId="1"/>
  </si>
  <si>
    <t>共有部分（㎡）</t>
    <rPh sb="0" eb="2">
      <t>キョウユウ</t>
    </rPh>
    <rPh sb="2" eb="4">
      <t>ブブン</t>
    </rPh>
    <phoneticPr fontId="1"/>
  </si>
  <si>
    <t>風除室</t>
    <rPh sb="0" eb="3">
      <t>フウジョシツ</t>
    </rPh>
    <phoneticPr fontId="1"/>
  </si>
  <si>
    <t>玄関</t>
    <rPh sb="0" eb="2">
      <t>ゲンカン</t>
    </rPh>
    <phoneticPr fontId="1"/>
  </si>
  <si>
    <t>玄関ホール</t>
    <rPh sb="0" eb="2">
      <t>ゲンカン</t>
    </rPh>
    <phoneticPr fontId="1"/>
  </si>
  <si>
    <t>廊下</t>
    <rPh sb="0" eb="2">
      <t>ロウカ</t>
    </rPh>
    <phoneticPr fontId="1"/>
  </si>
  <si>
    <t>階段室</t>
    <rPh sb="0" eb="2">
      <t>カイダン</t>
    </rPh>
    <rPh sb="2" eb="3">
      <t>シツ</t>
    </rPh>
    <phoneticPr fontId="1"/>
  </si>
  <si>
    <t>EV</t>
    <phoneticPr fontId="1"/>
  </si>
  <si>
    <t>PS</t>
    <phoneticPr fontId="1"/>
  </si>
  <si>
    <t>屋外階段</t>
    <rPh sb="0" eb="2">
      <t>オクガイ</t>
    </rPh>
    <rPh sb="2" eb="4">
      <t>カイダン</t>
    </rPh>
    <phoneticPr fontId="1"/>
  </si>
  <si>
    <t>事務室</t>
    <rPh sb="0" eb="3">
      <t>ジムシツ</t>
    </rPh>
    <phoneticPr fontId="1"/>
  </si>
  <si>
    <t>応接室</t>
    <rPh sb="0" eb="3">
      <t>オウセツシツ</t>
    </rPh>
    <phoneticPr fontId="1"/>
  </si>
  <si>
    <t>地域交流室</t>
    <rPh sb="0" eb="2">
      <t>チイキ</t>
    </rPh>
    <rPh sb="2" eb="4">
      <t>コウリュウ</t>
    </rPh>
    <rPh sb="4" eb="5">
      <t>シツ</t>
    </rPh>
    <phoneticPr fontId="1"/>
  </si>
  <si>
    <t>トイレ１</t>
    <phoneticPr fontId="1"/>
  </si>
  <si>
    <t>職員休憩室</t>
    <rPh sb="0" eb="2">
      <t>ショクイン</t>
    </rPh>
    <rPh sb="2" eb="5">
      <t>キュウケイシツ</t>
    </rPh>
    <phoneticPr fontId="1"/>
  </si>
  <si>
    <t>トイレ２</t>
    <phoneticPr fontId="1"/>
  </si>
  <si>
    <t>グループホーム</t>
    <phoneticPr fontId="1"/>
  </si>
  <si>
    <t>居宅</t>
    <rPh sb="0" eb="2">
      <t>キョタク</t>
    </rPh>
    <phoneticPr fontId="1"/>
  </si>
  <si>
    <t>居室１</t>
    <rPh sb="0" eb="2">
      <t>キョシツ</t>
    </rPh>
    <phoneticPr fontId="1"/>
  </si>
  <si>
    <t>居室２</t>
    <rPh sb="0" eb="2">
      <t>キョシツ</t>
    </rPh>
    <phoneticPr fontId="1"/>
  </si>
  <si>
    <t>居室３</t>
    <rPh sb="0" eb="2">
      <t>キョシツ</t>
    </rPh>
    <phoneticPr fontId="1"/>
  </si>
  <si>
    <t>居室４</t>
    <rPh sb="0" eb="2">
      <t>キョシツ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</si>
  <si>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</si>
  <si>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トイレ</t>
    <phoneticPr fontId="1"/>
  </si>
  <si>
    <t>収納庫</t>
    <rPh sb="0" eb="2">
      <t>シュウノウ</t>
    </rPh>
    <rPh sb="2" eb="3">
      <t>コ</t>
    </rPh>
    <phoneticPr fontId="1"/>
  </si>
  <si>
    <t>宿直室</t>
    <rPh sb="0" eb="3">
      <t>シュクチョクシツ</t>
    </rPh>
    <phoneticPr fontId="1"/>
  </si>
  <si>
    <t>専有計</t>
    <rPh sb="0" eb="2">
      <t>センユウ</t>
    </rPh>
    <rPh sb="2" eb="3">
      <t>ケイ</t>
    </rPh>
    <phoneticPr fontId="1"/>
  </si>
  <si>
    <t>共有計</t>
    <rPh sb="0" eb="2">
      <t>キョウユウ</t>
    </rPh>
    <rPh sb="2" eb="3">
      <t>ケイ</t>
    </rPh>
    <phoneticPr fontId="1"/>
  </si>
  <si>
    <t>特養脱衣室</t>
    <rPh sb="0" eb="2">
      <t>トクヨウ</t>
    </rPh>
    <rPh sb="2" eb="5">
      <t>ダツイシツ</t>
    </rPh>
    <phoneticPr fontId="1"/>
  </si>
  <si>
    <t>特養浴室</t>
    <rPh sb="0" eb="2">
      <t>トクヨウ</t>
    </rPh>
    <rPh sb="2" eb="4">
      <t>ヨクシツ</t>
    </rPh>
    <phoneticPr fontId="1"/>
  </si>
  <si>
    <t>グループホーム脱衣室</t>
    <rPh sb="7" eb="10">
      <t>ダツイシツ</t>
    </rPh>
    <phoneticPr fontId="1"/>
  </si>
  <si>
    <t>グループホーム浴室</t>
    <rPh sb="7" eb="9">
      <t>ヨクシツ</t>
    </rPh>
    <phoneticPr fontId="1"/>
  </si>
  <si>
    <t>バルコニー</t>
    <phoneticPr fontId="1"/>
  </si>
  <si>
    <t>PH</t>
    <phoneticPr fontId="1"/>
  </si>
  <si>
    <t>ホール</t>
    <phoneticPr fontId="1"/>
  </si>
  <si>
    <t>物入れ</t>
    <rPh sb="0" eb="1">
      <t>モノ</t>
    </rPh>
    <rPh sb="1" eb="2">
      <t>イ</t>
    </rPh>
    <phoneticPr fontId="1"/>
  </si>
  <si>
    <t>EV機械室</t>
    <rPh sb="2" eb="5">
      <t>キカイシツ</t>
    </rPh>
    <phoneticPr fontId="1"/>
  </si>
  <si>
    <t>面積</t>
    <rPh sb="0" eb="2">
      <t>メンセキ</t>
    </rPh>
    <phoneticPr fontId="1"/>
  </si>
  <si>
    <t>按分率</t>
    <rPh sb="0" eb="2">
      <t>アンブン</t>
    </rPh>
    <rPh sb="2" eb="3">
      <t>リツ</t>
    </rPh>
    <phoneticPr fontId="1"/>
  </si>
  <si>
    <t>専有+共有（㎡）</t>
    <rPh sb="0" eb="2">
      <t>センユウ</t>
    </rPh>
    <rPh sb="3" eb="5">
      <t>キョウユウ</t>
    </rPh>
    <phoneticPr fontId="1"/>
  </si>
  <si>
    <t>事業費按分表</t>
    <rPh sb="0" eb="2">
      <t>ジギョウ</t>
    </rPh>
    <rPh sb="2" eb="3">
      <t>ヒ</t>
    </rPh>
    <rPh sb="3" eb="5">
      <t>アンブン</t>
    </rPh>
    <rPh sb="5" eb="6">
      <t>ヒョウ</t>
    </rPh>
    <phoneticPr fontId="1"/>
  </si>
  <si>
    <t>※併設事業所がある場合はシートＡをもとに事業費の按分を行ってください。</t>
    <rPh sb="1" eb="3">
      <t>ヘイセツ</t>
    </rPh>
    <rPh sb="3" eb="6">
      <t>ジギョウショ</t>
    </rPh>
    <rPh sb="9" eb="11">
      <t>バアイ</t>
    </rPh>
    <rPh sb="20" eb="23">
      <t>ジギョウヒ</t>
    </rPh>
    <rPh sb="24" eb="26">
      <t>アンブン</t>
    </rPh>
    <rPh sb="27" eb="28">
      <t>オコナ</t>
    </rPh>
    <phoneticPr fontId="1"/>
  </si>
  <si>
    <t>工事費</t>
    <rPh sb="0" eb="2">
      <t>コウジ</t>
    </rPh>
    <rPh sb="2" eb="3">
      <t>ヒ</t>
    </rPh>
    <phoneticPr fontId="1"/>
  </si>
  <si>
    <t>設計監理費</t>
    <rPh sb="0" eb="2">
      <t>セッケイ</t>
    </rPh>
    <rPh sb="2" eb="4">
      <t>カンリ</t>
    </rPh>
    <rPh sb="4" eb="5">
      <t>ヒ</t>
    </rPh>
    <phoneticPr fontId="1"/>
  </si>
  <si>
    <t>消費税</t>
    <rPh sb="0" eb="3">
      <t>ショウヒゼイ</t>
    </rPh>
    <phoneticPr fontId="1"/>
  </si>
  <si>
    <r>
      <t xml:space="preserve">按分率
</t>
    </r>
    <r>
      <rPr>
        <sz val="9"/>
        <color theme="1"/>
        <rFont val="游ゴシック"/>
        <family val="3"/>
        <charset val="128"/>
        <scheme val="minor"/>
      </rPr>
      <t>（シートＡの按分率）</t>
    </r>
    <rPh sb="0" eb="2">
      <t>アンブン</t>
    </rPh>
    <rPh sb="2" eb="3">
      <t>リツ</t>
    </rPh>
    <rPh sb="10" eb="12">
      <t>アンブン</t>
    </rPh>
    <rPh sb="12" eb="13">
      <t>リツ</t>
    </rPh>
    <phoneticPr fontId="1"/>
  </si>
  <si>
    <t>シートＡの例</t>
    <rPh sb="5" eb="6">
      <t>レイ</t>
    </rPh>
    <phoneticPr fontId="1"/>
  </si>
  <si>
    <t>その他1</t>
    <rPh sb="2" eb="3">
      <t>タ</t>
    </rPh>
    <phoneticPr fontId="1"/>
  </si>
  <si>
    <t>その他2</t>
    <rPh sb="2" eb="3">
      <t>タ</t>
    </rPh>
    <phoneticPr fontId="1"/>
  </si>
  <si>
    <t>※非常用自家発電設備整備、補助対象外工事費がないと仮定した場合</t>
    <rPh sb="1" eb="3">
      <t>ヒジョウ</t>
    </rPh>
    <rPh sb="3" eb="4">
      <t>ヨウ</t>
    </rPh>
    <rPh sb="4" eb="6">
      <t>ジカ</t>
    </rPh>
    <rPh sb="6" eb="8">
      <t>ハツデン</t>
    </rPh>
    <rPh sb="8" eb="10">
      <t>セツビ</t>
    </rPh>
    <rPh sb="10" eb="12">
      <t>セイビ</t>
    </rPh>
    <rPh sb="13" eb="15">
      <t>ホジョ</t>
    </rPh>
    <rPh sb="15" eb="17">
      <t>タイショウ</t>
    </rPh>
    <rPh sb="17" eb="18">
      <t>ガイ</t>
    </rPh>
    <rPh sb="18" eb="21">
      <t>コウジヒ</t>
    </rPh>
    <rPh sb="25" eb="27">
      <t>カテイ</t>
    </rPh>
    <rPh sb="29" eb="31">
      <t>バアイ</t>
    </rPh>
    <phoneticPr fontId="1"/>
  </si>
  <si>
    <t>補助所要額</t>
    <rPh sb="0" eb="2">
      <t>ホジョ</t>
    </rPh>
    <rPh sb="2" eb="4">
      <t>ショヨウ</t>
    </rPh>
    <rPh sb="4" eb="5">
      <t>ガク</t>
    </rPh>
    <phoneticPr fontId="1"/>
  </si>
  <si>
    <t>※広域型特養の場合</t>
    <rPh sb="1" eb="3">
      <t>コウイキ</t>
    </rPh>
    <rPh sb="3" eb="4">
      <t>ガタ</t>
    </rPh>
    <rPh sb="4" eb="6">
      <t>トクヨウ</t>
    </rPh>
    <rPh sb="7" eb="9">
      <t>バアイ</t>
    </rPh>
    <phoneticPr fontId="1"/>
  </si>
  <si>
    <t>対象外</t>
    <rPh sb="0" eb="2">
      <t>タイショウ</t>
    </rPh>
    <rPh sb="2" eb="3">
      <t>ガイ</t>
    </rPh>
    <phoneticPr fontId="1"/>
  </si>
  <si>
    <t>※特養には補助対象経費の2.6％を晃事務費として計上。</t>
    <rPh sb="1" eb="3">
      <t>トクヨウ</t>
    </rPh>
    <rPh sb="5" eb="7">
      <t>ホジョ</t>
    </rPh>
    <rPh sb="7" eb="9">
      <t>タイショウ</t>
    </rPh>
    <rPh sb="9" eb="11">
      <t>ケイヒ</t>
    </rPh>
    <rPh sb="17" eb="18">
      <t>コウ</t>
    </rPh>
    <rPh sb="18" eb="20">
      <t>ジム</t>
    </rPh>
    <rPh sb="20" eb="21">
      <t>ヒ</t>
    </rPh>
    <rPh sb="24" eb="26">
      <t>ケイジョウ</t>
    </rPh>
    <phoneticPr fontId="1"/>
  </si>
  <si>
    <t>※右側の例を参考に作成してください。必要に応じて列・行を追加してください。</t>
    <rPh sb="1" eb="3">
      <t>ミギガワ</t>
    </rPh>
    <rPh sb="4" eb="5">
      <t>レイ</t>
    </rPh>
    <rPh sb="6" eb="8">
      <t>サンコウ</t>
    </rPh>
    <rPh sb="9" eb="11">
      <t>サクセイ</t>
    </rPh>
    <rPh sb="18" eb="20">
      <t>ヒツヨウ</t>
    </rPh>
    <rPh sb="21" eb="22">
      <t>オウ</t>
    </rPh>
    <rPh sb="24" eb="25">
      <t>レツ</t>
    </rPh>
    <rPh sb="26" eb="27">
      <t>ギョウ</t>
    </rPh>
    <rPh sb="28" eb="30">
      <t>ツイカ</t>
    </rPh>
    <phoneticPr fontId="1"/>
  </si>
  <si>
    <t>※併設事業所がある場合は按分してください。その際、シートＢも併せて作成して下さい。</t>
    <rPh sb="1" eb="3">
      <t>ヘイセツ</t>
    </rPh>
    <rPh sb="3" eb="6">
      <t>ジギョウショ</t>
    </rPh>
    <rPh sb="9" eb="11">
      <t>バアイ</t>
    </rPh>
    <rPh sb="12" eb="14">
      <t>アンブン</t>
    </rPh>
    <rPh sb="23" eb="24">
      <t>サイ</t>
    </rPh>
    <rPh sb="30" eb="31">
      <t>アワ</t>
    </rPh>
    <rPh sb="33" eb="35">
      <t>サクセイ</t>
    </rPh>
    <rPh sb="37" eb="38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</si>
</sst>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ashDotDot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ashDotDot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dashDotDot">
        <color indexed="64"/>
      </left>
      <right style="thin">
        <color indexed="64"/>
      </right>
      <top style="thin">
        <color indexed="64"/>
      </top>
      <bottom/>
      <diagonal/>
    </border>
    <border>
      <left style="dashDotDot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ashDot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76" fontId="0" fillId="0" borderId="3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31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14" xfId="0" applyNumberFormat="1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shrinkToFit="1"/>
    </xf>
    <xf numFmtId="176" fontId="0" fillId="0" borderId="1" xfId="0" applyNumberFormat="1" applyBorder="1">
      <alignment vertical="center"/>
    </xf>
    <xf numFmtId="10" fontId="0" fillId="0" borderId="1" xfId="0" applyNumberFormat="1" applyBorder="1">
      <alignment vertical="center"/>
    </xf>
    <xf numFmtId="3" fontId="0" fillId="0" borderId="1" xfId="0" applyNumberFormat="1" applyBorder="1">
      <alignment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tabSelected="1" view="pageBreakPreview" zoomScaleNormal="100" zoomScaleSheetLayoutView="100" workbookViewId="0">
      <selection activeCell="A2" sqref="A2:G2"/>
    </sheetView>
  </sheetViews>
  <sheetFormatPr defaultRowHeight="18" x14ac:dyDescent="0.45"/>
  <cols>
    <col min="1" max="1" width="6.19921875" customWidth="1"/>
    <col min="2" max="2" width="25.796875" customWidth="1"/>
    <col min="3" max="7" width="9.296875" customWidth="1"/>
    <col min="9" max="9" width="5.59765625" customWidth="1"/>
    <col min="10" max="10" width="26.09765625" customWidth="1"/>
  </cols>
  <sheetData>
    <row r="1" spans="1:20" ht="19.2" x14ac:dyDescent="0.45">
      <c r="A1" s="57" t="s">
        <v>0</v>
      </c>
      <c r="B1" s="57"/>
      <c r="C1" s="57"/>
      <c r="D1" s="57"/>
      <c r="E1" s="57"/>
      <c r="F1" s="57"/>
      <c r="G1" s="57"/>
      <c r="I1" t="s">
        <v>0</v>
      </c>
    </row>
    <row r="2" spans="1:20" x14ac:dyDescent="0.45">
      <c r="A2" s="56" t="s">
        <v>64</v>
      </c>
      <c r="B2" s="56"/>
      <c r="C2" s="56"/>
      <c r="D2" s="56"/>
      <c r="E2" s="56"/>
      <c r="F2" s="56"/>
      <c r="G2" s="56"/>
    </row>
    <row r="3" spans="1:20" x14ac:dyDescent="0.45">
      <c r="A3" s="56" t="s">
        <v>63</v>
      </c>
      <c r="B3" s="56"/>
      <c r="C3" s="56"/>
      <c r="D3" s="56"/>
      <c r="E3" s="56"/>
      <c r="F3" s="56"/>
      <c r="G3" s="56"/>
      <c r="K3" s="53" t="s">
        <v>9</v>
      </c>
      <c r="L3" s="54"/>
      <c r="M3" s="54"/>
      <c r="N3" s="54"/>
      <c r="O3" s="55"/>
      <c r="P3" s="50" t="s">
        <v>10</v>
      </c>
      <c r="Q3" s="50"/>
      <c r="R3" s="50"/>
      <c r="S3" s="50"/>
      <c r="T3" s="50"/>
    </row>
    <row r="4" spans="1:20" x14ac:dyDescent="0.45">
      <c r="C4" s="50" t="s">
        <v>4</v>
      </c>
      <c r="D4" s="50"/>
      <c r="E4" s="50" t="s">
        <v>6</v>
      </c>
      <c r="F4" s="50"/>
      <c r="G4" s="50"/>
      <c r="I4" s="2" t="s">
        <v>1</v>
      </c>
      <c r="J4" s="2" t="s">
        <v>2</v>
      </c>
      <c r="K4" s="18" t="s">
        <v>3</v>
      </c>
      <c r="L4" s="22" t="s">
        <v>5</v>
      </c>
      <c r="M4" s="22" t="s">
        <v>25</v>
      </c>
      <c r="N4" s="23" t="s">
        <v>26</v>
      </c>
      <c r="O4" s="24" t="s">
        <v>35</v>
      </c>
      <c r="P4" s="18" t="s">
        <v>3</v>
      </c>
      <c r="Q4" s="19" t="s">
        <v>5</v>
      </c>
      <c r="R4" s="19" t="s">
        <v>25</v>
      </c>
      <c r="S4" s="23" t="s">
        <v>26</v>
      </c>
      <c r="T4" s="24" t="s">
        <v>36</v>
      </c>
    </row>
    <row r="5" spans="1:20" x14ac:dyDescent="0.45">
      <c r="A5" s="2" t="s">
        <v>1</v>
      </c>
      <c r="B5" s="2" t="s">
        <v>2</v>
      </c>
      <c r="C5" s="2" t="s">
        <v>3</v>
      </c>
      <c r="D5" s="2" t="s">
        <v>5</v>
      </c>
      <c r="E5" s="6" t="s">
        <v>3</v>
      </c>
      <c r="F5" s="7" t="s">
        <v>5</v>
      </c>
      <c r="G5" s="4" t="s">
        <v>7</v>
      </c>
      <c r="I5" s="3">
        <v>1</v>
      </c>
      <c r="J5" s="3" t="s">
        <v>11</v>
      </c>
      <c r="K5" s="25"/>
      <c r="L5" s="26"/>
      <c r="M5" s="26"/>
      <c r="N5" s="27"/>
      <c r="O5" s="28">
        <f>SUM(K5:N5)</f>
        <v>0</v>
      </c>
      <c r="P5" s="25">
        <f t="shared" ref="P5:P16" si="0">IFERROR($K$71/$O$71*$T5,"")</f>
        <v>4.8433993700049447</v>
      </c>
      <c r="Q5" s="26">
        <f t="shared" ref="Q5:Q16" si="1">IFERROR($L$71/$O$71*$T5,"")</f>
        <v>4.723512873246035</v>
      </c>
      <c r="R5" s="26">
        <f t="shared" ref="R5:R16" si="2">IFERROR($M$71/$O$71*$T5,"")</f>
        <v>4.8307161637987122</v>
      </c>
      <c r="S5" s="29">
        <f t="shared" ref="S5:S16" si="3">IFERROR($N$71/$O$71*$T5,"")</f>
        <v>0.10237159295030326</v>
      </c>
      <c r="T5" s="28">
        <v>14.5</v>
      </c>
    </row>
    <row r="6" spans="1:20" x14ac:dyDescent="0.45">
      <c r="A6" s="3"/>
      <c r="B6" s="3"/>
      <c r="C6" s="3"/>
      <c r="D6" s="3"/>
      <c r="E6" s="8"/>
      <c r="F6" s="9"/>
      <c r="G6" s="5"/>
      <c r="I6" s="3">
        <v>1</v>
      </c>
      <c r="J6" s="3" t="s">
        <v>12</v>
      </c>
      <c r="K6" s="25"/>
      <c r="L6" s="26"/>
      <c r="M6" s="26"/>
      <c r="N6" s="27"/>
      <c r="O6" s="28">
        <f t="shared" ref="O6:O37" si="4">SUM(K6:N6)</f>
        <v>0</v>
      </c>
      <c r="P6" s="25">
        <f t="shared" si="0"/>
        <v>5.5615585869367115</v>
      </c>
      <c r="Q6" s="26">
        <f t="shared" si="1"/>
        <v>5.4238958165204467</v>
      </c>
      <c r="R6" s="26">
        <f t="shared" si="2"/>
        <v>5.5469947673964519</v>
      </c>
      <c r="S6" s="29">
        <f t="shared" si="3"/>
        <v>0.11755082914638269</v>
      </c>
      <c r="T6" s="28">
        <v>16.649999999999999</v>
      </c>
    </row>
    <row r="7" spans="1:20" x14ac:dyDescent="0.45">
      <c r="A7" s="3"/>
      <c r="B7" s="3"/>
      <c r="C7" s="3"/>
      <c r="D7" s="3"/>
      <c r="E7" s="8"/>
      <c r="F7" s="9"/>
      <c r="G7" s="5"/>
      <c r="I7" s="3">
        <v>1</v>
      </c>
      <c r="J7" s="3" t="s">
        <v>13</v>
      </c>
      <c r="K7" s="25"/>
      <c r="L7" s="26"/>
      <c r="M7" s="26"/>
      <c r="N7" s="27"/>
      <c r="O7" s="28">
        <f t="shared" si="4"/>
        <v>0</v>
      </c>
      <c r="P7" s="25">
        <f t="shared" si="0"/>
        <v>10.097652617603412</v>
      </c>
      <c r="Q7" s="26">
        <f t="shared" si="1"/>
        <v>9.847709941946734</v>
      </c>
      <c r="R7" s="26">
        <f t="shared" si="2"/>
        <v>10.071210319423109</v>
      </c>
      <c r="S7" s="29">
        <f t="shared" si="3"/>
        <v>0.21342712102673569</v>
      </c>
      <c r="T7" s="28">
        <v>30.23</v>
      </c>
    </row>
    <row r="8" spans="1:20" x14ac:dyDescent="0.45">
      <c r="A8" s="3"/>
      <c r="B8" s="3"/>
      <c r="C8" s="3"/>
      <c r="D8" s="3"/>
      <c r="E8" s="8"/>
      <c r="F8" s="9"/>
      <c r="G8" s="5"/>
      <c r="I8" s="3">
        <v>1</v>
      </c>
      <c r="J8" s="3" t="s">
        <v>14</v>
      </c>
      <c r="K8" s="25"/>
      <c r="L8" s="26"/>
      <c r="M8" s="26"/>
      <c r="N8" s="27"/>
      <c r="O8" s="28">
        <f t="shared" si="4"/>
        <v>0</v>
      </c>
      <c r="P8" s="25">
        <f t="shared" si="0"/>
        <v>167.224208731419</v>
      </c>
      <c r="Q8" s="26">
        <f t="shared" si="1"/>
        <v>163.08498274021812</v>
      </c>
      <c r="R8" s="26">
        <f t="shared" si="2"/>
        <v>166.78630572983099</v>
      </c>
      <c r="S8" s="29">
        <f t="shared" si="3"/>
        <v>3.5345027985317463</v>
      </c>
      <c r="T8" s="28">
        <v>500.63</v>
      </c>
    </row>
    <row r="9" spans="1:20" x14ac:dyDescent="0.45">
      <c r="A9" s="3"/>
      <c r="B9" s="3"/>
      <c r="C9" s="3"/>
      <c r="D9" s="3"/>
      <c r="E9" s="8"/>
      <c r="F9" s="9"/>
      <c r="G9" s="5"/>
      <c r="I9" s="3">
        <v>1</v>
      </c>
      <c r="J9" s="3" t="s">
        <v>15</v>
      </c>
      <c r="K9" s="25"/>
      <c r="L9" s="26"/>
      <c r="M9" s="26"/>
      <c r="N9" s="27"/>
      <c r="O9" s="28">
        <f t="shared" si="4"/>
        <v>0</v>
      </c>
      <c r="P9" s="25">
        <f t="shared" si="0"/>
        <v>6.897668757972558</v>
      </c>
      <c r="Q9" s="26">
        <f t="shared" si="1"/>
        <v>6.7269338505193534</v>
      </c>
      <c r="R9" s="26">
        <f t="shared" si="2"/>
        <v>6.8796061229271315</v>
      </c>
      <c r="S9" s="29">
        <f t="shared" si="3"/>
        <v>0.14579126858094912</v>
      </c>
      <c r="T9" s="28">
        <v>20.65</v>
      </c>
    </row>
    <row r="10" spans="1:20" x14ac:dyDescent="0.45">
      <c r="A10" s="3"/>
      <c r="B10" s="3"/>
      <c r="C10" s="3"/>
      <c r="D10" s="3"/>
      <c r="E10" s="8"/>
      <c r="F10" s="9"/>
      <c r="G10" s="5"/>
      <c r="I10" s="3">
        <v>1</v>
      </c>
      <c r="J10" s="3" t="s">
        <v>16</v>
      </c>
      <c r="K10" s="25"/>
      <c r="L10" s="26"/>
      <c r="M10" s="26"/>
      <c r="N10" s="27"/>
      <c r="O10" s="28">
        <f t="shared" si="4"/>
        <v>0</v>
      </c>
      <c r="P10" s="25">
        <f t="shared" si="0"/>
        <v>2.8392341134511745</v>
      </c>
      <c r="Q10" s="26">
        <f t="shared" si="1"/>
        <v>2.7689558222476758</v>
      </c>
      <c r="R10" s="26">
        <f t="shared" si="2"/>
        <v>2.8317991305026937</v>
      </c>
      <c r="S10" s="29">
        <f t="shared" si="3"/>
        <v>6.0010933798453639E-2</v>
      </c>
      <c r="T10" s="28">
        <v>8.5</v>
      </c>
    </row>
    <row r="11" spans="1:20" x14ac:dyDescent="0.45">
      <c r="A11" s="3"/>
      <c r="B11" s="3"/>
      <c r="C11" s="3"/>
      <c r="D11" s="3"/>
      <c r="E11" s="8"/>
      <c r="F11" s="9"/>
      <c r="G11" s="5"/>
      <c r="I11" s="3">
        <v>1</v>
      </c>
      <c r="J11" s="3" t="s">
        <v>17</v>
      </c>
      <c r="K11" s="25"/>
      <c r="L11" s="26"/>
      <c r="M11" s="26"/>
      <c r="N11" s="27"/>
      <c r="O11" s="28">
        <f t="shared" si="4"/>
        <v>0</v>
      </c>
      <c r="P11" s="25">
        <f t="shared" si="0"/>
        <v>0.66805508551792336</v>
      </c>
      <c r="Q11" s="26">
        <f t="shared" si="1"/>
        <v>0.65151901699945314</v>
      </c>
      <c r="R11" s="26">
        <f t="shared" si="2"/>
        <v>0.66630567776533967</v>
      </c>
      <c r="S11" s="29">
        <f t="shared" si="3"/>
        <v>1.4120219717283208E-2</v>
      </c>
      <c r="T11" s="28">
        <v>2</v>
      </c>
    </row>
    <row r="12" spans="1:20" x14ac:dyDescent="0.45">
      <c r="A12" s="3"/>
      <c r="B12" s="3"/>
      <c r="C12" s="3"/>
      <c r="D12" s="3"/>
      <c r="E12" s="8"/>
      <c r="F12" s="9"/>
      <c r="G12" s="5"/>
      <c r="I12" s="3">
        <v>1</v>
      </c>
      <c r="J12" s="3" t="s">
        <v>18</v>
      </c>
      <c r="K12" s="25"/>
      <c r="L12" s="26"/>
      <c r="M12" s="26"/>
      <c r="N12" s="27"/>
      <c r="O12" s="28">
        <f t="shared" si="4"/>
        <v>0</v>
      </c>
      <c r="P12" s="25">
        <f t="shared" si="0"/>
        <v>4.4926704501080348</v>
      </c>
      <c r="Q12" s="26">
        <f t="shared" si="1"/>
        <v>4.3814653893213222</v>
      </c>
      <c r="R12" s="26">
        <f t="shared" si="2"/>
        <v>4.4809056829719092</v>
      </c>
      <c r="S12" s="29">
        <f t="shared" si="3"/>
        <v>9.4958477598729565E-2</v>
      </c>
      <c r="T12" s="28">
        <v>13.45</v>
      </c>
    </row>
    <row r="13" spans="1:20" x14ac:dyDescent="0.45">
      <c r="A13" s="3"/>
      <c r="B13" s="3"/>
      <c r="C13" s="3"/>
      <c r="D13" s="3"/>
      <c r="E13" s="8"/>
      <c r="F13" s="9"/>
      <c r="G13" s="5"/>
      <c r="I13" s="3">
        <v>1</v>
      </c>
      <c r="J13" s="10" t="s">
        <v>19</v>
      </c>
      <c r="K13" s="30"/>
      <c r="L13" s="31"/>
      <c r="M13" s="31"/>
      <c r="N13" s="32"/>
      <c r="O13" s="33">
        <f t="shared" si="4"/>
        <v>0</v>
      </c>
      <c r="P13" s="25">
        <f t="shared" si="0"/>
        <v>8.5577856454845982</v>
      </c>
      <c r="Q13" s="26">
        <f t="shared" si="1"/>
        <v>8.345958607762995</v>
      </c>
      <c r="R13" s="26">
        <f t="shared" si="2"/>
        <v>8.5353757321740016</v>
      </c>
      <c r="S13" s="29">
        <f t="shared" si="3"/>
        <v>0.18088001457839792</v>
      </c>
      <c r="T13" s="33">
        <v>25.62</v>
      </c>
    </row>
    <row r="14" spans="1:20" ht="18.600000000000001" thickBot="1" x14ac:dyDescent="0.5">
      <c r="A14" s="10"/>
      <c r="B14" s="10"/>
      <c r="C14" s="10"/>
      <c r="D14" s="10"/>
      <c r="E14" s="11"/>
      <c r="F14" s="12"/>
      <c r="G14" s="13"/>
      <c r="I14" s="3">
        <v>1</v>
      </c>
      <c r="J14" s="10" t="s">
        <v>20</v>
      </c>
      <c r="K14" s="30"/>
      <c r="L14" s="31"/>
      <c r="M14" s="31"/>
      <c r="N14" s="32"/>
      <c r="O14" s="33">
        <f t="shared" si="4"/>
        <v>0</v>
      </c>
      <c r="P14" s="25">
        <f t="shared" si="0"/>
        <v>6.8909882071173794</v>
      </c>
      <c r="Q14" s="26">
        <f t="shared" si="1"/>
        <v>6.7204186603493588</v>
      </c>
      <c r="R14" s="26">
        <f t="shared" si="2"/>
        <v>6.8729430661494781</v>
      </c>
      <c r="S14" s="29">
        <f t="shared" si="3"/>
        <v>0.14565006638377628</v>
      </c>
      <c r="T14" s="33">
        <v>20.63</v>
      </c>
    </row>
    <row r="15" spans="1:20" ht="18.600000000000001" thickTop="1" x14ac:dyDescent="0.45">
      <c r="A15" s="58" t="s">
        <v>8</v>
      </c>
      <c r="B15" s="58"/>
      <c r="C15" s="14"/>
      <c r="D15" s="14"/>
      <c r="E15" s="15"/>
      <c r="F15" s="16"/>
      <c r="G15" s="17"/>
      <c r="I15" s="3">
        <v>1</v>
      </c>
      <c r="J15" s="10" t="s">
        <v>21</v>
      </c>
      <c r="K15" s="30"/>
      <c r="L15" s="31"/>
      <c r="M15" s="31"/>
      <c r="N15" s="32"/>
      <c r="O15" s="33">
        <f t="shared" si="4"/>
        <v>0</v>
      </c>
      <c r="P15" s="25">
        <f t="shared" si="0"/>
        <v>5.0939200270741658</v>
      </c>
      <c r="Q15" s="26">
        <f t="shared" si="1"/>
        <v>4.96783250462083</v>
      </c>
      <c r="R15" s="26">
        <f t="shared" si="2"/>
        <v>5.0805807929607152</v>
      </c>
      <c r="S15" s="29">
        <f t="shared" si="3"/>
        <v>0.10766667534428447</v>
      </c>
      <c r="T15" s="33">
        <v>15.25</v>
      </c>
    </row>
    <row r="16" spans="1:20" x14ac:dyDescent="0.45">
      <c r="I16" s="3">
        <v>1</v>
      </c>
      <c r="J16" s="10" t="s">
        <v>23</v>
      </c>
      <c r="K16" s="30"/>
      <c r="L16" s="31"/>
      <c r="M16" s="31"/>
      <c r="N16" s="32"/>
      <c r="O16" s="33">
        <f t="shared" si="4"/>
        <v>0</v>
      </c>
      <c r="P16" s="25">
        <f t="shared" si="0"/>
        <v>5.0939200270741658</v>
      </c>
      <c r="Q16" s="26">
        <f t="shared" si="1"/>
        <v>4.96783250462083</v>
      </c>
      <c r="R16" s="26">
        <f t="shared" si="2"/>
        <v>5.0805807929607152</v>
      </c>
      <c r="S16" s="29">
        <f t="shared" si="3"/>
        <v>0.10766667534428447</v>
      </c>
      <c r="T16" s="33">
        <v>15.25</v>
      </c>
    </row>
    <row r="17" spans="2:20" x14ac:dyDescent="0.45">
      <c r="C17" s="50" t="s">
        <v>48</v>
      </c>
      <c r="D17" s="50"/>
      <c r="E17" s="50"/>
      <c r="I17" s="3"/>
      <c r="J17" s="10"/>
      <c r="K17" s="30"/>
      <c r="L17" s="31"/>
      <c r="M17" s="31"/>
      <c r="N17" s="32"/>
      <c r="O17" s="33"/>
      <c r="P17" s="25"/>
      <c r="Q17" s="26"/>
      <c r="R17" s="26"/>
      <c r="S17" s="29"/>
      <c r="T17" s="33"/>
    </row>
    <row r="18" spans="2:20" x14ac:dyDescent="0.45">
      <c r="C18" s="2" t="s">
        <v>3</v>
      </c>
      <c r="D18" s="2" t="s">
        <v>5</v>
      </c>
      <c r="E18" s="2" t="s">
        <v>7</v>
      </c>
      <c r="I18" s="3">
        <v>1</v>
      </c>
      <c r="J18" s="10" t="s">
        <v>37</v>
      </c>
      <c r="K18" s="30">
        <v>7.03</v>
      </c>
      <c r="L18" s="31"/>
      <c r="M18" s="31"/>
      <c r="N18" s="32"/>
      <c r="O18" s="33">
        <f t="shared" si="4"/>
        <v>7.03</v>
      </c>
      <c r="P18" s="25">
        <f t="shared" ref="P18:P49" si="5">IFERROR($K$71/$O$71*$T18,"")</f>
        <v>0</v>
      </c>
      <c r="Q18" s="26">
        <f t="shared" ref="Q18:Q49" si="6">IFERROR($L$71/$O$71*$T18,"")</f>
        <v>0</v>
      </c>
      <c r="R18" s="26">
        <f t="shared" ref="R18:R49" si="7">IFERROR($M$71/$O$71*$T18,"")</f>
        <v>0</v>
      </c>
      <c r="S18" s="29">
        <f t="shared" ref="S18:S49" si="8">IFERROR($N$71/$O$71*$T18,"")</f>
        <v>0</v>
      </c>
      <c r="T18" s="33"/>
    </row>
    <row r="19" spans="2:20" x14ac:dyDescent="0.45">
      <c r="B19" s="44" t="s">
        <v>46</v>
      </c>
      <c r="C19" s="2"/>
      <c r="D19" s="2"/>
      <c r="E19" s="2"/>
      <c r="I19" s="3">
        <v>1</v>
      </c>
      <c r="J19" s="10" t="s">
        <v>38</v>
      </c>
      <c r="K19" s="30">
        <v>8.85</v>
      </c>
      <c r="L19" s="31"/>
      <c r="M19" s="31"/>
      <c r="N19" s="32"/>
      <c r="O19" s="33">
        <f t="shared" si="4"/>
        <v>8.85</v>
      </c>
      <c r="P19" s="25">
        <f t="shared" si="5"/>
        <v>0</v>
      </c>
      <c r="Q19" s="26">
        <f t="shared" si="6"/>
        <v>0</v>
      </c>
      <c r="R19" s="26">
        <f t="shared" si="7"/>
        <v>0</v>
      </c>
      <c r="S19" s="29">
        <f t="shared" si="8"/>
        <v>0</v>
      </c>
      <c r="T19" s="33"/>
    </row>
    <row r="20" spans="2:20" x14ac:dyDescent="0.45">
      <c r="B20" s="44" t="s">
        <v>47</v>
      </c>
      <c r="C20" s="2"/>
      <c r="D20" s="2"/>
      <c r="E20" s="2"/>
      <c r="I20" s="3">
        <v>1</v>
      </c>
      <c r="J20" s="10" t="s">
        <v>39</v>
      </c>
      <c r="K20" s="30"/>
      <c r="L20" s="31"/>
      <c r="M20" s="31">
        <v>6.55</v>
      </c>
      <c r="N20" s="32"/>
      <c r="O20" s="33">
        <f t="shared" si="4"/>
        <v>6.55</v>
      </c>
      <c r="P20" s="25">
        <f t="shared" si="5"/>
        <v>0</v>
      </c>
      <c r="Q20" s="26">
        <f t="shared" si="6"/>
        <v>0</v>
      </c>
      <c r="R20" s="26">
        <f t="shared" si="7"/>
        <v>0</v>
      </c>
      <c r="S20" s="29">
        <f t="shared" si="8"/>
        <v>0</v>
      </c>
      <c r="T20" s="33"/>
    </row>
    <row r="21" spans="2:20" x14ac:dyDescent="0.45">
      <c r="I21" s="3">
        <v>1</v>
      </c>
      <c r="J21" s="10" t="s">
        <v>40</v>
      </c>
      <c r="K21" s="30"/>
      <c r="L21" s="31"/>
      <c r="M21" s="31">
        <v>7.65</v>
      </c>
      <c r="N21" s="32"/>
      <c r="O21" s="33">
        <f t="shared" si="4"/>
        <v>7.65</v>
      </c>
      <c r="P21" s="25">
        <f t="shared" si="5"/>
        <v>0</v>
      </c>
      <c r="Q21" s="26">
        <f t="shared" si="6"/>
        <v>0</v>
      </c>
      <c r="R21" s="26">
        <f t="shared" si="7"/>
        <v>0</v>
      </c>
      <c r="S21" s="29">
        <f t="shared" si="8"/>
        <v>0</v>
      </c>
      <c r="T21" s="33"/>
    </row>
    <row r="22" spans="2:20" x14ac:dyDescent="0.45">
      <c r="I22" s="3">
        <v>1</v>
      </c>
      <c r="J22" s="10" t="s">
        <v>22</v>
      </c>
      <c r="K22" s="30"/>
      <c r="L22" s="31"/>
      <c r="M22" s="31"/>
      <c r="N22" s="32">
        <v>13.56</v>
      </c>
      <c r="O22" s="33">
        <f t="shared" si="4"/>
        <v>13.56</v>
      </c>
      <c r="P22" s="25">
        <f t="shared" si="5"/>
        <v>0</v>
      </c>
      <c r="Q22" s="26">
        <f t="shared" si="6"/>
        <v>0</v>
      </c>
      <c r="R22" s="26">
        <f t="shared" si="7"/>
        <v>0</v>
      </c>
      <c r="S22" s="29">
        <f t="shared" si="8"/>
        <v>0</v>
      </c>
      <c r="T22" s="33"/>
    </row>
    <row r="23" spans="2:20" x14ac:dyDescent="0.45">
      <c r="I23" s="3">
        <v>1</v>
      </c>
      <c r="J23" s="3" t="s">
        <v>24</v>
      </c>
      <c r="K23" s="25"/>
      <c r="L23" s="26"/>
      <c r="M23" s="26"/>
      <c r="N23" s="27"/>
      <c r="O23" s="28">
        <f t="shared" si="4"/>
        <v>0</v>
      </c>
      <c r="P23" s="25">
        <f t="shared" si="5"/>
        <v>6.2663567021581219</v>
      </c>
      <c r="Q23" s="26">
        <f t="shared" si="6"/>
        <v>6.1112483794548709</v>
      </c>
      <c r="R23" s="26">
        <f t="shared" si="7"/>
        <v>6.2499472574388868</v>
      </c>
      <c r="S23" s="29">
        <f t="shared" si="8"/>
        <v>0.1324476609481165</v>
      </c>
      <c r="T23" s="28">
        <v>18.760000000000002</v>
      </c>
    </row>
    <row r="24" spans="2:20" x14ac:dyDescent="0.45">
      <c r="I24" s="3">
        <v>2</v>
      </c>
      <c r="J24" s="3" t="s">
        <v>27</v>
      </c>
      <c r="K24" s="25">
        <v>36.200000000000003</v>
      </c>
      <c r="L24" s="26"/>
      <c r="M24" s="26"/>
      <c r="N24" s="27"/>
      <c r="O24" s="28">
        <f t="shared" si="4"/>
        <v>36.200000000000003</v>
      </c>
      <c r="P24" s="25">
        <f t="shared" si="5"/>
        <v>0</v>
      </c>
      <c r="Q24" s="26">
        <f t="shared" si="6"/>
        <v>0</v>
      </c>
      <c r="R24" s="26">
        <f t="shared" si="7"/>
        <v>0</v>
      </c>
      <c r="S24" s="29">
        <f t="shared" si="8"/>
        <v>0</v>
      </c>
      <c r="T24" s="28"/>
    </row>
    <row r="25" spans="2:20" x14ac:dyDescent="0.45">
      <c r="I25" s="3">
        <v>2</v>
      </c>
      <c r="J25" s="3" t="s">
        <v>28</v>
      </c>
      <c r="K25" s="25">
        <v>36.200000000000003</v>
      </c>
      <c r="L25" s="26"/>
      <c r="M25" s="26"/>
      <c r="N25" s="27"/>
      <c r="O25" s="28">
        <f t="shared" si="4"/>
        <v>36.200000000000003</v>
      </c>
      <c r="P25" s="25">
        <f t="shared" si="5"/>
        <v>0</v>
      </c>
      <c r="Q25" s="26">
        <f t="shared" si="6"/>
        <v>0</v>
      </c>
      <c r="R25" s="26">
        <f t="shared" si="7"/>
        <v>0</v>
      </c>
      <c r="S25" s="29">
        <f t="shared" si="8"/>
        <v>0</v>
      </c>
      <c r="T25" s="28"/>
    </row>
    <row r="26" spans="2:20" x14ac:dyDescent="0.45">
      <c r="I26" s="3">
        <v>2</v>
      </c>
      <c r="J26" s="3" t="s">
        <v>29</v>
      </c>
      <c r="K26" s="25">
        <v>36.200000000000003</v>
      </c>
      <c r="L26" s="26"/>
      <c r="M26" s="26"/>
      <c r="N26" s="27"/>
      <c r="O26" s="28">
        <f t="shared" si="4"/>
        <v>36.200000000000003</v>
      </c>
      <c r="P26" s="25">
        <f t="shared" si="5"/>
        <v>0</v>
      </c>
      <c r="Q26" s="26">
        <f t="shared" si="6"/>
        <v>0</v>
      </c>
      <c r="R26" s="26">
        <f t="shared" si="7"/>
        <v>0</v>
      </c>
      <c r="S26" s="29">
        <f t="shared" si="8"/>
        <v>0</v>
      </c>
      <c r="T26" s="28"/>
    </row>
    <row r="27" spans="2:20" x14ac:dyDescent="0.45">
      <c r="I27" s="3">
        <v>2</v>
      </c>
      <c r="J27" s="3" t="s">
        <v>30</v>
      </c>
      <c r="K27" s="25">
        <v>36.200000000000003</v>
      </c>
      <c r="L27" s="26"/>
      <c r="M27" s="26"/>
      <c r="N27" s="27"/>
      <c r="O27" s="28">
        <f t="shared" si="4"/>
        <v>36.200000000000003</v>
      </c>
      <c r="P27" s="25">
        <f t="shared" si="5"/>
        <v>0</v>
      </c>
      <c r="Q27" s="26">
        <f t="shared" si="6"/>
        <v>0</v>
      </c>
      <c r="R27" s="26">
        <f t="shared" si="7"/>
        <v>0</v>
      </c>
      <c r="S27" s="29">
        <f t="shared" si="8"/>
        <v>0</v>
      </c>
      <c r="T27" s="28"/>
    </row>
    <row r="28" spans="2:20" x14ac:dyDescent="0.45">
      <c r="I28" s="3">
        <v>2</v>
      </c>
      <c r="J28" s="3" t="s">
        <v>14</v>
      </c>
      <c r="K28" s="25">
        <v>365.2</v>
      </c>
      <c r="L28" s="26"/>
      <c r="M28" s="26"/>
      <c r="N28" s="27"/>
      <c r="O28" s="28">
        <f t="shared" si="4"/>
        <v>365.2</v>
      </c>
      <c r="P28" s="25">
        <f t="shared" si="5"/>
        <v>0</v>
      </c>
      <c r="Q28" s="26">
        <f t="shared" si="6"/>
        <v>0</v>
      </c>
      <c r="R28" s="26">
        <f t="shared" si="7"/>
        <v>0</v>
      </c>
      <c r="S28" s="29">
        <f t="shared" si="8"/>
        <v>0</v>
      </c>
      <c r="T28" s="28"/>
    </row>
    <row r="29" spans="2:20" x14ac:dyDescent="0.45">
      <c r="I29" s="3">
        <v>2</v>
      </c>
      <c r="J29" s="3" t="s">
        <v>15</v>
      </c>
      <c r="K29" s="25"/>
      <c r="L29" s="26"/>
      <c r="M29" s="26"/>
      <c r="N29" s="27"/>
      <c r="O29" s="28">
        <f t="shared" ref="O29:O35" si="9">SUM(K29:N29)</f>
        <v>0</v>
      </c>
      <c r="P29" s="25">
        <f t="shared" si="5"/>
        <v>6.897668757972558</v>
      </c>
      <c r="Q29" s="26">
        <f t="shared" si="6"/>
        <v>6.7269338505193534</v>
      </c>
      <c r="R29" s="26">
        <f t="shared" si="7"/>
        <v>6.8796061229271315</v>
      </c>
      <c r="S29" s="29">
        <f t="shared" si="8"/>
        <v>0.14579126858094912</v>
      </c>
      <c r="T29" s="28">
        <v>20.65</v>
      </c>
    </row>
    <row r="30" spans="2:20" x14ac:dyDescent="0.45">
      <c r="I30" s="3">
        <v>2</v>
      </c>
      <c r="J30" s="3" t="s">
        <v>16</v>
      </c>
      <c r="K30" s="25"/>
      <c r="L30" s="26"/>
      <c r="M30" s="26"/>
      <c r="N30" s="27"/>
      <c r="O30" s="28">
        <f t="shared" si="9"/>
        <v>0</v>
      </c>
      <c r="P30" s="25">
        <f t="shared" si="5"/>
        <v>2.8392341134511745</v>
      </c>
      <c r="Q30" s="26">
        <f t="shared" si="6"/>
        <v>2.7689558222476758</v>
      </c>
      <c r="R30" s="26">
        <f t="shared" si="7"/>
        <v>2.8317991305026937</v>
      </c>
      <c r="S30" s="29">
        <f t="shared" si="8"/>
        <v>6.0010933798453639E-2</v>
      </c>
      <c r="T30" s="28">
        <v>8.5</v>
      </c>
    </row>
    <row r="31" spans="2:20" x14ac:dyDescent="0.45">
      <c r="I31" s="3">
        <v>2</v>
      </c>
      <c r="J31" s="3" t="s">
        <v>17</v>
      </c>
      <c r="K31" s="25"/>
      <c r="L31" s="26"/>
      <c r="M31" s="26"/>
      <c r="N31" s="27"/>
      <c r="O31" s="28">
        <f t="shared" si="9"/>
        <v>0</v>
      </c>
      <c r="P31" s="25">
        <f t="shared" si="5"/>
        <v>0.66805508551792336</v>
      </c>
      <c r="Q31" s="26">
        <f t="shared" si="6"/>
        <v>0.65151901699945314</v>
      </c>
      <c r="R31" s="26">
        <f t="shared" si="7"/>
        <v>0.66630567776533967</v>
      </c>
      <c r="S31" s="29">
        <f t="shared" si="8"/>
        <v>1.4120219717283208E-2</v>
      </c>
      <c r="T31" s="28">
        <v>2</v>
      </c>
    </row>
    <row r="32" spans="2:20" x14ac:dyDescent="0.45">
      <c r="I32" s="3">
        <v>2</v>
      </c>
      <c r="J32" s="3" t="s">
        <v>18</v>
      </c>
      <c r="K32" s="25"/>
      <c r="L32" s="26"/>
      <c r="M32" s="26"/>
      <c r="N32" s="27"/>
      <c r="O32" s="28">
        <f t="shared" si="9"/>
        <v>0</v>
      </c>
      <c r="P32" s="25">
        <f t="shared" si="5"/>
        <v>4.4926704501080348</v>
      </c>
      <c r="Q32" s="26">
        <f t="shared" si="6"/>
        <v>4.3814653893213222</v>
      </c>
      <c r="R32" s="26">
        <f t="shared" si="7"/>
        <v>4.4809056829719092</v>
      </c>
      <c r="S32" s="29">
        <f t="shared" si="8"/>
        <v>9.4958477598729565E-2</v>
      </c>
      <c r="T32" s="28">
        <v>13.45</v>
      </c>
    </row>
    <row r="33" spans="9:20" x14ac:dyDescent="0.45">
      <c r="I33" s="3">
        <v>2</v>
      </c>
      <c r="J33" s="3" t="s">
        <v>41</v>
      </c>
      <c r="K33" s="25"/>
      <c r="L33" s="26"/>
      <c r="M33" s="26"/>
      <c r="N33" s="27"/>
      <c r="O33" s="28">
        <f t="shared" si="9"/>
        <v>0</v>
      </c>
      <c r="P33" s="25">
        <f t="shared" si="5"/>
        <v>15.098044932705069</v>
      </c>
      <c r="Q33" s="26">
        <f t="shared" si="6"/>
        <v>14.724329784187642</v>
      </c>
      <c r="R33" s="26">
        <f t="shared" si="7"/>
        <v>15.058508317496678</v>
      </c>
      <c r="S33" s="29">
        <f t="shared" si="8"/>
        <v>0.31911696561060054</v>
      </c>
      <c r="T33" s="28">
        <v>45.2</v>
      </c>
    </row>
    <row r="34" spans="9:20" x14ac:dyDescent="0.45">
      <c r="I34" s="3">
        <v>2</v>
      </c>
      <c r="J34" s="3" t="s">
        <v>31</v>
      </c>
      <c r="K34" s="25">
        <v>75.650000000000006</v>
      </c>
      <c r="L34" s="26"/>
      <c r="M34" s="26"/>
      <c r="N34" s="27"/>
      <c r="O34" s="28">
        <f t="shared" si="9"/>
        <v>75.650000000000006</v>
      </c>
      <c r="P34" s="25">
        <f t="shared" si="5"/>
        <v>0</v>
      </c>
      <c r="Q34" s="26">
        <f t="shared" si="6"/>
        <v>0</v>
      </c>
      <c r="R34" s="26">
        <f t="shared" si="7"/>
        <v>0</v>
      </c>
      <c r="S34" s="29">
        <f t="shared" si="8"/>
        <v>0</v>
      </c>
      <c r="T34" s="28"/>
    </row>
    <row r="35" spans="9:20" x14ac:dyDescent="0.45">
      <c r="I35" s="3">
        <v>2</v>
      </c>
      <c r="J35" s="3" t="s">
        <v>32</v>
      </c>
      <c r="K35" s="25">
        <v>20.22</v>
      </c>
      <c r="L35" s="26"/>
      <c r="M35" s="26"/>
      <c r="N35" s="27"/>
      <c r="O35" s="28">
        <f t="shared" si="9"/>
        <v>20.22</v>
      </c>
      <c r="P35" s="25">
        <f t="shared" si="5"/>
        <v>0</v>
      </c>
      <c r="Q35" s="26">
        <f t="shared" si="6"/>
        <v>0</v>
      </c>
      <c r="R35" s="26">
        <f t="shared" si="7"/>
        <v>0</v>
      </c>
      <c r="S35" s="29">
        <f t="shared" si="8"/>
        <v>0</v>
      </c>
      <c r="T35" s="28"/>
    </row>
    <row r="36" spans="9:20" x14ac:dyDescent="0.45">
      <c r="I36" s="3">
        <v>2</v>
      </c>
      <c r="J36" s="3" t="s">
        <v>33</v>
      </c>
      <c r="K36" s="25">
        <v>8.5500000000000007</v>
      </c>
      <c r="L36" s="26"/>
      <c r="M36" s="26"/>
      <c r="N36" s="27"/>
      <c r="O36" s="28">
        <f t="shared" si="4"/>
        <v>8.5500000000000007</v>
      </c>
      <c r="P36" s="25">
        <f t="shared" si="5"/>
        <v>0</v>
      </c>
      <c r="Q36" s="26">
        <f t="shared" si="6"/>
        <v>0</v>
      </c>
      <c r="R36" s="26">
        <f t="shared" si="7"/>
        <v>0</v>
      </c>
      <c r="S36" s="29">
        <f t="shared" si="8"/>
        <v>0</v>
      </c>
      <c r="T36" s="28"/>
    </row>
    <row r="37" spans="9:20" x14ac:dyDescent="0.45">
      <c r="I37" s="3">
        <v>2</v>
      </c>
      <c r="J37" s="3" t="s">
        <v>34</v>
      </c>
      <c r="K37" s="25">
        <v>11.25</v>
      </c>
      <c r="L37" s="26"/>
      <c r="M37" s="26"/>
      <c r="N37" s="27"/>
      <c r="O37" s="28">
        <f t="shared" si="4"/>
        <v>11.25</v>
      </c>
      <c r="P37" s="25">
        <f t="shared" si="5"/>
        <v>0</v>
      </c>
      <c r="Q37" s="26">
        <f t="shared" si="6"/>
        <v>0</v>
      </c>
      <c r="R37" s="26">
        <f t="shared" si="7"/>
        <v>0</v>
      </c>
      <c r="S37" s="29">
        <f t="shared" si="8"/>
        <v>0</v>
      </c>
      <c r="T37" s="28"/>
    </row>
    <row r="38" spans="9:20" x14ac:dyDescent="0.45">
      <c r="I38" s="20">
        <v>3</v>
      </c>
      <c r="J38" s="20" t="s">
        <v>27</v>
      </c>
      <c r="K38" s="34"/>
      <c r="L38" s="26">
        <v>36.200000000000003</v>
      </c>
      <c r="M38" s="35"/>
      <c r="N38" s="36"/>
      <c r="O38" s="37">
        <f t="shared" ref="O38:O50" si="10">SUM(K38:N38)</f>
        <v>36.200000000000003</v>
      </c>
      <c r="P38" s="25">
        <f t="shared" si="5"/>
        <v>0</v>
      </c>
      <c r="Q38" s="26">
        <f t="shared" si="6"/>
        <v>0</v>
      </c>
      <c r="R38" s="26">
        <f t="shared" si="7"/>
        <v>0</v>
      </c>
      <c r="S38" s="29">
        <f t="shared" si="8"/>
        <v>0</v>
      </c>
      <c r="T38" s="37"/>
    </row>
    <row r="39" spans="9:20" x14ac:dyDescent="0.45">
      <c r="I39" s="3">
        <v>3</v>
      </c>
      <c r="J39" s="3" t="s">
        <v>28</v>
      </c>
      <c r="K39" s="38"/>
      <c r="L39" s="26">
        <v>36.200000000000003</v>
      </c>
      <c r="M39" s="26"/>
      <c r="N39" s="27"/>
      <c r="O39" s="28">
        <f t="shared" si="10"/>
        <v>36.200000000000003</v>
      </c>
      <c r="P39" s="25">
        <f t="shared" si="5"/>
        <v>0</v>
      </c>
      <c r="Q39" s="26">
        <f t="shared" si="6"/>
        <v>0</v>
      </c>
      <c r="R39" s="26">
        <f t="shared" si="7"/>
        <v>0</v>
      </c>
      <c r="S39" s="29">
        <f t="shared" si="8"/>
        <v>0</v>
      </c>
      <c r="T39" s="28"/>
    </row>
    <row r="40" spans="9:20" x14ac:dyDescent="0.45">
      <c r="I40" s="3">
        <v>3</v>
      </c>
      <c r="J40" s="3" t="s">
        <v>29</v>
      </c>
      <c r="K40" s="38"/>
      <c r="L40" s="26">
        <v>36.200000000000003</v>
      </c>
      <c r="M40" s="26"/>
      <c r="N40" s="27"/>
      <c r="O40" s="28">
        <f t="shared" si="10"/>
        <v>36.200000000000003</v>
      </c>
      <c r="P40" s="25">
        <f t="shared" si="5"/>
        <v>0</v>
      </c>
      <c r="Q40" s="26">
        <f t="shared" si="6"/>
        <v>0</v>
      </c>
      <c r="R40" s="26">
        <f t="shared" si="7"/>
        <v>0</v>
      </c>
      <c r="S40" s="29">
        <f t="shared" si="8"/>
        <v>0</v>
      </c>
      <c r="T40" s="28"/>
    </row>
    <row r="41" spans="9:20" x14ac:dyDescent="0.45">
      <c r="I41" s="3">
        <v>3</v>
      </c>
      <c r="J41" s="3" t="s">
        <v>30</v>
      </c>
      <c r="K41" s="38"/>
      <c r="L41" s="26">
        <v>36.200000000000003</v>
      </c>
      <c r="M41" s="26"/>
      <c r="N41" s="27"/>
      <c r="O41" s="28">
        <f t="shared" si="10"/>
        <v>36.200000000000003</v>
      </c>
      <c r="P41" s="25">
        <f t="shared" si="5"/>
        <v>0</v>
      </c>
      <c r="Q41" s="26">
        <f t="shared" si="6"/>
        <v>0</v>
      </c>
      <c r="R41" s="26">
        <f t="shared" si="7"/>
        <v>0</v>
      </c>
      <c r="S41" s="29">
        <f t="shared" si="8"/>
        <v>0</v>
      </c>
      <c r="T41" s="28"/>
    </row>
    <row r="42" spans="9:20" x14ac:dyDescent="0.45">
      <c r="I42" s="3">
        <v>3</v>
      </c>
      <c r="J42" s="3" t="s">
        <v>14</v>
      </c>
      <c r="K42" s="38"/>
      <c r="L42" s="26">
        <v>365.2</v>
      </c>
      <c r="M42" s="26"/>
      <c r="N42" s="27"/>
      <c r="O42" s="28">
        <f t="shared" si="10"/>
        <v>365.2</v>
      </c>
      <c r="P42" s="25">
        <f t="shared" si="5"/>
        <v>0</v>
      </c>
      <c r="Q42" s="26">
        <f t="shared" si="6"/>
        <v>0</v>
      </c>
      <c r="R42" s="26">
        <f t="shared" si="7"/>
        <v>0</v>
      </c>
      <c r="S42" s="29">
        <f t="shared" si="8"/>
        <v>0</v>
      </c>
      <c r="T42" s="28"/>
    </row>
    <row r="43" spans="9:20" x14ac:dyDescent="0.45">
      <c r="I43" s="3">
        <v>3</v>
      </c>
      <c r="J43" s="3" t="s">
        <v>15</v>
      </c>
      <c r="K43" s="38"/>
      <c r="L43" s="26"/>
      <c r="M43" s="26"/>
      <c r="N43" s="27"/>
      <c r="O43" s="28">
        <f t="shared" si="10"/>
        <v>0</v>
      </c>
      <c r="P43" s="25">
        <f t="shared" si="5"/>
        <v>6.897668757972558</v>
      </c>
      <c r="Q43" s="26">
        <f t="shared" si="6"/>
        <v>6.7269338505193534</v>
      </c>
      <c r="R43" s="26">
        <f t="shared" si="7"/>
        <v>6.8796061229271315</v>
      </c>
      <c r="S43" s="29">
        <f t="shared" si="8"/>
        <v>0.14579126858094912</v>
      </c>
      <c r="T43" s="28">
        <v>20.65</v>
      </c>
    </row>
    <row r="44" spans="9:20" x14ac:dyDescent="0.45">
      <c r="I44" s="3">
        <v>3</v>
      </c>
      <c r="J44" s="3" t="s">
        <v>16</v>
      </c>
      <c r="K44" s="38"/>
      <c r="L44" s="26"/>
      <c r="M44" s="26"/>
      <c r="N44" s="27"/>
      <c r="O44" s="28">
        <f t="shared" si="10"/>
        <v>0</v>
      </c>
      <c r="P44" s="25">
        <f t="shared" si="5"/>
        <v>2.8392341134511745</v>
      </c>
      <c r="Q44" s="26">
        <f t="shared" si="6"/>
        <v>2.7689558222476758</v>
      </c>
      <c r="R44" s="26">
        <f t="shared" si="7"/>
        <v>2.8317991305026937</v>
      </c>
      <c r="S44" s="29">
        <f t="shared" si="8"/>
        <v>6.0010933798453639E-2</v>
      </c>
      <c r="T44" s="28">
        <v>8.5</v>
      </c>
    </row>
    <row r="45" spans="9:20" x14ac:dyDescent="0.45">
      <c r="I45" s="3">
        <v>3</v>
      </c>
      <c r="J45" s="3" t="s">
        <v>17</v>
      </c>
      <c r="K45" s="38"/>
      <c r="L45" s="26"/>
      <c r="M45" s="26"/>
      <c r="N45" s="27"/>
      <c r="O45" s="28">
        <f t="shared" si="10"/>
        <v>0</v>
      </c>
      <c r="P45" s="25">
        <f t="shared" si="5"/>
        <v>0.66805508551792336</v>
      </c>
      <c r="Q45" s="26">
        <f t="shared" si="6"/>
        <v>0.65151901699945314</v>
      </c>
      <c r="R45" s="26">
        <f t="shared" si="7"/>
        <v>0.66630567776533967</v>
      </c>
      <c r="S45" s="29">
        <f t="shared" si="8"/>
        <v>1.4120219717283208E-2</v>
      </c>
      <c r="T45" s="28">
        <v>2</v>
      </c>
    </row>
    <row r="46" spans="9:20" x14ac:dyDescent="0.45">
      <c r="I46" s="3">
        <v>3</v>
      </c>
      <c r="J46" s="3" t="s">
        <v>18</v>
      </c>
      <c r="K46" s="38"/>
      <c r="L46" s="26"/>
      <c r="M46" s="26"/>
      <c r="N46" s="27"/>
      <c r="O46" s="28">
        <f t="shared" si="10"/>
        <v>0</v>
      </c>
      <c r="P46" s="25">
        <f t="shared" si="5"/>
        <v>4.4926704501080348</v>
      </c>
      <c r="Q46" s="26">
        <f t="shared" si="6"/>
        <v>4.3814653893213222</v>
      </c>
      <c r="R46" s="26">
        <f t="shared" si="7"/>
        <v>4.4809056829719092</v>
      </c>
      <c r="S46" s="29">
        <f t="shared" si="8"/>
        <v>9.4958477598729565E-2</v>
      </c>
      <c r="T46" s="28">
        <v>13.45</v>
      </c>
    </row>
    <row r="47" spans="9:20" x14ac:dyDescent="0.45">
      <c r="I47" s="3">
        <v>3</v>
      </c>
      <c r="J47" s="3" t="s">
        <v>41</v>
      </c>
      <c r="K47" s="38"/>
      <c r="L47" s="26"/>
      <c r="M47" s="26"/>
      <c r="N47" s="27"/>
      <c r="O47" s="28">
        <f t="shared" si="10"/>
        <v>0</v>
      </c>
      <c r="P47" s="25">
        <f t="shared" si="5"/>
        <v>15.098044932705069</v>
      </c>
      <c r="Q47" s="26">
        <f t="shared" si="6"/>
        <v>14.724329784187642</v>
      </c>
      <c r="R47" s="26">
        <f t="shared" si="7"/>
        <v>15.058508317496678</v>
      </c>
      <c r="S47" s="29">
        <f t="shared" si="8"/>
        <v>0.31911696561060054</v>
      </c>
      <c r="T47" s="28">
        <v>45.2</v>
      </c>
    </row>
    <row r="48" spans="9:20" x14ac:dyDescent="0.45">
      <c r="I48" s="3">
        <v>3</v>
      </c>
      <c r="J48" s="3" t="s">
        <v>31</v>
      </c>
      <c r="K48" s="38"/>
      <c r="L48" s="26">
        <v>75.650000000000006</v>
      </c>
      <c r="M48" s="26"/>
      <c r="N48" s="27"/>
      <c r="O48" s="28">
        <f t="shared" si="10"/>
        <v>75.650000000000006</v>
      </c>
      <c r="P48" s="25">
        <f t="shared" si="5"/>
        <v>0</v>
      </c>
      <c r="Q48" s="26">
        <f t="shared" si="6"/>
        <v>0</v>
      </c>
      <c r="R48" s="26">
        <f t="shared" si="7"/>
        <v>0</v>
      </c>
      <c r="S48" s="29">
        <f t="shared" si="8"/>
        <v>0</v>
      </c>
      <c r="T48" s="28"/>
    </row>
    <row r="49" spans="9:20" x14ac:dyDescent="0.45">
      <c r="I49" s="3">
        <v>3</v>
      </c>
      <c r="J49" s="3" t="s">
        <v>32</v>
      </c>
      <c r="K49" s="38"/>
      <c r="L49" s="26">
        <v>20.22</v>
      </c>
      <c r="M49" s="26"/>
      <c r="N49" s="27"/>
      <c r="O49" s="28">
        <f t="shared" si="10"/>
        <v>20.22</v>
      </c>
      <c r="P49" s="25">
        <f t="shared" si="5"/>
        <v>0</v>
      </c>
      <c r="Q49" s="26">
        <f t="shared" si="6"/>
        <v>0</v>
      </c>
      <c r="R49" s="26">
        <f t="shared" si="7"/>
        <v>0</v>
      </c>
      <c r="S49" s="29">
        <f t="shared" si="8"/>
        <v>0</v>
      </c>
      <c r="T49" s="28"/>
    </row>
    <row r="50" spans="9:20" x14ac:dyDescent="0.45">
      <c r="I50" s="3">
        <v>3</v>
      </c>
      <c r="J50" s="3" t="s">
        <v>33</v>
      </c>
      <c r="K50" s="38"/>
      <c r="L50" s="26">
        <v>8.5500000000000007</v>
      </c>
      <c r="M50" s="26"/>
      <c r="N50" s="27"/>
      <c r="O50" s="28">
        <f t="shared" si="10"/>
        <v>8.5500000000000007</v>
      </c>
      <c r="P50" s="25">
        <f t="shared" ref="P50:P70" si="11">IFERROR($K$71/$O$71*$T50,"")</f>
        <v>0</v>
      </c>
      <c r="Q50" s="26">
        <f t="shared" ref="Q50:Q70" si="12">IFERROR($L$71/$O$71*$T50,"")</f>
        <v>0</v>
      </c>
      <c r="R50" s="26">
        <f t="shared" ref="R50:R70" si="13">IFERROR($M$71/$O$71*$T50,"")</f>
        <v>0</v>
      </c>
      <c r="S50" s="29">
        <f t="shared" ref="S50:S70" si="14">IFERROR($N$71/$O$71*$T50,"")</f>
        <v>0</v>
      </c>
      <c r="T50" s="28"/>
    </row>
    <row r="51" spans="9:20" x14ac:dyDescent="0.45">
      <c r="I51" s="3">
        <v>3</v>
      </c>
      <c r="J51" s="3" t="s">
        <v>34</v>
      </c>
      <c r="K51" s="38"/>
      <c r="L51" s="26">
        <v>11.25</v>
      </c>
      <c r="M51" s="26"/>
      <c r="N51" s="27"/>
      <c r="O51" s="28">
        <f t="shared" ref="O51:O70" si="15">SUM(K51:N51)</f>
        <v>11.25</v>
      </c>
      <c r="P51" s="25">
        <f t="shared" si="11"/>
        <v>0</v>
      </c>
      <c r="Q51" s="26">
        <f t="shared" si="12"/>
        <v>0</v>
      </c>
      <c r="R51" s="26">
        <f t="shared" si="13"/>
        <v>0</v>
      </c>
      <c r="S51" s="29">
        <f t="shared" si="14"/>
        <v>0</v>
      </c>
      <c r="T51" s="28"/>
    </row>
    <row r="52" spans="9:20" x14ac:dyDescent="0.45">
      <c r="I52" s="20">
        <v>4</v>
      </c>
      <c r="J52" s="20" t="s">
        <v>27</v>
      </c>
      <c r="K52" s="34"/>
      <c r="L52" s="26"/>
      <c r="M52" s="26">
        <v>36.200000000000003</v>
      </c>
      <c r="N52" s="36"/>
      <c r="O52" s="37">
        <f t="shared" si="15"/>
        <v>36.200000000000003</v>
      </c>
      <c r="P52" s="25">
        <f t="shared" si="11"/>
        <v>0</v>
      </c>
      <c r="Q52" s="26">
        <f t="shared" si="12"/>
        <v>0</v>
      </c>
      <c r="R52" s="26">
        <f t="shared" si="13"/>
        <v>0</v>
      </c>
      <c r="S52" s="29">
        <f t="shared" si="14"/>
        <v>0</v>
      </c>
      <c r="T52" s="37"/>
    </row>
    <row r="53" spans="9:20" x14ac:dyDescent="0.45">
      <c r="I53" s="20">
        <v>4</v>
      </c>
      <c r="J53" s="3" t="s">
        <v>28</v>
      </c>
      <c r="K53" s="38"/>
      <c r="L53" s="26"/>
      <c r="M53" s="26">
        <v>36.200000000000003</v>
      </c>
      <c r="N53" s="27"/>
      <c r="O53" s="28">
        <f t="shared" si="15"/>
        <v>36.200000000000003</v>
      </c>
      <c r="P53" s="25">
        <f t="shared" si="11"/>
        <v>0</v>
      </c>
      <c r="Q53" s="26">
        <f t="shared" si="12"/>
        <v>0</v>
      </c>
      <c r="R53" s="26">
        <f t="shared" si="13"/>
        <v>0</v>
      </c>
      <c r="S53" s="29">
        <f t="shared" si="14"/>
        <v>0</v>
      </c>
      <c r="T53" s="28"/>
    </row>
    <row r="54" spans="9:20" x14ac:dyDescent="0.45">
      <c r="I54" s="20">
        <v>4</v>
      </c>
      <c r="J54" s="3" t="s">
        <v>29</v>
      </c>
      <c r="K54" s="38"/>
      <c r="L54" s="26"/>
      <c r="M54" s="26">
        <v>36.200000000000003</v>
      </c>
      <c r="N54" s="27"/>
      <c r="O54" s="28">
        <f t="shared" si="15"/>
        <v>36.200000000000003</v>
      </c>
      <c r="P54" s="25">
        <f t="shared" si="11"/>
        <v>0</v>
      </c>
      <c r="Q54" s="26">
        <f t="shared" si="12"/>
        <v>0</v>
      </c>
      <c r="R54" s="26">
        <f t="shared" si="13"/>
        <v>0</v>
      </c>
      <c r="S54" s="29">
        <f t="shared" si="14"/>
        <v>0</v>
      </c>
      <c r="T54" s="28"/>
    </row>
    <row r="55" spans="9:20" x14ac:dyDescent="0.45">
      <c r="I55" s="20">
        <v>4</v>
      </c>
      <c r="J55" s="3" t="s">
        <v>30</v>
      </c>
      <c r="K55" s="38"/>
      <c r="L55" s="26"/>
      <c r="M55" s="26">
        <v>36.200000000000003</v>
      </c>
      <c r="N55" s="27"/>
      <c r="O55" s="28">
        <f t="shared" si="15"/>
        <v>36.200000000000003</v>
      </c>
      <c r="P55" s="25">
        <f t="shared" si="11"/>
        <v>0</v>
      </c>
      <c r="Q55" s="26">
        <f t="shared" si="12"/>
        <v>0</v>
      </c>
      <c r="R55" s="26">
        <f t="shared" si="13"/>
        <v>0</v>
      </c>
      <c r="S55" s="29">
        <f t="shared" si="14"/>
        <v>0</v>
      </c>
      <c r="T55" s="28"/>
    </row>
    <row r="56" spans="9:20" x14ac:dyDescent="0.45">
      <c r="I56" s="20">
        <v>4</v>
      </c>
      <c r="J56" s="3" t="s">
        <v>14</v>
      </c>
      <c r="K56" s="38"/>
      <c r="L56" s="26"/>
      <c r="M56" s="26">
        <v>365.2</v>
      </c>
      <c r="N56" s="27"/>
      <c r="O56" s="28">
        <f t="shared" si="15"/>
        <v>365.2</v>
      </c>
      <c r="P56" s="25">
        <f t="shared" si="11"/>
        <v>0</v>
      </c>
      <c r="Q56" s="26">
        <f t="shared" si="12"/>
        <v>0</v>
      </c>
      <c r="R56" s="26">
        <f t="shared" si="13"/>
        <v>0</v>
      </c>
      <c r="S56" s="29">
        <f t="shared" si="14"/>
        <v>0</v>
      </c>
      <c r="T56" s="28"/>
    </row>
    <row r="57" spans="9:20" x14ac:dyDescent="0.45">
      <c r="I57" s="20">
        <v>4</v>
      </c>
      <c r="J57" s="3" t="s">
        <v>15</v>
      </c>
      <c r="K57" s="38"/>
      <c r="L57" s="26"/>
      <c r="M57" s="26"/>
      <c r="N57" s="27"/>
      <c r="O57" s="28">
        <f t="shared" si="15"/>
        <v>0</v>
      </c>
      <c r="P57" s="25">
        <f t="shared" si="11"/>
        <v>6.897668757972558</v>
      </c>
      <c r="Q57" s="26">
        <f t="shared" si="12"/>
        <v>6.7269338505193534</v>
      </c>
      <c r="R57" s="26">
        <f t="shared" si="13"/>
        <v>6.8796061229271315</v>
      </c>
      <c r="S57" s="29">
        <f t="shared" si="14"/>
        <v>0.14579126858094912</v>
      </c>
      <c r="T57" s="28">
        <v>20.65</v>
      </c>
    </row>
    <row r="58" spans="9:20" x14ac:dyDescent="0.45">
      <c r="I58" s="20">
        <v>4</v>
      </c>
      <c r="J58" s="3" t="s">
        <v>16</v>
      </c>
      <c r="K58" s="38"/>
      <c r="L58" s="26"/>
      <c r="M58" s="26"/>
      <c r="N58" s="27"/>
      <c r="O58" s="28">
        <f t="shared" si="15"/>
        <v>0</v>
      </c>
      <c r="P58" s="25">
        <f t="shared" si="11"/>
        <v>2.8392341134511745</v>
      </c>
      <c r="Q58" s="26">
        <f t="shared" si="12"/>
        <v>2.7689558222476758</v>
      </c>
      <c r="R58" s="26">
        <f t="shared" si="13"/>
        <v>2.8317991305026937</v>
      </c>
      <c r="S58" s="29">
        <f t="shared" si="14"/>
        <v>6.0010933798453639E-2</v>
      </c>
      <c r="T58" s="28">
        <v>8.5</v>
      </c>
    </row>
    <row r="59" spans="9:20" x14ac:dyDescent="0.45">
      <c r="I59" s="20">
        <v>4</v>
      </c>
      <c r="J59" s="3" t="s">
        <v>17</v>
      </c>
      <c r="K59" s="38"/>
      <c r="L59" s="26"/>
      <c r="M59" s="26"/>
      <c r="N59" s="27"/>
      <c r="O59" s="28">
        <f t="shared" si="15"/>
        <v>0</v>
      </c>
      <c r="P59" s="25">
        <f t="shared" si="11"/>
        <v>0.66805508551792336</v>
      </c>
      <c r="Q59" s="26">
        <f t="shared" si="12"/>
        <v>0.65151901699945314</v>
      </c>
      <c r="R59" s="26">
        <f t="shared" si="13"/>
        <v>0.66630567776533967</v>
      </c>
      <c r="S59" s="29">
        <f t="shared" si="14"/>
        <v>1.4120219717283208E-2</v>
      </c>
      <c r="T59" s="28">
        <v>2</v>
      </c>
    </row>
    <row r="60" spans="9:20" x14ac:dyDescent="0.45">
      <c r="I60" s="20">
        <v>4</v>
      </c>
      <c r="J60" s="3" t="s">
        <v>18</v>
      </c>
      <c r="K60" s="38"/>
      <c r="L60" s="26"/>
      <c r="M60" s="26"/>
      <c r="N60" s="27"/>
      <c r="O60" s="28">
        <f t="shared" si="15"/>
        <v>0</v>
      </c>
      <c r="P60" s="25">
        <f t="shared" si="11"/>
        <v>4.4926704501080348</v>
      </c>
      <c r="Q60" s="26">
        <f t="shared" si="12"/>
        <v>4.3814653893213222</v>
      </c>
      <c r="R60" s="26">
        <f t="shared" si="13"/>
        <v>4.4809056829719092</v>
      </c>
      <c r="S60" s="29">
        <f t="shared" si="14"/>
        <v>9.4958477598729565E-2</v>
      </c>
      <c r="T60" s="28">
        <v>13.45</v>
      </c>
    </row>
    <row r="61" spans="9:20" x14ac:dyDescent="0.45">
      <c r="I61" s="20">
        <v>4</v>
      </c>
      <c r="J61" s="3" t="s">
        <v>41</v>
      </c>
      <c r="K61" s="38"/>
      <c r="L61" s="26"/>
      <c r="M61" s="26"/>
      <c r="N61" s="27"/>
      <c r="O61" s="28">
        <f t="shared" si="15"/>
        <v>0</v>
      </c>
      <c r="P61" s="25">
        <f t="shared" si="11"/>
        <v>15.098044932705069</v>
      </c>
      <c r="Q61" s="26">
        <f t="shared" si="12"/>
        <v>14.724329784187642</v>
      </c>
      <c r="R61" s="26">
        <f t="shared" si="13"/>
        <v>15.058508317496678</v>
      </c>
      <c r="S61" s="29">
        <f t="shared" si="14"/>
        <v>0.31911696561060054</v>
      </c>
      <c r="T61" s="28">
        <v>45.2</v>
      </c>
    </row>
    <row r="62" spans="9:20" x14ac:dyDescent="0.45">
      <c r="I62" s="20">
        <v>4</v>
      </c>
      <c r="J62" s="3" t="s">
        <v>31</v>
      </c>
      <c r="K62" s="38"/>
      <c r="L62" s="26"/>
      <c r="M62" s="26">
        <v>75.650000000000006</v>
      </c>
      <c r="N62" s="27"/>
      <c r="O62" s="28">
        <f t="shared" si="15"/>
        <v>75.650000000000006</v>
      </c>
      <c r="P62" s="25">
        <f t="shared" si="11"/>
        <v>0</v>
      </c>
      <c r="Q62" s="26">
        <f t="shared" si="12"/>
        <v>0</v>
      </c>
      <c r="R62" s="26">
        <f t="shared" si="13"/>
        <v>0</v>
      </c>
      <c r="S62" s="29">
        <f t="shared" si="14"/>
        <v>0</v>
      </c>
      <c r="T62" s="28"/>
    </row>
    <row r="63" spans="9:20" x14ac:dyDescent="0.45">
      <c r="I63" s="20">
        <v>4</v>
      </c>
      <c r="J63" s="3" t="s">
        <v>32</v>
      </c>
      <c r="K63" s="38"/>
      <c r="L63" s="26"/>
      <c r="M63" s="26">
        <v>20.22</v>
      </c>
      <c r="N63" s="27"/>
      <c r="O63" s="28">
        <f t="shared" si="15"/>
        <v>20.22</v>
      </c>
      <c r="P63" s="25">
        <f t="shared" si="11"/>
        <v>0</v>
      </c>
      <c r="Q63" s="26">
        <f t="shared" si="12"/>
        <v>0</v>
      </c>
      <c r="R63" s="26">
        <f t="shared" si="13"/>
        <v>0</v>
      </c>
      <c r="S63" s="29">
        <f t="shared" si="14"/>
        <v>0</v>
      </c>
      <c r="T63" s="28"/>
    </row>
    <row r="64" spans="9:20" x14ac:dyDescent="0.45">
      <c r="I64" s="20">
        <v>4</v>
      </c>
      <c r="J64" s="3" t="s">
        <v>33</v>
      </c>
      <c r="K64" s="38"/>
      <c r="L64" s="26"/>
      <c r="M64" s="26">
        <v>8.5500000000000007</v>
      </c>
      <c r="N64" s="27"/>
      <c r="O64" s="28">
        <f t="shared" si="15"/>
        <v>8.5500000000000007</v>
      </c>
      <c r="P64" s="25">
        <f t="shared" si="11"/>
        <v>0</v>
      </c>
      <c r="Q64" s="26">
        <f t="shared" si="12"/>
        <v>0</v>
      </c>
      <c r="R64" s="26">
        <f t="shared" si="13"/>
        <v>0</v>
      </c>
      <c r="S64" s="29">
        <f t="shared" si="14"/>
        <v>0</v>
      </c>
      <c r="T64" s="28"/>
    </row>
    <row r="65" spans="9:20" x14ac:dyDescent="0.45">
      <c r="I65" s="20">
        <v>4</v>
      </c>
      <c r="J65" s="3" t="s">
        <v>34</v>
      </c>
      <c r="K65" s="38"/>
      <c r="L65" s="26"/>
      <c r="M65" s="26">
        <v>11.25</v>
      </c>
      <c r="N65" s="27"/>
      <c r="O65" s="28">
        <f t="shared" ref="O65" si="16">SUM(K65:N65)</f>
        <v>11.25</v>
      </c>
      <c r="P65" s="25">
        <f t="shared" si="11"/>
        <v>0</v>
      </c>
      <c r="Q65" s="26">
        <f t="shared" si="12"/>
        <v>0</v>
      </c>
      <c r="R65" s="26">
        <f t="shared" si="13"/>
        <v>0</v>
      </c>
      <c r="S65" s="29">
        <f t="shared" si="14"/>
        <v>0</v>
      </c>
      <c r="T65" s="28"/>
    </row>
    <row r="66" spans="9:20" x14ac:dyDescent="0.45">
      <c r="I66" s="3" t="s">
        <v>42</v>
      </c>
      <c r="J66" s="3" t="s">
        <v>15</v>
      </c>
      <c r="K66" s="25"/>
      <c r="L66" s="26"/>
      <c r="M66" s="26"/>
      <c r="N66" s="27"/>
      <c r="O66" s="28">
        <f t="shared" si="15"/>
        <v>0</v>
      </c>
      <c r="P66" s="25">
        <f t="shared" si="11"/>
        <v>6.897668757972558</v>
      </c>
      <c r="Q66" s="26">
        <f t="shared" si="12"/>
        <v>6.7269338505193534</v>
      </c>
      <c r="R66" s="26">
        <f t="shared" si="13"/>
        <v>6.8796061229271315</v>
      </c>
      <c r="S66" s="29">
        <f t="shared" si="14"/>
        <v>0.14579126858094912</v>
      </c>
      <c r="T66" s="28">
        <v>20.65</v>
      </c>
    </row>
    <row r="67" spans="9:20" x14ac:dyDescent="0.45">
      <c r="I67" s="3" t="s">
        <v>42</v>
      </c>
      <c r="J67" s="3" t="s">
        <v>16</v>
      </c>
      <c r="K67" s="25"/>
      <c r="L67" s="26"/>
      <c r="M67" s="26"/>
      <c r="N67" s="27"/>
      <c r="O67" s="28">
        <f t="shared" si="15"/>
        <v>0</v>
      </c>
      <c r="P67" s="25">
        <f t="shared" si="11"/>
        <v>2.8392341134511745</v>
      </c>
      <c r="Q67" s="26">
        <f t="shared" si="12"/>
        <v>2.7689558222476758</v>
      </c>
      <c r="R67" s="26">
        <f t="shared" si="13"/>
        <v>2.8317991305026937</v>
      </c>
      <c r="S67" s="29">
        <f t="shared" si="14"/>
        <v>6.0010933798453639E-2</v>
      </c>
      <c r="T67" s="28">
        <v>8.5</v>
      </c>
    </row>
    <row r="68" spans="9:20" x14ac:dyDescent="0.45">
      <c r="I68" s="3" t="s">
        <v>42</v>
      </c>
      <c r="J68" s="3" t="s">
        <v>43</v>
      </c>
      <c r="K68" s="25"/>
      <c r="L68" s="26"/>
      <c r="M68" s="26"/>
      <c r="N68" s="27"/>
      <c r="O68" s="28">
        <f t="shared" si="15"/>
        <v>0</v>
      </c>
      <c r="P68" s="25">
        <f t="shared" si="11"/>
        <v>2.8592757660167121</v>
      </c>
      <c r="Q68" s="26">
        <f t="shared" si="12"/>
        <v>2.7885013927576594</v>
      </c>
      <c r="R68" s="26">
        <f t="shared" si="13"/>
        <v>2.8517883008356542</v>
      </c>
      <c r="S68" s="29">
        <f t="shared" si="14"/>
        <v>6.0434540389972133E-2</v>
      </c>
      <c r="T68" s="28">
        <v>8.56</v>
      </c>
    </row>
    <row r="69" spans="9:20" x14ac:dyDescent="0.45">
      <c r="I69" s="3" t="s">
        <v>42</v>
      </c>
      <c r="J69" s="3" t="s">
        <v>44</v>
      </c>
      <c r="K69" s="25"/>
      <c r="L69" s="26"/>
      <c r="M69" s="26"/>
      <c r="N69" s="27"/>
      <c r="O69" s="28">
        <f t="shared" si="15"/>
        <v>0</v>
      </c>
      <c r="P69" s="25">
        <f t="shared" si="11"/>
        <v>1.8371514851742892</v>
      </c>
      <c r="Q69" s="26">
        <f t="shared" si="12"/>
        <v>1.7916772967484962</v>
      </c>
      <c r="R69" s="26">
        <f t="shared" si="13"/>
        <v>1.8323406138546841</v>
      </c>
      <c r="S69" s="29">
        <f t="shared" si="14"/>
        <v>3.8830604222528819E-2</v>
      </c>
      <c r="T69" s="28">
        <v>5.5</v>
      </c>
    </row>
    <row r="70" spans="9:20" ht="18.600000000000001" thickBot="1" x14ac:dyDescent="0.5">
      <c r="I70" s="21" t="s">
        <v>42</v>
      </c>
      <c r="J70" s="21" t="s">
        <v>45</v>
      </c>
      <c r="K70" s="25"/>
      <c r="L70" s="26"/>
      <c r="M70" s="26"/>
      <c r="N70" s="27"/>
      <c r="O70" s="28">
        <f t="shared" si="15"/>
        <v>0</v>
      </c>
      <c r="P70" s="25">
        <f t="shared" si="11"/>
        <v>1.8872556165881336</v>
      </c>
      <c r="Q70" s="26">
        <f t="shared" si="12"/>
        <v>1.8405412230234552</v>
      </c>
      <c r="R70" s="26">
        <f t="shared" si="13"/>
        <v>1.8823135396870847</v>
      </c>
      <c r="S70" s="29">
        <f t="shared" si="14"/>
        <v>3.9889620701325068E-2</v>
      </c>
      <c r="T70" s="28">
        <v>5.65</v>
      </c>
    </row>
    <row r="71" spans="9:20" ht="18.600000000000001" thickTop="1" x14ac:dyDescent="0.45">
      <c r="I71" s="51" t="s">
        <v>8</v>
      </c>
      <c r="J71" s="52"/>
      <c r="K71" s="39">
        <f>SUM(K5:K70)</f>
        <v>641.54999999999995</v>
      </c>
      <c r="L71" s="40">
        <f t="shared" ref="L71:T71" si="17">SUM(L5:L70)</f>
        <v>625.66999999999996</v>
      </c>
      <c r="M71" s="40">
        <f t="shared" si="17"/>
        <v>639.87</v>
      </c>
      <c r="N71" s="41">
        <f t="shared" si="17"/>
        <v>13.56</v>
      </c>
      <c r="O71" s="42">
        <f t="shared" si="17"/>
        <v>1920.6500000000005</v>
      </c>
      <c r="P71" s="39">
        <f t="shared" si="17"/>
        <v>340.83502408038942</v>
      </c>
      <c r="Q71" s="43">
        <f t="shared" si="17"/>
        <v>332.39848728295107</v>
      </c>
      <c r="R71" s="43">
        <f t="shared" si="17"/>
        <v>339.94249373909878</v>
      </c>
      <c r="S71" s="41">
        <f t="shared" si="17"/>
        <v>7.2039948975607242</v>
      </c>
      <c r="T71" s="42">
        <f t="shared" si="17"/>
        <v>1020.3800000000001</v>
      </c>
    </row>
    <row r="73" spans="9:20" x14ac:dyDescent="0.45">
      <c r="K73" s="45" t="s">
        <v>3</v>
      </c>
      <c r="L73" s="45" t="s">
        <v>5</v>
      </c>
      <c r="M73" s="45" t="s">
        <v>25</v>
      </c>
      <c r="N73" s="45" t="s">
        <v>26</v>
      </c>
      <c r="O73" s="2" t="s">
        <v>7</v>
      </c>
    </row>
    <row r="74" spans="9:20" x14ac:dyDescent="0.45">
      <c r="J74" s="44" t="s">
        <v>46</v>
      </c>
      <c r="K74" s="46">
        <f>K71+P71</f>
        <v>982.38502408038937</v>
      </c>
      <c r="L74" s="46">
        <f t="shared" ref="L74:N74" si="18">L71+Q71</f>
        <v>958.06848728295108</v>
      </c>
      <c r="M74" s="46">
        <f t="shared" si="18"/>
        <v>979.81249373909873</v>
      </c>
      <c r="N74" s="46">
        <f t="shared" si="18"/>
        <v>20.763994897560725</v>
      </c>
      <c r="O74" s="46">
        <f>SUM(K74:N74)</f>
        <v>2941.03</v>
      </c>
    </row>
    <row r="75" spans="9:20" x14ac:dyDescent="0.45">
      <c r="J75" s="44" t="s">
        <v>47</v>
      </c>
      <c r="K75" s="47">
        <f>K74/O74</f>
        <v>0.33402754275896174</v>
      </c>
      <c r="L75" s="47">
        <f>L74/O74</f>
        <v>0.32575950849972662</v>
      </c>
      <c r="M75" s="47">
        <f>M74/O74</f>
        <v>0.33315283888266989</v>
      </c>
      <c r="N75" s="47">
        <f>N74/O74</f>
        <v>7.0601098586416059E-3</v>
      </c>
      <c r="O75" s="3"/>
    </row>
  </sheetData>
  <mergeCells count="10">
    <mergeCell ref="A1:G1"/>
    <mergeCell ref="A3:G3"/>
    <mergeCell ref="C4:D4"/>
    <mergeCell ref="E4:G4"/>
    <mergeCell ref="A15:B15"/>
    <mergeCell ref="P3:T3"/>
    <mergeCell ref="I71:J71"/>
    <mergeCell ref="K3:O3"/>
    <mergeCell ref="C17:E17"/>
    <mergeCell ref="A2:G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view="pageBreakPreview" zoomScale="90" zoomScaleNormal="100" zoomScaleSheetLayoutView="90" workbookViewId="0">
      <selection activeCell="G17" sqref="G17"/>
    </sheetView>
  </sheetViews>
  <sheetFormatPr defaultRowHeight="18" x14ac:dyDescent="0.45"/>
  <cols>
    <col min="1" max="1" width="10.8984375" customWidth="1"/>
    <col min="2" max="2" width="22.796875" customWidth="1"/>
    <col min="3" max="4" width="12.19921875" customWidth="1"/>
    <col min="7" max="7" width="14.8984375" customWidth="1"/>
    <col min="8" max="8" width="22.8984375" customWidth="1"/>
    <col min="9" max="12" width="10.796875" customWidth="1"/>
  </cols>
  <sheetData>
    <row r="1" spans="1:12" ht="19.2" x14ac:dyDescent="0.45">
      <c r="A1" s="57" t="s">
        <v>49</v>
      </c>
      <c r="B1" s="57"/>
      <c r="C1" s="57"/>
      <c r="D1" s="57"/>
      <c r="E1" s="57"/>
    </row>
    <row r="2" spans="1:12" x14ac:dyDescent="0.45">
      <c r="A2" t="s">
        <v>50</v>
      </c>
      <c r="G2" t="s">
        <v>55</v>
      </c>
      <c r="H2" t="s">
        <v>58</v>
      </c>
    </row>
    <row r="3" spans="1:12" x14ac:dyDescent="0.45">
      <c r="H3" t="s">
        <v>60</v>
      </c>
    </row>
    <row r="4" spans="1:12" x14ac:dyDescent="0.45">
      <c r="A4" s="1"/>
      <c r="B4" s="59" t="s">
        <v>54</v>
      </c>
      <c r="C4" s="2" t="s">
        <v>3</v>
      </c>
      <c r="D4" s="2" t="s">
        <v>5</v>
      </c>
      <c r="G4" s="1"/>
      <c r="H4" s="59" t="s">
        <v>54</v>
      </c>
      <c r="I4" s="45" t="s">
        <v>3</v>
      </c>
      <c r="J4" s="45" t="s">
        <v>5</v>
      </c>
      <c r="K4" s="45" t="s">
        <v>25</v>
      </c>
      <c r="L4" s="45" t="s">
        <v>26</v>
      </c>
    </row>
    <row r="5" spans="1:12" x14ac:dyDescent="0.45">
      <c r="A5" s="1"/>
      <c r="B5" s="60"/>
      <c r="C5" s="3"/>
      <c r="D5" s="3"/>
      <c r="G5" s="1"/>
      <c r="H5" s="60"/>
      <c r="I5" s="47">
        <v>0.33402754275896174</v>
      </c>
      <c r="J5" s="47">
        <v>0.32575950849972662</v>
      </c>
      <c r="K5" s="47">
        <v>0.33315283888266989</v>
      </c>
      <c r="L5" s="47">
        <v>7.0601098586416059E-3</v>
      </c>
    </row>
    <row r="6" spans="1:12" x14ac:dyDescent="0.45">
      <c r="A6" s="2"/>
      <c r="B6" s="2" t="s">
        <v>7</v>
      </c>
      <c r="C6" s="2" t="s">
        <v>3</v>
      </c>
      <c r="D6" s="2" t="s">
        <v>5</v>
      </c>
      <c r="G6" s="2"/>
      <c r="H6" s="2" t="s">
        <v>7</v>
      </c>
      <c r="I6" s="2" t="s">
        <v>3</v>
      </c>
      <c r="J6" s="2" t="s">
        <v>5</v>
      </c>
      <c r="K6" s="45" t="s">
        <v>25</v>
      </c>
      <c r="L6" s="45" t="s">
        <v>26</v>
      </c>
    </row>
    <row r="7" spans="1:12" x14ac:dyDescent="0.45">
      <c r="A7" s="2" t="s">
        <v>51</v>
      </c>
      <c r="B7" s="3"/>
      <c r="C7" s="3"/>
      <c r="D7" s="3"/>
      <c r="G7" s="2" t="s">
        <v>51</v>
      </c>
      <c r="H7" s="48">
        <v>30000000</v>
      </c>
      <c r="I7" s="48">
        <f>$H7*I$5</f>
        <v>10020826.282768853</v>
      </c>
      <c r="J7" s="48">
        <f t="shared" ref="J7:L8" si="0">$H7*J$5</f>
        <v>9772785.2549917996</v>
      </c>
      <c r="K7" s="48">
        <f t="shared" si="0"/>
        <v>9994585.1664800961</v>
      </c>
      <c r="L7" s="48">
        <f t="shared" si="0"/>
        <v>211803.29575924817</v>
      </c>
    </row>
    <row r="8" spans="1:12" x14ac:dyDescent="0.45">
      <c r="A8" s="2" t="s">
        <v>52</v>
      </c>
      <c r="B8" s="3"/>
      <c r="C8" s="3"/>
      <c r="D8" s="3"/>
      <c r="G8" s="2" t="s">
        <v>53</v>
      </c>
      <c r="H8" s="48">
        <f>H7*0.1</f>
        <v>3000000</v>
      </c>
      <c r="I8" s="48">
        <f>$H8*I$5</f>
        <v>1002082.6282768853</v>
      </c>
      <c r="J8" s="48">
        <f t="shared" si="0"/>
        <v>977278.52549917984</v>
      </c>
      <c r="K8" s="48">
        <f t="shared" si="0"/>
        <v>999458.51664800965</v>
      </c>
      <c r="L8" s="48">
        <f t="shared" si="0"/>
        <v>21180.329575924818</v>
      </c>
    </row>
    <row r="9" spans="1:12" x14ac:dyDescent="0.45">
      <c r="A9" s="2" t="s">
        <v>56</v>
      </c>
      <c r="B9" s="3"/>
      <c r="C9" s="3"/>
      <c r="D9" s="3"/>
    </row>
    <row r="10" spans="1:12" x14ac:dyDescent="0.45">
      <c r="A10" s="2" t="s">
        <v>57</v>
      </c>
      <c r="B10" s="3"/>
      <c r="C10" s="3"/>
      <c r="D10" s="3"/>
      <c r="H10" s="2" t="s">
        <v>59</v>
      </c>
      <c r="I10" s="48">
        <v>7711000</v>
      </c>
      <c r="J10" s="49" t="s">
        <v>61</v>
      </c>
      <c r="K10" s="48">
        <v>7730000</v>
      </c>
      <c r="L10" s="49" t="s">
        <v>61</v>
      </c>
    </row>
    <row r="11" spans="1:12" x14ac:dyDescent="0.45">
      <c r="A11" s="2" t="s">
        <v>53</v>
      </c>
      <c r="B11" s="3"/>
      <c r="C11" s="3"/>
      <c r="D11" s="3"/>
    </row>
    <row r="12" spans="1:12" x14ac:dyDescent="0.45">
      <c r="H12" t="s">
        <v>62</v>
      </c>
    </row>
  </sheetData>
  <mergeCells count="3">
    <mergeCell ref="B4:B5"/>
    <mergeCell ref="H4:H5"/>
    <mergeCell ref="A1:E1"/>
  </mergeCells>
  <phoneticPr fontId="1"/>
  <pageMargins left="0.7" right="0.7" top="0.75" bottom="0.75" header="0.3" footer="0.3"/>
  <pageSetup paperSize="9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（シートＡ）室別面積表</vt:lpstr>
      <vt:lpstr>（シートＢ）事業費按分表</vt:lpstr>
      <vt:lpstr>'（シートＡ）室別面積表'!Print_Area</vt:lpstr>
      <vt:lpstr>'（シートＢ）事業費按分表'!Print_Area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藤田　貴之</dc:creator>
  <cp:lastModifiedBy>藤田　貴之</cp:lastModifiedBy>
  <cp:lastPrinted>2024-02-15T01:12:55Z</cp:lastPrinted>
  <dcterms:created xsi:type="dcterms:W3CDTF">2024-02-15T01:03:57Z</dcterms:created>
  <dcterms:modified xsi:type="dcterms:W3CDTF">2024-02-15T04:32:02Z</dcterms:modified>
</cp:coreProperties>
</file>