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入力用" sheetId="11" r:id="rId1"/>
    <sheet name="手書き用" sheetId="12" r:id="rId2"/>
    <sheet name="記入例" sheetId="10" r:id="rId3"/>
    <sheet name="補助基準額早見表" sheetId="13" r:id="rId4"/>
  </sheets>
  <definedNames>
    <definedName name="_xlnm.Print_Area" localSheetId="2">記入例!$A$1:$H$102</definedName>
    <definedName name="_xlnm.Print_Area" localSheetId="1">手書き用!$A$1:$H$77</definedName>
    <definedName name="_xlnm.Print_Area" localSheetId="0">入力用!$A$1:$H$77</definedName>
    <definedName name="_xlnm.Print_Area" localSheetId="3">補助基準額早見表!$A$1:$F$38</definedName>
  </definedNames>
  <calcPr calcId="162913"/>
</workbook>
</file>

<file path=xl/calcChain.xml><?xml version="1.0" encoding="utf-8"?>
<calcChain xmlns="http://schemas.openxmlformats.org/spreadsheetml/2006/main">
  <c r="G72" i="11" l="1"/>
  <c r="G71" i="11"/>
  <c r="G68" i="11"/>
  <c r="G67" i="11"/>
  <c r="G76" i="11"/>
  <c r="G75" i="11"/>
  <c r="G71" i="12"/>
  <c r="G76" i="12"/>
  <c r="G72" i="12"/>
  <c r="G68" i="12"/>
  <c r="G67" i="12"/>
  <c r="G75" i="12" s="1"/>
  <c r="G71" i="10"/>
  <c r="G77" i="11" l="1"/>
  <c r="G77" i="12"/>
  <c r="E26" i="13"/>
  <c r="E25" i="13"/>
  <c r="F26" i="13"/>
  <c r="F25" i="13"/>
  <c r="D26" i="13"/>
  <c r="D25" i="13"/>
  <c r="C26" i="13"/>
  <c r="C25" i="13"/>
  <c r="B26" i="13"/>
  <c r="B25" i="13"/>
  <c r="F9" i="11" l="1"/>
  <c r="F10" i="11"/>
  <c r="F11" i="11"/>
  <c r="F12" i="11"/>
  <c r="F13" i="11"/>
  <c r="F14" i="11"/>
  <c r="F15" i="11"/>
  <c r="F16" i="11"/>
  <c r="F17" i="11"/>
  <c r="F18" i="11"/>
  <c r="F56" i="11"/>
  <c r="F46" i="11"/>
  <c r="F45" i="11"/>
  <c r="F44" i="11"/>
  <c r="F43" i="11"/>
  <c r="F42" i="11"/>
  <c r="F41" i="11"/>
  <c r="F40" i="11"/>
  <c r="F39" i="11"/>
  <c r="F38" i="11"/>
  <c r="F37" i="11"/>
  <c r="F47" i="11" s="1"/>
  <c r="F32" i="11"/>
  <c r="F31" i="11"/>
  <c r="F30" i="11"/>
  <c r="F29" i="11"/>
  <c r="F28" i="11"/>
  <c r="F27" i="11"/>
  <c r="F26" i="11"/>
  <c r="F25" i="11"/>
  <c r="F24" i="11"/>
  <c r="F23" i="11"/>
  <c r="F33" i="11" s="1"/>
  <c r="F19" i="11" l="1"/>
  <c r="G68" i="10" l="1"/>
  <c r="F56" i="10"/>
  <c r="G67" i="10" s="1"/>
  <c r="F18" i="10"/>
  <c r="F33" i="10"/>
  <c r="F47" i="10"/>
  <c r="F42" i="10"/>
  <c r="F43" i="10"/>
  <c r="F44" i="10"/>
  <c r="F45" i="10"/>
  <c r="F46" i="10"/>
  <c r="F41" i="10"/>
  <c r="F40" i="10"/>
  <c r="F39" i="10"/>
  <c r="F38" i="10"/>
  <c r="F37" i="10"/>
  <c r="G72" i="10"/>
  <c r="G76" i="10" l="1"/>
  <c r="F32" i="10"/>
  <c r="F31" i="10"/>
  <c r="F30" i="10"/>
  <c r="F29" i="10"/>
  <c r="F28" i="10"/>
  <c r="F27" i="10"/>
  <c r="F26" i="10"/>
  <c r="F25" i="10"/>
  <c r="F24" i="10"/>
  <c r="F23" i="10"/>
  <c r="F15" i="10"/>
  <c r="F16" i="10"/>
  <c r="F17" i="10"/>
  <c r="F14" i="10"/>
  <c r="F13" i="10"/>
  <c r="F12" i="10"/>
  <c r="F11" i="10"/>
  <c r="F10" i="10"/>
  <c r="F19" i="10" l="1"/>
  <c r="G75" i="10" s="1"/>
  <c r="G77" i="10" s="1"/>
  <c r="F9" i="10" l="1"/>
</calcChain>
</file>

<file path=xl/sharedStrings.xml><?xml version="1.0" encoding="utf-8"?>
<sst xmlns="http://schemas.openxmlformats.org/spreadsheetml/2006/main" count="233" uniqueCount="82">
  <si>
    <t>単価（税込）</t>
    <rPh sb="0" eb="2">
      <t>タンカ</t>
    </rPh>
    <rPh sb="3" eb="5">
      <t>ゼイコミ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</si>
  <si>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</si>
  <si>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</si>
  <si>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システム等経費名</t>
    <rPh sb="4" eb="5">
      <t>トウ</t>
    </rPh>
    <rPh sb="5" eb="7">
      <t>ケイヒ</t>
    </rPh>
    <rPh sb="7" eb="8">
      <t>メイ</t>
    </rPh>
    <phoneticPr fontId="1"/>
  </si>
  <si>
    <t>金額（税込）</t>
    <rPh sb="0" eb="2">
      <t>キンガク</t>
    </rPh>
    <rPh sb="1" eb="2">
      <t>ゴウキン</t>
    </rPh>
    <rPh sb="3" eb="5">
      <t>ゼイコミ</t>
    </rPh>
    <phoneticPr fontId="1"/>
  </si>
  <si>
    <t>収入科目</t>
    <rPh sb="0" eb="2">
      <t>シュウニュウ</t>
    </rPh>
    <rPh sb="2" eb="4">
      <t>カモク</t>
    </rPh>
    <phoneticPr fontId="1"/>
  </si>
  <si>
    <t>導入設置費</t>
    <rPh sb="0" eb="2">
      <t>ドウニュウ</t>
    </rPh>
    <rPh sb="2" eb="4">
      <t>セッチ</t>
    </rPh>
    <rPh sb="4" eb="5">
      <t>ヒ</t>
    </rPh>
    <phoneticPr fontId="1"/>
  </si>
  <si>
    <t>端末名（品名等）</t>
    <rPh sb="0" eb="2">
      <t>タンマツ</t>
    </rPh>
    <rPh sb="2" eb="3">
      <t>メイ</t>
    </rPh>
    <rPh sb="4" eb="6">
      <t>ヒンメイ</t>
    </rPh>
    <rPh sb="6" eb="7">
      <t>ナド</t>
    </rPh>
    <phoneticPr fontId="1"/>
  </si>
  <si>
    <t>No.</t>
    <phoneticPr fontId="1"/>
  </si>
  <si>
    <t>○○こども園</t>
    <rPh sb="5" eb="6">
      <t>エン</t>
    </rPh>
    <phoneticPr fontId="1"/>
  </si>
  <si>
    <t>登降園管理システム利用料・月額</t>
    <rPh sb="0" eb="1">
      <t>トウ</t>
    </rPh>
    <rPh sb="1" eb="3">
      <t>コウエン</t>
    </rPh>
    <rPh sb="3" eb="5">
      <t>カンリ</t>
    </rPh>
    <rPh sb="9" eb="12">
      <t>リヨウリョウ</t>
    </rPh>
    <rPh sb="13" eb="15">
      <t>ゲツガク</t>
    </rPh>
    <phoneticPr fontId="1"/>
  </si>
  <si>
    <t>クラウド利用料・月額</t>
    <rPh sb="4" eb="7">
      <t>リヨウリョウ</t>
    </rPh>
    <rPh sb="8" eb="10">
      <t>ゲツガク</t>
    </rPh>
    <phoneticPr fontId="1"/>
  </si>
  <si>
    <t>管理用アプリ</t>
    <rPh sb="0" eb="3">
      <t>カンリヨウ</t>
    </rPh>
    <phoneticPr fontId="1"/>
  </si>
  <si>
    <t>クラウド保守費用・月額</t>
    <rPh sb="4" eb="6">
      <t>ホシュ</t>
    </rPh>
    <rPh sb="6" eb="8">
      <t>ヒヨウ</t>
    </rPh>
    <rPh sb="9" eb="11">
      <t>ゲツガク</t>
    </rPh>
    <phoneticPr fontId="1"/>
  </si>
  <si>
    <t>サーバーレンタル費用・月額</t>
    <rPh sb="8" eb="10">
      <t>ヒヨウ</t>
    </rPh>
    <rPh sb="11" eb="13">
      <t>ゲツガク</t>
    </rPh>
    <phoneticPr fontId="1"/>
  </si>
  <si>
    <t>ICカード</t>
    <phoneticPr fontId="1"/>
  </si>
  <si>
    <t>タッチパネルPC</t>
    <phoneticPr fontId="1"/>
  </si>
  <si>
    <t>ICカードリーダー</t>
    <phoneticPr fontId="1"/>
  </si>
  <si>
    <t>ノートパソコン</t>
    <phoneticPr fontId="1"/>
  </si>
  <si>
    <t>合　　計　　①</t>
    <rPh sb="0" eb="1">
      <t>ゴウ</t>
    </rPh>
    <rPh sb="3" eb="4">
      <t>ケイ</t>
    </rPh>
    <phoneticPr fontId="1"/>
  </si>
  <si>
    <t>合　　計　　②</t>
    <rPh sb="0" eb="1">
      <t>ゴウ</t>
    </rPh>
    <rPh sb="3" eb="4">
      <t>ケイ</t>
    </rPh>
    <phoneticPr fontId="1"/>
  </si>
  <si>
    <t>施設名：</t>
    <rPh sb="0" eb="2">
      <t>シセツ</t>
    </rPh>
    <rPh sb="2" eb="3">
      <t>メイ</t>
    </rPh>
    <phoneticPr fontId="1"/>
  </si>
  <si>
    <t>合　　計　　③</t>
    <rPh sb="0" eb="1">
      <t>ゴウ</t>
    </rPh>
    <rPh sb="3" eb="4">
      <t>ケイ</t>
    </rPh>
    <phoneticPr fontId="1"/>
  </si>
  <si>
    <t>合　　計　　④</t>
    <rPh sb="0" eb="1">
      <t>ゴウ</t>
    </rPh>
    <rPh sb="3" eb="4">
      <t>ケイ</t>
    </rPh>
    <phoneticPr fontId="1"/>
  </si>
  <si>
    <t>１　システム等の導入（予定）経費</t>
    <rPh sb="6" eb="7">
      <t>トウ</t>
    </rPh>
    <rPh sb="8" eb="10">
      <t>ドウニュウ</t>
    </rPh>
    <rPh sb="11" eb="13">
      <t>ヨテイ</t>
    </rPh>
    <rPh sb="14" eb="16">
      <t>ケイヒ</t>
    </rPh>
    <phoneticPr fontId="1"/>
  </si>
  <si>
    <t>２　補助金額の算出</t>
    <rPh sb="2" eb="4">
      <t>ホジョ</t>
    </rPh>
    <rPh sb="4" eb="6">
      <t>キンガク</t>
    </rPh>
    <rPh sb="7" eb="9">
      <t>サンシュツ</t>
    </rPh>
    <phoneticPr fontId="1"/>
  </si>
  <si>
    <t>補助率：３/４</t>
    <rPh sb="0" eb="3">
      <t>ホジョリツ</t>
    </rPh>
    <phoneticPr fontId="1"/>
  </si>
  <si>
    <t>補助率：４/５</t>
    <rPh sb="0" eb="3">
      <t>ホジョリツ</t>
    </rPh>
    <phoneticPr fontId="1"/>
  </si>
  <si>
    <t>Ｂ</t>
  </si>
  <si>
    <t>有</t>
  </si>
  <si>
    <t>総事業費:</t>
    <rPh sb="0" eb="4">
      <t>ソウジギョウヒ</t>
    </rPh>
    <phoneticPr fontId="1"/>
  </si>
  <si>
    <t>補助基準額:</t>
    <rPh sb="0" eb="2">
      <t>ホジョ</t>
    </rPh>
    <rPh sb="2" eb="4">
      <t>キジュン</t>
    </rPh>
    <rPh sb="4" eb="5">
      <t>ガク</t>
    </rPh>
    <phoneticPr fontId="1"/>
  </si>
  <si>
    <t>①　園児の登園及び降園の管理に関する機能関連経費</t>
    <rPh sb="2" eb="4">
      <t>エンジ</t>
    </rPh>
    <rPh sb="5" eb="7">
      <t>トウエン</t>
    </rPh>
    <rPh sb="7" eb="8">
      <t>オヨ</t>
    </rPh>
    <rPh sb="9" eb="11">
      <t>コウエン</t>
    </rPh>
    <rPh sb="12" eb="14">
      <t>カンリ</t>
    </rPh>
    <rPh sb="15" eb="16">
      <t>カン</t>
    </rPh>
    <rPh sb="18" eb="20">
      <t>キノウ</t>
    </rPh>
    <rPh sb="20" eb="22">
      <t>カンレン</t>
    </rPh>
    <rPh sb="22" eb="24">
      <t>ケイヒ</t>
    </rPh>
    <phoneticPr fontId="1"/>
  </si>
  <si>
    <t>②　その他機能関連経費</t>
    <rPh sb="4" eb="5">
      <t>タ</t>
    </rPh>
    <rPh sb="5" eb="7">
      <t>キノウ</t>
    </rPh>
    <rPh sb="7" eb="9">
      <t>カンレン</t>
    </rPh>
    <rPh sb="9" eb="11">
      <t>ケイヒ</t>
    </rPh>
    <phoneticPr fontId="1"/>
  </si>
  <si>
    <t>③　システムの導入に必要な端末の購入等経費</t>
    <rPh sb="18" eb="19">
      <t>トウ</t>
    </rPh>
    <rPh sb="19" eb="21">
      <t>ケイヒ</t>
    </rPh>
    <phoneticPr fontId="1"/>
  </si>
  <si>
    <t>④　当該事業に関する寄付金その他の収入額</t>
    <rPh sb="2" eb="4">
      <t>トウガイ</t>
    </rPh>
    <rPh sb="4" eb="6">
      <t>ジギョウ</t>
    </rPh>
    <rPh sb="7" eb="8">
      <t>カン</t>
    </rPh>
    <rPh sb="10" eb="13">
      <t>キフキン</t>
    </rPh>
    <rPh sb="15" eb="16">
      <t>タ</t>
    </rPh>
    <rPh sb="17" eb="19">
      <t>シュウニュウ</t>
    </rPh>
    <rPh sb="19" eb="20">
      <t>ガク</t>
    </rPh>
    <phoneticPr fontId="1"/>
  </si>
  <si>
    <t>　⑶　Ｂの総事業費及び補助基準額を記入してください。</t>
    <rPh sb="5" eb="9">
      <t>ソウジギョウヒ</t>
    </rPh>
    <rPh sb="9" eb="10">
      <t>オヨ</t>
    </rPh>
    <rPh sb="11" eb="13">
      <t>ホジョ</t>
    </rPh>
    <rPh sb="13" eb="15">
      <t>キジュン</t>
    </rPh>
    <rPh sb="15" eb="16">
      <t>ガク</t>
    </rPh>
    <rPh sb="17" eb="19">
      <t>キニュウ</t>
    </rPh>
    <phoneticPr fontId="1"/>
  </si>
  <si>
    <t>　　Ａ：保育に関する計画・記録に関する機能（補助率：３/４）</t>
    <phoneticPr fontId="1"/>
  </si>
  <si>
    <t>　　Ｂ：園児の登園及び降園の管理に関する機能（補助率：４/５）</t>
    <phoneticPr fontId="1"/>
  </si>
  <si>
    <t>　　Ｃ：保護者との連絡に関する機能（補助率：３/４）</t>
    <phoneticPr fontId="1"/>
  </si>
  <si>
    <t>　⑸　補助金額</t>
    <rPh sb="3" eb="5">
      <t>ホジョ</t>
    </rPh>
    <rPh sb="5" eb="7">
      <t>キンガク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</si>
  <si>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</si>
  <si>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</si>
  <si>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</si>
  <si>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</si>
  <si>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</si>
  <si>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</si>
  <si>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　 Ｂの機能：⑤と⑥のいずれか少ない方の額×４／５＝</t>
    <rPh sb="4" eb="6">
      <t>キノウ</t>
    </rPh>
    <rPh sb="15" eb="16">
      <t>スク</t>
    </rPh>
    <rPh sb="18" eb="19">
      <t>ホウ</t>
    </rPh>
    <rPh sb="20" eb="21">
      <t>ガク</t>
    </rPh>
    <phoneticPr fontId="1"/>
  </si>
  <si>
    <t>　⑵　端末購入等の有無をプルダウンから選択して入力してください（空欄不可）。</t>
    <rPh sb="3" eb="5">
      <t>タンマツ</t>
    </rPh>
    <rPh sb="5" eb="7">
      <t>コウニュウ</t>
    </rPh>
    <rPh sb="7" eb="8">
      <t>トウ</t>
    </rPh>
    <rPh sb="9" eb="11">
      <t>ウム</t>
    </rPh>
    <rPh sb="32" eb="34">
      <t>クウラン</t>
    </rPh>
    <rPh sb="34" eb="36">
      <t>フカ</t>
    </rPh>
    <phoneticPr fontId="1"/>
  </si>
  <si>
    <t>　⑵　端末購入等の有無をプルダウンから選択して入力してください（空欄不可）。</t>
    <rPh sb="3" eb="5">
      <t>タンマツ</t>
    </rPh>
    <rPh sb="5" eb="7">
      <t>コウニュウ</t>
    </rPh>
    <rPh sb="7" eb="8">
      <t>トウ</t>
    </rPh>
    <rPh sb="9" eb="11">
      <t>ウム</t>
    </rPh>
    <rPh sb="32" eb="36">
      <t>クウランフカ</t>
    </rPh>
    <phoneticPr fontId="1"/>
  </si>
  <si>
    <t>B</t>
    <phoneticPr fontId="1"/>
  </si>
  <si>
    <t>A</t>
    <phoneticPr fontId="1"/>
  </si>
  <si>
    <t>C</t>
    <phoneticPr fontId="1"/>
  </si>
  <si>
    <t>⇩</t>
    <phoneticPr fontId="1"/>
  </si>
  <si>
    <t>A又はC</t>
    <rPh sb="1" eb="2">
      <t>マタ</t>
    </rPh>
    <phoneticPr fontId="1"/>
  </si>
  <si>
    <t>BA又はBC</t>
    <rPh sb="2" eb="3">
      <t>マタ</t>
    </rPh>
    <phoneticPr fontId="1"/>
  </si>
  <si>
    <t>ABC</t>
    <phoneticPr fontId="1"/>
  </si>
  <si>
    <t>端末あり</t>
    <rPh sb="0" eb="2">
      <t>タンマツ</t>
    </rPh>
    <phoneticPr fontId="1"/>
  </si>
  <si>
    <t>端末なし</t>
    <rPh sb="0" eb="2">
      <t>タンマツ</t>
    </rPh>
    <phoneticPr fontId="1"/>
  </si>
  <si>
    <t>Bを導入する場合</t>
    <rPh sb="2" eb="4">
      <t>ドウニュウ</t>
    </rPh>
    <rPh sb="6" eb="8">
      <t>バアイ</t>
    </rPh>
    <phoneticPr fontId="1"/>
  </si>
  <si>
    <t>Bを導入しない場合</t>
    <rPh sb="2" eb="4">
      <t>ドウニュウ</t>
    </rPh>
    <rPh sb="7" eb="9">
      <t>バアイ</t>
    </rPh>
    <phoneticPr fontId="1"/>
  </si>
  <si>
    <t>Bの機能に関する基準額 （ ２⑶⑥ ）</t>
    <rPh sb="2" eb="4">
      <t>キノウ</t>
    </rPh>
    <rPh sb="5" eb="6">
      <t>カン</t>
    </rPh>
    <rPh sb="8" eb="10">
      <t>キジュン</t>
    </rPh>
    <rPh sb="10" eb="11">
      <t>ガク</t>
    </rPh>
    <phoneticPr fontId="1"/>
  </si>
  <si>
    <t>B以外の機能に関する基準額 （ ２⑷⑧ ）</t>
    <rPh sb="1" eb="3">
      <t>イガイノ</t>
    </rPh>
    <rPh sb="4" eb="6">
      <t>ウ</t>
    </rPh>
    <rPh sb="7" eb="8">
      <t>カン</t>
    </rPh>
    <rPh sb="10" eb="12">
      <t>キジュン</t>
    </rPh>
    <rPh sb="12" eb="13">
      <t>ガク</t>
    </rPh>
    <phoneticPr fontId="1"/>
  </si>
  <si>
    <t>導入機能</t>
    <rPh sb="0" eb="4">
      <t>ドウニュウキノウ</t>
    </rPh>
    <phoneticPr fontId="1"/>
  </si>
  <si>
    <t>AC</t>
    <phoneticPr fontId="1"/>
  </si>
  <si>
    <t>・　１機能の場合 ・・・ １施設当たり20万円　（併せて端末購入等を行う場合70万円）</t>
    <rPh sb="3" eb="5">
      <t>キノウ</t>
    </rPh>
    <rPh sb="6" eb="8">
      <t>バアイ</t>
    </rPh>
    <rPh sb="14" eb="16">
      <t>シセツ</t>
    </rPh>
    <rPh sb="16" eb="17">
      <t>ア</t>
    </rPh>
    <rPh sb="21" eb="23">
      <t>マンエン</t>
    </rPh>
    <rPh sb="25" eb="26">
      <t>アワ</t>
    </rPh>
    <rPh sb="28" eb="33">
      <t>タンマツコウニュウトウ</t>
    </rPh>
    <rPh sb="34" eb="35">
      <t>オコナ</t>
    </rPh>
    <rPh sb="36" eb="38">
      <t>バアイ</t>
    </rPh>
    <rPh sb="40" eb="42">
      <t>マンエン</t>
    </rPh>
    <phoneticPr fontId="1"/>
  </si>
  <si>
    <t>・　２機能の場合 ・・・ １施設当たり40万円　（併せて端末購入等を行う場合90万円）</t>
    <rPh sb="3" eb="5">
      <t>キノウ</t>
    </rPh>
    <rPh sb="6" eb="8">
      <t>バアイ</t>
    </rPh>
    <rPh sb="14" eb="16">
      <t>シセツ</t>
    </rPh>
    <rPh sb="16" eb="17">
      <t>ア</t>
    </rPh>
    <rPh sb="21" eb="23">
      <t>マンエン</t>
    </rPh>
    <rPh sb="25" eb="26">
      <t>アワ</t>
    </rPh>
    <rPh sb="28" eb="33">
      <t>タンマツコウニュウトウ</t>
    </rPh>
    <rPh sb="34" eb="35">
      <t>オコナ</t>
    </rPh>
    <rPh sb="36" eb="38">
      <t>バアイ</t>
    </rPh>
    <rPh sb="40" eb="42">
      <t>マンエン</t>
    </rPh>
    <phoneticPr fontId="1"/>
  </si>
  <si>
    <t>・　３機能の場合 ・・・ １施設当たり60万円　（併せて端末購入等を行う場合100万円）</t>
    <rPh sb="3" eb="5">
      <t>キノウ</t>
    </rPh>
    <rPh sb="6" eb="8">
      <t>バアイ</t>
    </rPh>
    <rPh sb="14" eb="16">
      <t>シセツ</t>
    </rPh>
    <rPh sb="16" eb="17">
      <t>ア</t>
    </rPh>
    <rPh sb="21" eb="23">
      <t>マンエン</t>
    </rPh>
    <rPh sb="25" eb="26">
      <t>アワ</t>
    </rPh>
    <rPh sb="28" eb="33">
      <t>タンマツコウニュウトウ</t>
    </rPh>
    <rPh sb="34" eb="35">
      <t>オコナ</t>
    </rPh>
    <rPh sb="36" eb="38">
      <t>バアイ</t>
    </rPh>
    <rPh sb="41" eb="43">
      <t>マンエン</t>
    </rPh>
    <phoneticPr fontId="1"/>
  </si>
  <si>
    <t>基準額合計 （ ２⑶⑥ ＋ ２⑷⑧ ）</t>
    <rPh sb="0" eb="2">
      <t>キジュン</t>
    </rPh>
    <rPh sb="2" eb="3">
      <t>ガク</t>
    </rPh>
    <rPh sb="3" eb="5">
      <t>ゴウケイ</t>
    </rPh>
    <phoneticPr fontId="1"/>
  </si>
  <si>
    <t>　 ⑨＋⑩（千円未満切捨て） ＝</t>
    <phoneticPr fontId="1"/>
  </si>
  <si>
    <t>Ａ</t>
  </si>
  <si>
    <t>業務効率化に係るシステム等の導入経費一覧（認可施設）</t>
    <rPh sb="12" eb="13">
      <t>トウ</t>
    </rPh>
    <rPh sb="14" eb="16">
      <t>ドウニュウ</t>
    </rPh>
    <rPh sb="16" eb="18">
      <t>ケイヒ</t>
    </rPh>
    <rPh sb="18" eb="20">
      <t>イチラン</t>
    </rPh>
    <rPh sb="21" eb="23">
      <t>ニンカ</t>
    </rPh>
    <rPh sb="23" eb="25">
      <t>シセツ</t>
    </rPh>
    <phoneticPr fontId="1"/>
  </si>
  <si>
    <t>業務効率化に係る補助基準額早見表（認可施設）</t>
    <rPh sb="8" eb="10">
      <t>ホジョ</t>
    </rPh>
    <rPh sb="10" eb="12">
      <t>キジュン</t>
    </rPh>
    <rPh sb="12" eb="13">
      <t>ガク</t>
    </rPh>
    <rPh sb="13" eb="16">
      <t>ハヤミヒョウ</t>
    </rPh>
    <rPh sb="17" eb="19">
      <t>ニンカ</t>
    </rPh>
    <rPh sb="19" eb="21">
      <t>シセツ</t>
    </rPh>
    <phoneticPr fontId="1"/>
  </si>
  <si>
    <t>⑪</t>
    <phoneticPr fontId="1"/>
  </si>
  <si>
    <t>　⑴　以下Ａ～Ｃのうち、導入する機能をプルダウンから選択して入力してください（空欄不可）。</t>
    <rPh sb="3" eb="5">
      <t>イカ</t>
    </rPh>
    <rPh sb="12" eb="14">
      <t>ドウニュウ</t>
    </rPh>
    <rPh sb="16" eb="18">
      <t>キノウ</t>
    </rPh>
    <rPh sb="26" eb="28">
      <t>センタク</t>
    </rPh>
    <rPh sb="30" eb="32">
      <t>ニュウリョク</t>
    </rPh>
    <rPh sb="39" eb="41">
      <t>クウラン</t>
    </rPh>
    <rPh sb="41" eb="43">
      <t>フカ</t>
    </rPh>
    <phoneticPr fontId="1"/>
  </si>
  <si>
    <t>　⑷　Ｂ以外の機能の総事業費及び補助基準額を記入してください。</t>
    <rPh sb="4" eb="6">
      <t>イガイ</t>
    </rPh>
    <rPh sb="7" eb="9">
      <t>キノウ</t>
    </rPh>
    <phoneticPr fontId="1"/>
  </si>
  <si>
    <t xml:space="preserve">　   ※ 総事業費：Ｂを導入し、端末購入を行わない場合は①－④
　 　　　　　　　 Ｂを導入し、かつそれに伴う端末購入を行う場合は①＋③－④　　　　 </t>
    <rPh sb="6" eb="10">
      <t>ソウジギョウヒ</t>
    </rPh>
    <rPh sb="45" eb="47">
      <t>ドウニュウ</t>
    </rPh>
    <rPh sb="54" eb="55">
      <t>トモナ</t>
    </rPh>
    <rPh sb="56" eb="58">
      <t>タンマツ</t>
    </rPh>
    <rPh sb="58" eb="60">
      <t>コウニュウ</t>
    </rPh>
    <rPh sb="61" eb="62">
      <t>オコナ</t>
    </rPh>
    <rPh sb="63" eb="65">
      <t>バアイ</t>
    </rPh>
    <phoneticPr fontId="1"/>
  </si>
  <si>
    <t>　   ※ 総事業費：Ｂを導入せずＡやＣを導入し、端末購入を行わない場合は②－④
　   　　　　　　 Ｂを導入せずＡやＣを導入し、かつそれに伴う端末購入を行う場合は②＋③－④</t>
    <rPh sb="6" eb="10">
      <t>ソウジギョウヒ</t>
    </rPh>
    <rPh sb="13" eb="15">
      <t>ドウニュウ</t>
    </rPh>
    <rPh sb="21" eb="23">
      <t>ドウニュウ</t>
    </rPh>
    <rPh sb="62" eb="64">
      <t>ドウニュウ</t>
    </rPh>
    <rPh sb="73" eb="75">
      <t>タンマツ</t>
    </rPh>
    <rPh sb="75" eb="77">
      <t>コウニュウ</t>
    </rPh>
    <rPh sb="78" eb="79">
      <t>オコナ</t>
    </rPh>
    <rPh sb="80" eb="82">
      <t>バアイ</t>
    </rPh>
    <phoneticPr fontId="1"/>
  </si>
  <si>
    <t>　 Ｂ以外の機能：⑦と⑧のいずれか少ない方の額×３／４＝</t>
    <rPh sb="3" eb="5">
      <t>イガイ</t>
    </rPh>
    <rPh sb="6" eb="8">
      <t>キノウ</t>
    </rPh>
    <rPh sb="17" eb="18">
      <t>スク</t>
    </rPh>
    <rPh sb="20" eb="21">
      <t>ホウ</t>
    </rPh>
    <rPh sb="22" eb="23">
      <t>ガク</t>
    </rPh>
    <phoneticPr fontId="1"/>
  </si>
  <si>
    <t>　   ※ 補助基準額：記入例又は補助基準額早見表を参照のこと</t>
    <rPh sb="6" eb="8">
      <t>ホジョ</t>
    </rPh>
    <rPh sb="8" eb="10">
      <t>キジュン</t>
    </rPh>
    <rPh sb="10" eb="11">
      <t>ガク</t>
    </rPh>
    <rPh sb="12" eb="14">
      <t>キニュウ</t>
    </rPh>
    <rPh sb="14" eb="15">
      <t>レイ</t>
    </rPh>
    <rPh sb="15" eb="16">
      <t>マタ</t>
    </rPh>
    <rPh sb="17" eb="19">
      <t>ホジョ</t>
    </rPh>
    <rPh sb="19" eb="21">
      <t>キジュン</t>
    </rPh>
    <rPh sb="21" eb="22">
      <t>ガク</t>
    </rPh>
    <rPh sb="22" eb="25">
      <t>ハヤミヒョウ</t>
    </rPh>
    <rPh sb="26" eb="28">
      <t>サンショウ</t>
    </rPh>
    <phoneticPr fontId="1"/>
  </si>
  <si>
    <t>　　　　　　  　　Ｂに加えＡやＣを導入する場合は、端末購入の有無に限らず②
　   ※ 補助基準額：記入例又は補助基準額早見表を参照のこと</t>
    <rPh sb="12" eb="13">
      <t>クワ</t>
    </rPh>
    <rPh sb="22" eb="24">
      <t>バアイ</t>
    </rPh>
    <rPh sb="26" eb="28">
      <t>タンマツ</t>
    </rPh>
    <rPh sb="28" eb="30">
      <t>コウニュウ</t>
    </rPh>
    <rPh sb="31" eb="33">
      <t>ウム</t>
    </rPh>
    <rPh sb="34" eb="35">
      <t>カギ</t>
    </rPh>
    <phoneticPr fontId="1"/>
  </si>
  <si>
    <t>保育記録システム利用料</t>
    <rPh sb="0" eb="2">
      <t>ホイク</t>
    </rPh>
    <rPh sb="2" eb="4">
      <t>キロク</t>
    </rPh>
    <rPh sb="8" eb="11">
      <t>リヨウリョウ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</si>
</sst>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177" fontId="5" fillId="2" borderId="11" xfId="0" applyNumberFormat="1" applyFont="1" applyFill="1" applyBorder="1" applyAlignment="1">
      <alignment vertical="center" shrinkToFit="1"/>
    </xf>
    <xf numFmtId="177" fontId="5" fillId="2" borderId="3" xfId="0" applyNumberFormat="1" applyFont="1" applyFill="1" applyBorder="1" applyAlignment="1">
      <alignment vertical="center" shrinkToFit="1"/>
    </xf>
    <xf numFmtId="177" fontId="4" fillId="2" borderId="3" xfId="0" applyNumberFormat="1" applyFont="1" applyFill="1" applyBorder="1" applyAlignment="1">
      <alignment vertical="center" shrinkToFit="1"/>
    </xf>
    <xf numFmtId="177" fontId="4" fillId="2" borderId="10" xfId="0" applyNumberFormat="1" applyFont="1" applyFill="1" applyBorder="1" applyAlignment="1">
      <alignment vertical="center" shrinkToFit="1"/>
    </xf>
    <xf numFmtId="176" fontId="7" fillId="2" borderId="9" xfId="0" applyNumberFormat="1" applyFont="1" applyFill="1" applyBorder="1" applyAlignment="1">
      <alignment vertical="center" shrinkToFit="1"/>
    </xf>
    <xf numFmtId="177" fontId="5" fillId="0" borderId="3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177" fontId="7" fillId="2" borderId="9" xfId="0" applyNumberFormat="1" applyFont="1" applyFill="1" applyBorder="1" applyAlignment="1">
      <alignment vertical="center" shrinkToFit="1"/>
    </xf>
    <xf numFmtId="177" fontId="4" fillId="0" borderId="10" xfId="0" applyNumberFormat="1" applyFont="1" applyBorder="1" applyAlignment="1">
      <alignment vertical="center" shrinkToFit="1"/>
    </xf>
    <xf numFmtId="177" fontId="8" fillId="2" borderId="3" xfId="0" applyNumberFormat="1" applyFont="1" applyFill="1" applyBorder="1" applyAlignment="1">
      <alignment vertical="center" shrinkToFit="1"/>
    </xf>
    <xf numFmtId="177" fontId="5" fillId="2" borderId="10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 shrinkToFit="1"/>
    </xf>
    <xf numFmtId="177" fontId="9" fillId="2" borderId="9" xfId="0" applyNumberFormat="1" applyFont="1" applyFill="1" applyBorder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38" fontId="5" fillId="2" borderId="1" xfId="1" applyFont="1" applyFill="1" applyBorder="1" applyAlignment="1">
      <alignment horizontal="right" vertical="center" shrinkToFit="1"/>
    </xf>
    <xf numFmtId="38" fontId="5" fillId="2" borderId="1" xfId="1" applyFont="1" applyFill="1" applyBorder="1" applyAlignment="1">
      <alignment vertical="center" shrinkToFit="1"/>
    </xf>
    <xf numFmtId="38" fontId="5" fillId="2" borderId="37" xfId="1" applyFont="1" applyFill="1" applyBorder="1" applyAlignment="1">
      <alignment vertical="center" shrinkToFit="1"/>
    </xf>
    <xf numFmtId="38" fontId="5" fillId="2" borderId="36" xfId="1" applyFont="1" applyFill="1" applyBorder="1" applyAlignment="1">
      <alignment vertical="center" shrinkToFit="1"/>
    </xf>
    <xf numFmtId="0" fontId="4" fillId="0" borderId="11" xfId="0" applyFont="1" applyBorder="1" applyAlignment="1">
      <alignment horizontal="left" vertical="center" shrinkToFit="1"/>
    </xf>
    <xf numFmtId="176" fontId="4" fillId="0" borderId="11" xfId="0" applyNumberFormat="1" applyFont="1" applyBorder="1" applyAlignment="1">
      <alignment vertical="center" shrinkToFit="1"/>
    </xf>
    <xf numFmtId="177" fontId="4" fillId="2" borderId="11" xfId="0" applyNumberFormat="1" applyFont="1" applyFill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3" fillId="2" borderId="9" xfId="0" applyNumberFormat="1" applyFont="1" applyFill="1" applyBorder="1" applyAlignment="1">
      <alignment vertical="center" shrinkToFit="1"/>
    </xf>
    <xf numFmtId="177" fontId="3" fillId="2" borderId="9" xfId="0" applyNumberFormat="1" applyFont="1" applyFill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38" fontId="13" fillId="0" borderId="0" xfId="1" applyFont="1">
      <alignment vertical="center"/>
    </xf>
    <xf numFmtId="38" fontId="13" fillId="3" borderId="22" xfId="1" applyFont="1" applyFill="1" applyBorder="1" applyAlignment="1">
      <alignment horizontal="center" vertical="center"/>
    </xf>
    <xf numFmtId="38" fontId="13" fillId="3" borderId="38" xfId="1" applyFont="1" applyFill="1" applyBorder="1" applyAlignment="1">
      <alignment horizontal="center" vertical="center"/>
    </xf>
    <xf numFmtId="38" fontId="15" fillId="0" borderId="0" xfId="1" applyFont="1" applyAlignment="1">
      <alignment horizontal="center" vertical="center"/>
    </xf>
    <xf numFmtId="38" fontId="13" fillId="0" borderId="0" xfId="1" applyFont="1" applyBorder="1" applyAlignment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13" fillId="3" borderId="1" xfId="1" applyFont="1" applyFill="1" applyBorder="1" applyAlignment="1">
      <alignment horizontal="center" vertical="center"/>
    </xf>
    <xf numFmtId="38" fontId="13" fillId="3" borderId="23" xfId="1" applyFont="1" applyFill="1" applyBorder="1" applyAlignment="1">
      <alignment horizontal="center" vertical="center"/>
    </xf>
    <xf numFmtId="38" fontId="13" fillId="0" borderId="23" xfId="1" applyFont="1" applyBorder="1" applyAlignment="1">
      <alignment vertical="center"/>
    </xf>
    <xf numFmtId="38" fontId="13" fillId="0" borderId="22" xfId="1" applyFont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13" fillId="0" borderId="0" xfId="1" applyFont="1" applyAlignment="1">
      <alignment horizontal="center" vertical="center"/>
    </xf>
    <xf numFmtId="38" fontId="13" fillId="0" borderId="0" xfId="1" applyFont="1" applyAlignment="1">
      <alignment vertical="center"/>
    </xf>
    <xf numFmtId="38" fontId="16" fillId="0" borderId="0" xfId="1" applyFont="1" applyAlignment="1">
      <alignment horizontal="center" vertical="center"/>
    </xf>
    <xf numFmtId="38" fontId="13" fillId="0" borderId="38" xfId="1" applyFont="1" applyBorder="1">
      <alignment vertical="center"/>
    </xf>
    <xf numFmtId="38" fontId="13" fillId="0" borderId="0" xfId="1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176" fontId="8" fillId="0" borderId="11" xfId="0" applyNumberFormat="1" applyFont="1" applyBorder="1" applyAlignment="1">
      <alignment vertical="center" shrinkToFit="1"/>
    </xf>
    <xf numFmtId="177" fontId="8" fillId="2" borderId="11" xfId="0" applyNumberFormat="1" applyFont="1" applyFill="1" applyBorder="1" applyAlignment="1">
      <alignment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176" fontId="8" fillId="0" borderId="3" xfId="0" applyNumberFormat="1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176" fontId="8" fillId="0" borderId="10" xfId="0" applyNumberFormat="1" applyFont="1" applyBorder="1" applyAlignment="1">
      <alignment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176" fontId="9" fillId="2" borderId="9" xfId="0" applyNumberFormat="1" applyFont="1" applyFill="1" applyBorder="1" applyAlignment="1">
      <alignment vertical="center" shrinkToFit="1"/>
    </xf>
    <xf numFmtId="0" fontId="8" fillId="0" borderId="29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3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 shrinkToFit="1"/>
    </xf>
    <xf numFmtId="38" fontId="8" fillId="2" borderId="1" xfId="1" applyFont="1" applyFill="1" applyBorder="1" applyAlignment="1">
      <alignment horizontal="right" vertical="center" shrinkToFit="1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right" vertical="center"/>
    </xf>
    <xf numFmtId="49" fontId="1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38" fontId="8" fillId="2" borderId="1" xfId="1" applyFont="1" applyFill="1" applyBorder="1" applyAlignment="1">
      <alignment vertical="center" shrinkToFit="1"/>
    </xf>
    <xf numFmtId="49" fontId="8" fillId="0" borderId="0" xfId="0" applyNumberFormat="1" applyFont="1" applyFill="1" applyBorder="1">
      <alignment vertical="center"/>
    </xf>
    <xf numFmtId="38" fontId="8" fillId="2" borderId="37" xfId="1" applyFont="1" applyFill="1" applyBorder="1" applyAlignment="1">
      <alignment vertical="center" shrinkToFit="1"/>
    </xf>
    <xf numFmtId="38" fontId="8" fillId="2" borderId="36" xfId="1" applyFont="1" applyFill="1" applyBorder="1" applyAlignment="1">
      <alignment vertical="center" shrinkToFit="1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38" fontId="8" fillId="0" borderId="0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6" xfId="0" applyNumberFormat="1" applyFont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177" fontId="8" fillId="0" borderId="35" xfId="0" applyNumberFormat="1" applyFont="1" applyBorder="1" applyAlignment="1">
      <alignment vertical="center" shrinkToFit="1"/>
    </xf>
    <xf numFmtId="177" fontId="8" fillId="0" borderId="5" xfId="0" applyNumberFormat="1" applyFont="1" applyBorder="1" applyAlignment="1">
      <alignment vertical="center" shrinkToFit="1"/>
    </xf>
    <xf numFmtId="177" fontId="8" fillId="0" borderId="6" xfId="0" applyNumberFormat="1" applyFont="1" applyBorder="1" applyAlignment="1">
      <alignment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22" fillId="0" borderId="0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38" fontId="17" fillId="0" borderId="0" xfId="1" applyFont="1" applyAlignment="1">
      <alignment horizontal="center" vertical="center"/>
    </xf>
    <xf numFmtId="38" fontId="14" fillId="0" borderId="0" xfId="1" applyFont="1" applyAlignment="1">
      <alignment horizontal="center" vertical="center"/>
    </xf>
    <xf numFmtId="38" fontId="13" fillId="3" borderId="1" xfId="1" applyFont="1" applyFill="1" applyBorder="1" applyAlignment="1">
      <alignment horizontal="center" vertical="center"/>
    </xf>
    <xf numFmtId="38" fontId="13" fillId="0" borderId="39" xfId="1" applyFont="1" applyFill="1" applyBorder="1" applyAlignment="1">
      <alignment horizontal="center" vertical="center"/>
    </xf>
    <xf numFmtId="38" fontId="13" fillId="0" borderId="3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036;&#21161;&#22522;&#28310;&#38989;&#26089;&#35211;&#34920;!Print_Are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543282</xdr:colOff>
      <xdr:row>15</xdr:row>
      <xdr:rowOff>112890</xdr:rowOff>
    </xdr:from>
    <xdr:to>
      <xdr:col>7</xdr:col>
      <xdr:colOff>126999</xdr:colOff>
      <xdr:row>17</xdr:row>
      <xdr:rowOff>176391</xdr:rowOff>
    </xdr:to>
    <xdr:sp macro="" textlink="">
      <xdr:nvSpPr>
        <xdr:cNvPr id="7" name="角丸四角形吹き出し 6"/>
        <xdr:cNvSpPr/>
      </xdr:nvSpPr>
      <xdr:spPr>
        <a:xfrm>
          <a:off x="3605393" y="3273779"/>
          <a:ext cx="3280828" cy="529168"/>
        </a:xfrm>
        <a:prstGeom prst="wedgeRoundRectCallout">
          <a:avLst>
            <a:gd name="adj1" fmla="val 328"/>
            <a:gd name="adj2" fmla="val -9514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機能別の経費を確認できるよう、お見積りの際に内訳の記載を依頼する等留意してください。</a:t>
          </a:r>
          <a:endParaRPr kumimoji="1" lang="ja-JP" altLang="en-US" sz="1050"/>
        </a:p>
      </xdr:txBody>
    </xdr:sp>
    <xdr:clientData/>
  </xdr:twoCellAnchor>
  <xdr:twoCellAnchor>
    <xdr:from>
      <xdr:col>2</xdr:col>
      <xdr:colOff>119941</xdr:colOff>
      <xdr:row>40</xdr:row>
      <xdr:rowOff>70544</xdr:rowOff>
    </xdr:from>
    <xdr:to>
      <xdr:col>4</xdr:col>
      <xdr:colOff>105833</xdr:colOff>
      <xdr:row>41</xdr:row>
      <xdr:rowOff>169322</xdr:rowOff>
    </xdr:to>
    <xdr:sp macro="" textlink="">
      <xdr:nvSpPr>
        <xdr:cNvPr id="8" name="角丸四角形吹き出し 7"/>
        <xdr:cNvSpPr/>
      </xdr:nvSpPr>
      <xdr:spPr>
        <a:xfrm>
          <a:off x="620885" y="8713600"/>
          <a:ext cx="3570115" cy="331611"/>
        </a:xfrm>
        <a:prstGeom prst="wedgeRoundRectCallout">
          <a:avLst>
            <a:gd name="adj1" fmla="val 43"/>
            <a:gd name="adj2" fmla="val -114644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システム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導入のため必要な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物品に関する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経費に限ります。</a:t>
          </a:r>
          <a:endParaRPr lang="ja-JP" altLang="ja-JP" sz="105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2</xdr:col>
      <xdr:colOff>56441</xdr:colOff>
      <xdr:row>14</xdr:row>
      <xdr:rowOff>56444</xdr:rowOff>
    </xdr:from>
    <xdr:to>
      <xdr:col>3</xdr:col>
      <xdr:colOff>522111</xdr:colOff>
      <xdr:row>15</xdr:row>
      <xdr:rowOff>134056</xdr:rowOff>
    </xdr:to>
    <xdr:sp macro="" textlink="">
      <xdr:nvSpPr>
        <xdr:cNvPr id="4" name="角丸四角形吹き出し 3"/>
        <xdr:cNvSpPr/>
      </xdr:nvSpPr>
      <xdr:spPr>
        <a:xfrm>
          <a:off x="557385" y="2984500"/>
          <a:ext cx="3026837" cy="310445"/>
        </a:xfrm>
        <a:prstGeom prst="wedgeRoundRectCallout">
          <a:avLst>
            <a:gd name="adj1" fmla="val 328"/>
            <a:gd name="adj2" fmla="val -9514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見積書等を元に、内容を詳細に記載してください。</a:t>
          </a:r>
          <a:endParaRPr kumimoji="1" lang="ja-JP" altLang="en-US" sz="1050"/>
        </a:p>
      </xdr:txBody>
    </xdr:sp>
    <xdr:clientData/>
  </xdr:twoCellAnchor>
  <xdr:twoCellAnchor>
    <xdr:from>
      <xdr:col>5</xdr:col>
      <xdr:colOff>1001889</xdr:colOff>
      <xdr:row>9</xdr:row>
      <xdr:rowOff>49388</xdr:rowOff>
    </xdr:from>
    <xdr:to>
      <xdr:col>7</xdr:col>
      <xdr:colOff>218723</xdr:colOff>
      <xdr:row>12</xdr:row>
      <xdr:rowOff>112889</xdr:rowOff>
    </xdr:to>
    <xdr:sp macro="" textlink="">
      <xdr:nvSpPr>
        <xdr:cNvPr id="5" name="角丸四角形吹き出し 4"/>
        <xdr:cNvSpPr/>
      </xdr:nvSpPr>
      <xdr:spPr>
        <a:xfrm>
          <a:off x="5715000" y="1813277"/>
          <a:ext cx="1262945" cy="762001"/>
        </a:xfrm>
        <a:prstGeom prst="wedgeRoundRectCallout">
          <a:avLst>
            <a:gd name="adj1" fmla="val -49393"/>
            <a:gd name="adj2" fmla="val -76272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見積書等の金額と一致させてください。</a:t>
          </a:r>
          <a:endParaRPr kumimoji="1" lang="ja-JP" altLang="en-US" sz="1050"/>
        </a:p>
      </xdr:txBody>
    </xdr:sp>
    <xdr:clientData/>
  </xdr:twoCellAnchor>
  <xdr:twoCellAnchor>
    <xdr:from>
      <xdr:col>4</xdr:col>
      <xdr:colOff>225778</xdr:colOff>
      <xdr:row>4</xdr:row>
      <xdr:rowOff>35276</xdr:rowOff>
    </xdr:from>
    <xdr:to>
      <xdr:col>7</xdr:col>
      <xdr:colOff>42334</xdr:colOff>
      <xdr:row>7</xdr:row>
      <xdr:rowOff>35276</xdr:rowOff>
    </xdr:to>
    <xdr:sp macro="" textlink="">
      <xdr:nvSpPr>
        <xdr:cNvPr id="6" name="角丸四角形吹き出し 5"/>
        <xdr:cNvSpPr/>
      </xdr:nvSpPr>
      <xdr:spPr>
        <a:xfrm>
          <a:off x="4310945" y="804332"/>
          <a:ext cx="2490611" cy="529166"/>
        </a:xfrm>
        <a:prstGeom prst="wedgeRoundRectCallout">
          <a:avLst>
            <a:gd name="adj1" fmla="val -57771"/>
            <a:gd name="adj2" fmla="val 20989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「園児の登降園の管理に関する機能」の関連経費について記入してください。</a:t>
          </a:r>
          <a:endParaRPr kumimoji="1" lang="ja-JP" altLang="en-US" sz="1050"/>
        </a:p>
      </xdr:txBody>
    </xdr:sp>
    <xdr:clientData/>
  </xdr:twoCellAnchor>
  <xdr:twoCellAnchor>
    <xdr:from>
      <xdr:col>2</xdr:col>
      <xdr:colOff>592659</xdr:colOff>
      <xdr:row>23</xdr:row>
      <xdr:rowOff>112885</xdr:rowOff>
    </xdr:from>
    <xdr:to>
      <xdr:col>4</xdr:col>
      <xdr:colOff>232827</xdr:colOff>
      <xdr:row>31</xdr:row>
      <xdr:rowOff>162277</xdr:rowOff>
    </xdr:to>
    <xdr:sp macro="" textlink="">
      <xdr:nvSpPr>
        <xdr:cNvPr id="9" name="角丸四角形吹き出し 8"/>
        <xdr:cNvSpPr/>
      </xdr:nvSpPr>
      <xdr:spPr>
        <a:xfrm>
          <a:off x="1093603" y="4967107"/>
          <a:ext cx="3224391" cy="1912059"/>
        </a:xfrm>
        <a:prstGeom prst="wedgeRoundRectCallout">
          <a:avLst>
            <a:gd name="adj1" fmla="val -57114"/>
            <a:gd name="adj2" fmla="val -51635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「園児の登降園の管理に関する機能」以外の機能に関する経費について記入してください。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機能例</a:t>
          </a:r>
          <a:r>
            <a:rPr kumimoji="1" lang="en-US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・保育に関する計画・記録に関する機能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・保護者との連絡に関する機能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・保護者が負担する利用料金の請求に関する機能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・職員の勤務シフトの作成機能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・その他、保育士の業務負担の軽減に資する機能</a:t>
          </a:r>
          <a:endParaRPr kumimoji="1" lang="ja-JP" altLang="en-US" sz="1050"/>
        </a:p>
      </xdr:txBody>
    </xdr:sp>
    <xdr:clientData/>
  </xdr:twoCellAnchor>
  <xdr:twoCellAnchor>
    <xdr:from>
      <xdr:col>2</xdr:col>
      <xdr:colOff>553156</xdr:colOff>
      <xdr:row>50</xdr:row>
      <xdr:rowOff>182740</xdr:rowOff>
    </xdr:from>
    <xdr:to>
      <xdr:col>4</xdr:col>
      <xdr:colOff>520700</xdr:colOff>
      <xdr:row>53</xdr:row>
      <xdr:rowOff>34573</xdr:rowOff>
    </xdr:to>
    <xdr:sp macro="" textlink="">
      <xdr:nvSpPr>
        <xdr:cNvPr id="10" name="角丸四角形吹き出し 9"/>
        <xdr:cNvSpPr/>
      </xdr:nvSpPr>
      <xdr:spPr>
        <a:xfrm>
          <a:off x="1048456" y="11149190"/>
          <a:ext cx="3548944" cy="556683"/>
        </a:xfrm>
        <a:prstGeom prst="wedgeRoundRectCallout">
          <a:avLst>
            <a:gd name="adj1" fmla="val 991"/>
            <a:gd name="adj2" fmla="val -7490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当該事業に関する、寄付金等その他の収入がある場合はその内容を記入してください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5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2</xdr:col>
      <xdr:colOff>2127250</xdr:colOff>
      <xdr:row>55</xdr:row>
      <xdr:rowOff>215892</xdr:rowOff>
    </xdr:from>
    <xdr:to>
      <xdr:col>6</xdr:col>
      <xdr:colOff>425450</xdr:colOff>
      <xdr:row>58</xdr:row>
      <xdr:rowOff>225777</xdr:rowOff>
    </xdr:to>
    <xdr:sp macro="" textlink="">
      <xdr:nvSpPr>
        <xdr:cNvPr id="11" name="角丸四角形吹き出し 10"/>
        <xdr:cNvSpPr/>
      </xdr:nvSpPr>
      <xdr:spPr>
        <a:xfrm>
          <a:off x="2628194" y="12259725"/>
          <a:ext cx="3533423" cy="524941"/>
        </a:xfrm>
        <a:prstGeom prst="wedgeRoundRectCallout">
          <a:avLst>
            <a:gd name="adj1" fmla="val 37061"/>
            <a:gd name="adj2" fmla="val 72041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選択肢（空欄不可）⇒補助率４</a:t>
          </a:r>
          <a:r>
            <a:rPr kumimoji="1" lang="en-US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５の欄：Ｂ、－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　　  補助率３</a:t>
          </a:r>
          <a:r>
            <a:rPr kumimoji="1" lang="en-US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４の欄：Ａ、Ｃ、Ａ及びＣ、－</a:t>
          </a:r>
          <a:endParaRPr kumimoji="1" lang="ja-JP" altLang="en-US" sz="1050"/>
        </a:p>
      </xdr:txBody>
    </xdr:sp>
    <xdr:clientData/>
  </xdr:twoCellAnchor>
  <xdr:twoCellAnchor>
    <xdr:from>
      <xdr:col>3</xdr:col>
      <xdr:colOff>533401</xdr:colOff>
      <xdr:row>63</xdr:row>
      <xdr:rowOff>101600</xdr:rowOff>
    </xdr:from>
    <xdr:to>
      <xdr:col>5</xdr:col>
      <xdr:colOff>755651</xdr:colOff>
      <xdr:row>65</xdr:row>
      <xdr:rowOff>44450</xdr:rowOff>
    </xdr:to>
    <xdr:sp macro="" textlink="">
      <xdr:nvSpPr>
        <xdr:cNvPr id="13" name="角丸四角形吹き出し 12"/>
        <xdr:cNvSpPr/>
      </xdr:nvSpPr>
      <xdr:spPr>
        <a:xfrm>
          <a:off x="3587751" y="13627100"/>
          <a:ext cx="1873250" cy="323850"/>
        </a:xfrm>
        <a:prstGeom prst="wedgeRoundRectCallout">
          <a:avLst>
            <a:gd name="adj1" fmla="val 62172"/>
            <a:gd name="adj2" fmla="val -1446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選択肢（空欄不可）⇒有、無</a:t>
          </a:r>
          <a:endParaRPr kumimoji="1" lang="ja-JP" altLang="en-US" sz="1050"/>
        </a:p>
      </xdr:txBody>
    </xdr:sp>
    <xdr:clientData/>
  </xdr:twoCellAnchor>
  <xdr:twoCellAnchor>
    <xdr:from>
      <xdr:col>1</xdr:col>
      <xdr:colOff>42335</xdr:colOff>
      <xdr:row>77</xdr:row>
      <xdr:rowOff>98785</xdr:rowOff>
    </xdr:from>
    <xdr:to>
      <xdr:col>6</xdr:col>
      <xdr:colOff>1006124</xdr:colOff>
      <xdr:row>101</xdr:row>
      <xdr:rowOff>84668</xdr:rowOff>
    </xdr:to>
    <xdr:sp macro="" textlink="">
      <xdr:nvSpPr>
        <xdr:cNvPr id="3" name="角丸四角形 2"/>
        <xdr:cNvSpPr/>
      </xdr:nvSpPr>
      <xdr:spPr>
        <a:xfrm>
          <a:off x="324557" y="16573507"/>
          <a:ext cx="6417734" cy="4332105"/>
        </a:xfrm>
        <a:prstGeom prst="roundRect">
          <a:avLst>
            <a:gd name="adj" fmla="val 607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２⑶の算出方法について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en-US" altLang="ja-JP" sz="1100" b="0">
              <a:solidFill>
                <a:srgbClr val="FF0000"/>
              </a:solidFill>
            </a:rPr>
            <a:t>【</a:t>
          </a:r>
          <a:r>
            <a:rPr kumimoji="1" lang="ja-JP" altLang="en-US" sz="1100" b="0">
              <a:solidFill>
                <a:srgbClr val="FF0000"/>
              </a:solidFill>
            </a:rPr>
            <a:t>総事業費</a:t>
          </a:r>
          <a:r>
            <a:rPr kumimoji="1" lang="en-US" altLang="ja-JP" sz="1100" b="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・Ｂを導入し、端末購入を行わない場合：①－④の金額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・Ｂを導入し、かつそれに伴う端末購入を行う場合：①＋③－④の合計額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en-US" altLang="ja-JP" sz="1100" b="0">
              <a:solidFill>
                <a:srgbClr val="FF0000"/>
              </a:solidFill>
            </a:rPr>
            <a:t>【</a:t>
          </a:r>
          <a:r>
            <a:rPr kumimoji="1" lang="ja-JP" altLang="en-US" sz="1100" b="0">
              <a:solidFill>
                <a:srgbClr val="FF0000"/>
              </a:solidFill>
            </a:rPr>
            <a:t>補助基準額</a:t>
          </a:r>
          <a:r>
            <a:rPr kumimoji="1" lang="en-US" altLang="ja-JP" sz="1100" b="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・Ｂを導入し、端末購入を行わない場合：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  <a:cs typeface="+mn-cs"/>
            </a:rPr>
            <a:t>200,000</a:t>
          </a:r>
          <a:r>
            <a:rPr kumimoji="1" lang="ja-JP" altLang="en-US" sz="1100" b="0">
              <a:solidFill>
                <a:srgbClr val="FF0000"/>
              </a:solidFill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・Ｂを導入し、かつそれに伴う端末購入を行う場合：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700,000</a:t>
          </a:r>
          <a:r>
            <a:rPr kumimoji="1" lang="ja-JP" altLang="en-US" sz="1100" b="0">
              <a:solidFill>
                <a:srgbClr val="FF0000"/>
              </a:solidFill>
            </a:rPr>
            <a:t>円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２⑷の算出方法について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en-US" altLang="ja-JP" sz="1100" b="0">
              <a:solidFill>
                <a:srgbClr val="FF0000"/>
              </a:solidFill>
            </a:rPr>
            <a:t>【</a:t>
          </a:r>
          <a:r>
            <a:rPr kumimoji="1" lang="ja-JP" altLang="en-US" sz="1100" b="0">
              <a:solidFill>
                <a:srgbClr val="FF0000"/>
              </a:solidFill>
            </a:rPr>
            <a:t>総事業費</a:t>
          </a:r>
          <a:r>
            <a:rPr kumimoji="1" lang="en-US" altLang="ja-JP" sz="1100" b="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・ＡＣの一方又は両方の機能を導入し、端末購入を行わない場合：②－④の金額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・ＡＣの一方又は両方の機能を導入し、かつそれに伴う端末購入を行う場合：②＋③－④の合計額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・Ｂに加えＡＣの一方又は両方の機能を導入し、端末購入を行わない場合：②の金額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・Ｂに加えＡＣの一方又は両方の機能を導入し、かつそれに伴う端末購入を行う場合：②の金額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en-US" altLang="ja-JP" sz="1100" b="0">
              <a:solidFill>
                <a:srgbClr val="FF0000"/>
              </a:solidFill>
            </a:rPr>
            <a:t>【</a:t>
          </a:r>
          <a:r>
            <a:rPr kumimoji="1" lang="ja-JP" altLang="en-US" sz="1100" b="0">
              <a:solidFill>
                <a:srgbClr val="FF0000"/>
              </a:solidFill>
            </a:rPr>
            <a:t>補助基準額</a:t>
          </a:r>
          <a:r>
            <a:rPr kumimoji="1" lang="en-US" altLang="ja-JP" sz="1100" b="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・Ｂの導入が無く、ＡＣのいずれかを導入し、端末購入を行わない場合：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200,000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円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　　・Ｂの導入が無く、ＡＣのいずれかを導入し、かつそれに伴う端末購入を行う場合：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700,000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　　・Ｂの導入が無く、ＡＣの両方を導入し、端末購入を行わない場合：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400,000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　　・Ｂの導入が無く、ＡＣの両方を導入し、かつそれに伴う端末購入を行う場合：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900,000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・Ｂに加え、ＡＣのいずれかを導入し、端末購入を行わない場合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  <a:cs typeface="+mn-cs"/>
            </a:rPr>
            <a:t>200,000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  <a:cs typeface="+mn-cs"/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・Ｂに加え、ＡＣのいずれかを導入し、かつそれに伴う端末購入を行う場合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200,000</a:t>
          </a:r>
          <a:r>
            <a:rPr kumimoji="1" lang="ja-JP" altLang="en-US" sz="1100" b="0">
              <a:solidFill>
                <a:srgbClr val="FF0000"/>
              </a:solidFill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・ＡＢＣ全ての機能を導入し、端末購入を行わない場合場合：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  <a:cs typeface="+mn-cs"/>
            </a:rPr>
            <a:t>400,000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  <a:cs typeface="+mn-cs"/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・ＡＢＣ全ての機能を導入し、かつそれに伴う端末購入を行う場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300,000</a:t>
          </a:r>
          <a:r>
            <a:rPr kumimoji="1" lang="ja-JP" altLang="en-US" sz="1100" b="0">
              <a:solidFill>
                <a:srgbClr val="FF0000"/>
              </a:solidFill>
            </a:rPr>
            <a:t>円</a:t>
          </a:r>
        </a:p>
        <a:p>
          <a:pPr algn="l"/>
          <a:endParaRPr kumimoji="1" lang="ja-JP" altLang="en-US" sz="1100" b="0">
            <a:solidFill>
              <a:srgbClr val="FF0000"/>
            </a:solidFill>
          </a:endParaRPr>
        </a:p>
        <a:p>
          <a:pPr algn="l"/>
          <a:endParaRPr kumimoji="1" lang="ja-JP" altLang="en-US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571501</xdr:colOff>
      <xdr:row>83</xdr:row>
      <xdr:rowOff>119966</xdr:rowOff>
    </xdr:from>
    <xdr:to>
      <xdr:col>6</xdr:col>
      <xdr:colOff>656878</xdr:colOff>
      <xdr:row>85</xdr:row>
      <xdr:rowOff>56467</xdr:rowOff>
    </xdr:to>
    <xdr:sp macro="" textlink="">
      <xdr:nvSpPr>
        <xdr:cNvPr id="12" name="角丸四角形吹き出し 11">
          <a:hlinkClick xmlns:r="http://schemas.openxmlformats.org/officeDocument/2006/relationships" r:id="rId1"/>
        </xdr:cNvPr>
        <xdr:cNvSpPr/>
      </xdr:nvSpPr>
      <xdr:spPr>
        <a:xfrm>
          <a:off x="4656668" y="17765910"/>
          <a:ext cx="1736377" cy="289279"/>
        </a:xfrm>
        <a:prstGeom prst="wedgeRoundRectCallout">
          <a:avLst>
            <a:gd name="adj1" fmla="val -63381"/>
            <a:gd name="adj2" fmla="val 993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参考：「補助基準額早見表」</a:t>
          </a:r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230188</xdr:colOff>
      <xdr:row>4</xdr:row>
      <xdr:rowOff>0</xdr:rowOff>
    </xdr:from>
    <xdr:to>
      <xdr:col>5</xdr:col>
      <xdr:colOff>785813</xdr:colOff>
      <xdr:row>9</xdr:row>
      <xdr:rowOff>63499</xdr:rowOff>
    </xdr:to>
    <xdr:sp macro="" textlink="">
      <xdr:nvSpPr>
        <xdr:cNvPr id="2" name="テキスト ボックス 1"/>
        <xdr:cNvSpPr txBox="1"/>
      </xdr:nvSpPr>
      <xdr:spPr>
        <a:xfrm>
          <a:off x="3302001" y="1111248"/>
          <a:ext cx="2603500" cy="1500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参考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補助率について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Ａ：保育に関する計画・記録に関する機能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Ｂ：園児の登園及び降園の管理に関する機能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Ｃ：保護者との連絡に関する機能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上記Ｂ以外の導入に係る部分：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endParaRPr lang="en-US" altLang="ja-JP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上記Ｂの導入に係る部分　　　：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000"/>
        </a:p>
      </xdr:txBody>
    </xdr:sp>
    <xdr:clientData/>
  </xdr:twoCellAnchor>
  <xdr:twoCellAnchor>
    <xdr:from>
      <xdr:col>0</xdr:col>
      <xdr:colOff>0</xdr:colOff>
      <xdr:row>31</xdr:row>
      <xdr:rowOff>150814</xdr:rowOff>
    </xdr:from>
    <xdr:to>
      <xdr:col>5</xdr:col>
      <xdr:colOff>1008062</xdr:colOff>
      <xdr:row>37</xdr:row>
      <xdr:rowOff>158752</xdr:rowOff>
    </xdr:to>
    <xdr:sp macro="" textlink="">
      <xdr:nvSpPr>
        <xdr:cNvPr id="3" name="角丸四角形 2"/>
        <xdr:cNvSpPr/>
      </xdr:nvSpPr>
      <xdr:spPr>
        <a:xfrm>
          <a:off x="0" y="8120064"/>
          <a:ext cx="6127750" cy="1055688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本補助金は、Ａ～Ｃのいずれかの機能を導入する場合の支援を行うものです。</a:t>
          </a:r>
          <a:endParaRPr kumimoji="1" lang="en-US" altLang="ja-JP" sz="12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Ａ～Ｃ以外の機能のみを導入する経費は、交付要件を満たさず補助対象とはなりません。</a:t>
          </a:r>
          <a:endParaRPr kumimoji="1" lang="en-US" altLang="ja-JP" sz="12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（Ａ～Ｃいずれかの機能導入に加えて他の機能を付与する場合にのみ、その経費も補助対象とすることが可能です。）</a:t>
          </a:r>
          <a:endParaRPr kumimoji="1" lang="en-US" altLang="ja-JP" sz="12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="90" zoomScaleNormal="90" zoomScaleSheetLayoutView="80" workbookViewId="0">
      <selection activeCell="B1" sqref="B1:G1"/>
    </sheetView>
  </sheetViews>
  <sheetFormatPr defaultColWidth="9" defaultRowHeight="14" x14ac:dyDescent="0.2"/>
  <cols>
    <col min="1" max="1" width="4" style="2" customWidth="1"/>
    <col min="2" max="2" width="3.08984375" style="2" customWidth="1"/>
    <col min="3" max="3" width="36.6328125" style="2" customWidth="1"/>
    <col min="4" max="4" width="14.6328125" style="2" customWidth="1"/>
    <col min="5" max="5" width="9" style="2" customWidth="1"/>
    <col min="6" max="7" width="14.6328125" style="2" customWidth="1"/>
    <col min="8" max="8" width="4" style="2" customWidth="1"/>
    <col min="9" max="16384" width="9" style="2"/>
  </cols>
  <sheetData>
    <row r="1" spans="1:8" ht="20.25" customHeight="1" x14ac:dyDescent="0.2">
      <c r="B1" s="163" t="s">
        <v>71</v>
      </c>
      <c r="C1" s="163"/>
      <c r="D1" s="163"/>
      <c r="E1" s="163"/>
      <c r="F1" s="163"/>
      <c r="G1" s="163"/>
      <c r="H1" s="1"/>
    </row>
    <row r="2" spans="1:8" ht="11" customHeight="1" x14ac:dyDescent="0.2">
      <c r="B2" s="49"/>
      <c r="C2" s="49"/>
      <c r="D2" s="49"/>
      <c r="E2" s="49"/>
      <c r="F2" s="49"/>
      <c r="G2" s="49"/>
      <c r="H2" s="1"/>
    </row>
    <row r="3" spans="1:8" ht="11.25" customHeight="1" x14ac:dyDescent="0.2">
      <c r="A3" s="1"/>
      <c r="B3" s="1"/>
      <c r="C3" s="1"/>
      <c r="D3" s="1"/>
      <c r="E3" s="1"/>
      <c r="F3" s="1"/>
      <c r="G3" s="1"/>
      <c r="H3" s="1"/>
    </row>
    <row r="4" spans="1:8" ht="18.75" customHeight="1" x14ac:dyDescent="0.2">
      <c r="A4" s="1"/>
      <c r="B4" s="1"/>
      <c r="C4" s="1"/>
      <c r="D4" s="1"/>
      <c r="E4" s="3" t="s">
        <v>21</v>
      </c>
      <c r="F4" s="164"/>
      <c r="G4" s="164"/>
      <c r="H4" s="1"/>
    </row>
    <row r="5" spans="1:8" ht="18.5" customHeight="1" x14ac:dyDescent="0.2">
      <c r="B5" s="14" t="s">
        <v>24</v>
      </c>
      <c r="C5" s="1"/>
    </row>
    <row r="6" spans="1:8" ht="5" customHeight="1" x14ac:dyDescent="0.2">
      <c r="A6" s="1"/>
      <c r="B6" s="1"/>
      <c r="C6" s="1"/>
      <c r="D6" s="1"/>
      <c r="E6" s="1"/>
      <c r="F6" s="1"/>
      <c r="G6" s="1"/>
      <c r="H6" s="1"/>
    </row>
    <row r="7" spans="1:8" ht="18.5" customHeight="1" x14ac:dyDescent="0.2">
      <c r="B7" s="48" t="s">
        <v>32</v>
      </c>
      <c r="C7" s="47"/>
      <c r="D7" s="47"/>
      <c r="E7" s="47"/>
      <c r="F7" s="47"/>
      <c r="G7" s="47"/>
    </row>
    <row r="8" spans="1:8" s="1" customFormat="1" ht="18.5" customHeight="1" x14ac:dyDescent="0.2">
      <c r="B8" s="50" t="s">
        <v>8</v>
      </c>
      <c r="C8" s="4" t="s">
        <v>3</v>
      </c>
      <c r="D8" s="4" t="s">
        <v>0</v>
      </c>
      <c r="E8" s="4" t="s">
        <v>1</v>
      </c>
      <c r="F8" s="4" t="s">
        <v>4</v>
      </c>
      <c r="G8" s="51" t="s">
        <v>2</v>
      </c>
    </row>
    <row r="9" spans="1:8" ht="18.5" customHeight="1" x14ac:dyDescent="0.2">
      <c r="B9" s="52">
        <v>1</v>
      </c>
      <c r="C9" s="69"/>
      <c r="D9" s="70"/>
      <c r="E9" s="70"/>
      <c r="F9" s="71">
        <f>D9*E9</f>
        <v>0</v>
      </c>
      <c r="G9" s="53"/>
    </row>
    <row r="10" spans="1:8" ht="18.5" customHeight="1" x14ac:dyDescent="0.2">
      <c r="B10" s="54">
        <v>2</v>
      </c>
      <c r="C10" s="15"/>
      <c r="D10" s="72"/>
      <c r="E10" s="72"/>
      <c r="F10" s="23">
        <f t="shared" ref="F10:F17" si="0">D10*E10</f>
        <v>0</v>
      </c>
      <c r="G10" s="55"/>
    </row>
    <row r="11" spans="1:8" ht="18.5" customHeight="1" x14ac:dyDescent="0.2">
      <c r="B11" s="54">
        <v>3</v>
      </c>
      <c r="C11" s="15"/>
      <c r="D11" s="72"/>
      <c r="E11" s="72"/>
      <c r="F11" s="23">
        <f t="shared" si="0"/>
        <v>0</v>
      </c>
      <c r="G11" s="55"/>
    </row>
    <row r="12" spans="1:8" ht="18.5" customHeight="1" x14ac:dyDescent="0.2">
      <c r="B12" s="54">
        <v>4</v>
      </c>
      <c r="C12" s="15"/>
      <c r="D12" s="72"/>
      <c r="E12" s="72"/>
      <c r="F12" s="23">
        <f t="shared" si="0"/>
        <v>0</v>
      </c>
      <c r="G12" s="55"/>
    </row>
    <row r="13" spans="1:8" ht="18.5" customHeight="1" x14ac:dyDescent="0.2">
      <c r="B13" s="54">
        <v>5</v>
      </c>
      <c r="C13" s="15"/>
      <c r="D13" s="72"/>
      <c r="E13" s="72"/>
      <c r="F13" s="23">
        <f t="shared" si="0"/>
        <v>0</v>
      </c>
      <c r="G13" s="55"/>
    </row>
    <row r="14" spans="1:8" ht="18.5" customHeight="1" x14ac:dyDescent="0.2">
      <c r="B14" s="54">
        <v>6</v>
      </c>
      <c r="C14" s="15"/>
      <c r="D14" s="72"/>
      <c r="E14" s="72"/>
      <c r="F14" s="23">
        <f t="shared" si="0"/>
        <v>0</v>
      </c>
      <c r="G14" s="55"/>
    </row>
    <row r="15" spans="1:8" ht="18.5" customHeight="1" x14ac:dyDescent="0.2">
      <c r="B15" s="54">
        <v>7</v>
      </c>
      <c r="C15" s="15"/>
      <c r="D15" s="72"/>
      <c r="E15" s="72"/>
      <c r="F15" s="23">
        <f>D15*E15</f>
        <v>0</v>
      </c>
      <c r="G15" s="55"/>
    </row>
    <row r="16" spans="1:8" ht="18.5" customHeight="1" x14ac:dyDescent="0.2">
      <c r="B16" s="54">
        <v>8</v>
      </c>
      <c r="C16" s="15"/>
      <c r="D16" s="72"/>
      <c r="E16" s="72"/>
      <c r="F16" s="23">
        <f t="shared" si="0"/>
        <v>0</v>
      </c>
      <c r="G16" s="55"/>
    </row>
    <row r="17" spans="1:8" ht="18.5" customHeight="1" x14ac:dyDescent="0.2">
      <c r="B17" s="54">
        <v>9</v>
      </c>
      <c r="C17" s="15"/>
      <c r="D17" s="72"/>
      <c r="E17" s="72"/>
      <c r="F17" s="23">
        <f t="shared" si="0"/>
        <v>0</v>
      </c>
      <c r="G17" s="55"/>
    </row>
    <row r="18" spans="1:8" ht="18.5" customHeight="1" thickBot="1" x14ac:dyDescent="0.25">
      <c r="B18" s="56">
        <v>10</v>
      </c>
      <c r="C18" s="13"/>
      <c r="D18" s="73"/>
      <c r="E18" s="73"/>
      <c r="F18" s="24">
        <f>D18*E18</f>
        <v>0</v>
      </c>
      <c r="G18" s="57"/>
    </row>
    <row r="19" spans="1:8" ht="18.5" customHeight="1" thickTop="1" x14ac:dyDescent="0.2">
      <c r="B19" s="165" t="s">
        <v>19</v>
      </c>
      <c r="C19" s="166"/>
      <c r="D19" s="166"/>
      <c r="E19" s="167"/>
      <c r="F19" s="74">
        <f>SUM(F9:F18)</f>
        <v>0</v>
      </c>
      <c r="G19" s="58"/>
    </row>
    <row r="20" spans="1:8" ht="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18.5" customHeight="1" x14ac:dyDescent="0.2">
      <c r="B21" s="37" t="s">
        <v>33</v>
      </c>
      <c r="C21" s="37"/>
      <c r="D21" s="37"/>
      <c r="E21" s="37"/>
      <c r="F21" s="37"/>
      <c r="G21" s="37"/>
    </row>
    <row r="22" spans="1:8" s="1" customFormat="1" ht="18.5" customHeight="1" x14ac:dyDescent="0.2">
      <c r="B22" s="50" t="s">
        <v>8</v>
      </c>
      <c r="C22" s="4" t="s">
        <v>3</v>
      </c>
      <c r="D22" s="4" t="s">
        <v>0</v>
      </c>
      <c r="E22" s="4" t="s">
        <v>1</v>
      </c>
      <c r="F22" s="4" t="s">
        <v>4</v>
      </c>
      <c r="G22" s="51" t="s">
        <v>2</v>
      </c>
    </row>
    <row r="23" spans="1:8" ht="18.5" customHeight="1" x14ac:dyDescent="0.2">
      <c r="B23" s="52">
        <v>1</v>
      </c>
      <c r="C23" s="15"/>
      <c r="D23" s="62"/>
      <c r="E23" s="62"/>
      <c r="F23" s="71">
        <f>D23*E23</f>
        <v>0</v>
      </c>
      <c r="G23" s="53"/>
    </row>
    <row r="24" spans="1:8" ht="18.5" customHeight="1" x14ac:dyDescent="0.2">
      <c r="B24" s="54">
        <v>2</v>
      </c>
      <c r="C24" s="15"/>
      <c r="D24" s="62"/>
      <c r="E24" s="62"/>
      <c r="F24" s="23">
        <f t="shared" ref="F24:F28" si="1">D24*E24</f>
        <v>0</v>
      </c>
      <c r="G24" s="55"/>
    </row>
    <row r="25" spans="1:8" ht="18.5" customHeight="1" x14ac:dyDescent="0.2">
      <c r="B25" s="54">
        <v>3</v>
      </c>
      <c r="C25" s="15"/>
      <c r="D25" s="62"/>
      <c r="E25" s="62"/>
      <c r="F25" s="23">
        <f t="shared" si="1"/>
        <v>0</v>
      </c>
      <c r="G25" s="55"/>
    </row>
    <row r="26" spans="1:8" ht="18.5" customHeight="1" x14ac:dyDescent="0.2">
      <c r="B26" s="54">
        <v>4</v>
      </c>
      <c r="C26" s="15"/>
      <c r="D26" s="62"/>
      <c r="E26" s="62"/>
      <c r="F26" s="23">
        <f t="shared" si="1"/>
        <v>0</v>
      </c>
      <c r="G26" s="55"/>
    </row>
    <row r="27" spans="1:8" ht="18.5" customHeight="1" x14ac:dyDescent="0.2">
      <c r="B27" s="54">
        <v>5</v>
      </c>
      <c r="C27" s="15"/>
      <c r="D27" s="62"/>
      <c r="E27" s="62"/>
      <c r="F27" s="23">
        <f t="shared" si="1"/>
        <v>0</v>
      </c>
      <c r="G27" s="55"/>
    </row>
    <row r="28" spans="1:8" ht="18.5" customHeight="1" x14ac:dyDescent="0.2">
      <c r="B28" s="54">
        <v>6</v>
      </c>
      <c r="C28" s="15"/>
      <c r="D28" s="62"/>
      <c r="E28" s="62"/>
      <c r="F28" s="23">
        <f t="shared" si="1"/>
        <v>0</v>
      </c>
      <c r="G28" s="55"/>
    </row>
    <row r="29" spans="1:8" ht="18.5" customHeight="1" x14ac:dyDescent="0.2">
      <c r="B29" s="54">
        <v>7</v>
      </c>
      <c r="C29" s="15"/>
      <c r="D29" s="62"/>
      <c r="E29" s="62"/>
      <c r="F29" s="23">
        <f>D29*E29</f>
        <v>0</v>
      </c>
      <c r="G29" s="55"/>
    </row>
    <row r="30" spans="1:8" ht="18.5" customHeight="1" x14ac:dyDescent="0.2">
      <c r="B30" s="54">
        <v>8</v>
      </c>
      <c r="C30" s="15"/>
      <c r="D30" s="62"/>
      <c r="E30" s="62"/>
      <c r="F30" s="23">
        <f t="shared" ref="F30:F32" si="2">D30*E30</f>
        <v>0</v>
      </c>
      <c r="G30" s="55"/>
    </row>
    <row r="31" spans="1:8" ht="18.5" customHeight="1" x14ac:dyDescent="0.2">
      <c r="B31" s="54">
        <v>9</v>
      </c>
      <c r="C31" s="15"/>
      <c r="D31" s="62"/>
      <c r="E31" s="62"/>
      <c r="F31" s="23">
        <f t="shared" si="2"/>
        <v>0</v>
      </c>
      <c r="G31" s="55"/>
    </row>
    <row r="32" spans="1:8" ht="18.5" customHeight="1" thickBot="1" x14ac:dyDescent="0.25">
      <c r="B32" s="56">
        <v>10</v>
      </c>
      <c r="C32" s="13"/>
      <c r="D32" s="29"/>
      <c r="E32" s="29"/>
      <c r="F32" s="24">
        <f t="shared" si="2"/>
        <v>0</v>
      </c>
      <c r="G32" s="57"/>
    </row>
    <row r="33" spans="1:8" ht="18.5" customHeight="1" thickTop="1" x14ac:dyDescent="0.2">
      <c r="B33" s="168" t="s">
        <v>20</v>
      </c>
      <c r="C33" s="169"/>
      <c r="D33" s="169"/>
      <c r="E33" s="170"/>
      <c r="F33" s="75">
        <f>SUM(F23:F32)</f>
        <v>0</v>
      </c>
      <c r="G33" s="58"/>
    </row>
    <row r="34" spans="1:8" ht="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8.5" customHeight="1" x14ac:dyDescent="0.2">
      <c r="B35" s="37" t="s">
        <v>34</v>
      </c>
      <c r="C35" s="37"/>
      <c r="D35" s="37"/>
      <c r="E35" s="37"/>
      <c r="F35" s="37"/>
      <c r="G35" s="37"/>
    </row>
    <row r="36" spans="1:8" s="1" customFormat="1" ht="18.5" customHeight="1" x14ac:dyDescent="0.2">
      <c r="B36" s="11" t="s">
        <v>8</v>
      </c>
      <c r="C36" s="12" t="s">
        <v>7</v>
      </c>
      <c r="D36" s="12" t="s">
        <v>0</v>
      </c>
      <c r="E36" s="12" t="s">
        <v>1</v>
      </c>
      <c r="F36" s="12" t="s">
        <v>4</v>
      </c>
      <c r="G36" s="59" t="s">
        <v>2</v>
      </c>
    </row>
    <row r="37" spans="1:8" ht="18.5" customHeight="1" x14ac:dyDescent="0.2">
      <c r="B37" s="54">
        <v>1</v>
      </c>
      <c r="C37" s="15"/>
      <c r="D37" s="62"/>
      <c r="E37" s="62"/>
      <c r="F37" s="23">
        <f>D37*E37</f>
        <v>0</v>
      </c>
      <c r="G37" s="55"/>
    </row>
    <row r="38" spans="1:8" ht="18.5" customHeight="1" x14ac:dyDescent="0.2">
      <c r="B38" s="54">
        <v>2</v>
      </c>
      <c r="C38" s="15"/>
      <c r="D38" s="62"/>
      <c r="E38" s="62"/>
      <c r="F38" s="23">
        <f t="shared" ref="F38:F46" si="3">D38*E38</f>
        <v>0</v>
      </c>
      <c r="G38" s="55"/>
    </row>
    <row r="39" spans="1:8" ht="18.5" customHeight="1" x14ac:dyDescent="0.2">
      <c r="B39" s="54">
        <v>3</v>
      </c>
      <c r="C39" s="15"/>
      <c r="D39" s="62"/>
      <c r="E39" s="62"/>
      <c r="F39" s="23">
        <f t="shared" si="3"/>
        <v>0</v>
      </c>
      <c r="G39" s="55"/>
    </row>
    <row r="40" spans="1:8" ht="18.5" customHeight="1" x14ac:dyDescent="0.2">
      <c r="B40" s="54">
        <v>4</v>
      </c>
      <c r="C40" s="15"/>
      <c r="D40" s="62"/>
      <c r="E40" s="62"/>
      <c r="F40" s="23">
        <f t="shared" si="3"/>
        <v>0</v>
      </c>
      <c r="G40" s="55"/>
    </row>
    <row r="41" spans="1:8" ht="18.5" customHeight="1" x14ac:dyDescent="0.2">
      <c r="B41" s="54">
        <v>5</v>
      </c>
      <c r="C41" s="15"/>
      <c r="D41" s="62"/>
      <c r="E41" s="62"/>
      <c r="F41" s="23">
        <f t="shared" si="3"/>
        <v>0</v>
      </c>
      <c r="G41" s="55"/>
    </row>
    <row r="42" spans="1:8" ht="18.5" customHeight="1" x14ac:dyDescent="0.2">
      <c r="B42" s="54">
        <v>6</v>
      </c>
      <c r="C42" s="15"/>
      <c r="D42" s="62"/>
      <c r="E42" s="62"/>
      <c r="F42" s="23">
        <f t="shared" si="3"/>
        <v>0</v>
      </c>
      <c r="G42" s="55"/>
    </row>
    <row r="43" spans="1:8" ht="18.5" customHeight="1" x14ac:dyDescent="0.2">
      <c r="B43" s="54">
        <v>7</v>
      </c>
      <c r="C43" s="15"/>
      <c r="D43" s="62"/>
      <c r="E43" s="62"/>
      <c r="F43" s="23">
        <f t="shared" si="3"/>
        <v>0</v>
      </c>
      <c r="G43" s="55"/>
    </row>
    <row r="44" spans="1:8" ht="18.5" customHeight="1" x14ac:dyDescent="0.2">
      <c r="B44" s="54">
        <v>8</v>
      </c>
      <c r="C44" s="15"/>
      <c r="D44" s="62"/>
      <c r="E44" s="62"/>
      <c r="F44" s="23">
        <f t="shared" si="3"/>
        <v>0</v>
      </c>
      <c r="G44" s="55"/>
    </row>
    <row r="45" spans="1:8" ht="18.5" customHeight="1" x14ac:dyDescent="0.2">
      <c r="B45" s="54">
        <v>9</v>
      </c>
      <c r="C45" s="15"/>
      <c r="D45" s="62"/>
      <c r="E45" s="62"/>
      <c r="F45" s="23">
        <f t="shared" si="3"/>
        <v>0</v>
      </c>
      <c r="G45" s="55"/>
    </row>
    <row r="46" spans="1:8" ht="18.5" customHeight="1" thickBot="1" x14ac:dyDescent="0.25">
      <c r="B46" s="56">
        <v>10</v>
      </c>
      <c r="C46" s="13"/>
      <c r="D46" s="29"/>
      <c r="E46" s="29"/>
      <c r="F46" s="24">
        <f t="shared" si="3"/>
        <v>0</v>
      </c>
      <c r="G46" s="57"/>
    </row>
    <row r="47" spans="1:8" ht="18.5" customHeight="1" thickTop="1" x14ac:dyDescent="0.2">
      <c r="B47" s="168" t="s">
        <v>22</v>
      </c>
      <c r="C47" s="169"/>
      <c r="D47" s="169"/>
      <c r="E47" s="170"/>
      <c r="F47" s="75">
        <f>SUM(F37:F46)</f>
        <v>0</v>
      </c>
      <c r="G47" s="58"/>
    </row>
    <row r="48" spans="1:8" ht="11.25" customHeight="1" x14ac:dyDescent="0.2">
      <c r="A48" s="1"/>
      <c r="B48" s="60"/>
      <c r="C48" s="60"/>
      <c r="D48" s="60"/>
      <c r="E48" s="60"/>
      <c r="F48" s="60"/>
      <c r="G48" s="60"/>
      <c r="H48" s="1"/>
    </row>
    <row r="49" spans="1:8" s="36" customFormat="1" ht="18.5" customHeight="1" x14ac:dyDescent="0.2">
      <c r="B49" s="37" t="s">
        <v>35</v>
      </c>
      <c r="C49" s="40"/>
      <c r="D49" s="61"/>
      <c r="E49" s="61"/>
      <c r="F49" s="61"/>
      <c r="G49" s="61"/>
    </row>
    <row r="50" spans="1:8" s="1" customFormat="1" ht="18.5" customHeight="1" x14ac:dyDescent="0.2">
      <c r="B50" s="11" t="s">
        <v>8</v>
      </c>
      <c r="C50" s="171" t="s">
        <v>5</v>
      </c>
      <c r="D50" s="172"/>
      <c r="E50" s="173"/>
      <c r="F50" s="12" t="s">
        <v>4</v>
      </c>
      <c r="G50" s="59" t="s">
        <v>2</v>
      </c>
    </row>
    <row r="51" spans="1:8" ht="18.5" customHeight="1" x14ac:dyDescent="0.2">
      <c r="B51" s="52">
        <v>1</v>
      </c>
      <c r="C51" s="174"/>
      <c r="D51" s="175"/>
      <c r="E51" s="176"/>
      <c r="F51" s="71"/>
      <c r="G51" s="53"/>
    </row>
    <row r="52" spans="1:8" ht="18.5" customHeight="1" x14ac:dyDescent="0.2">
      <c r="B52" s="54">
        <v>2</v>
      </c>
      <c r="C52" s="174"/>
      <c r="D52" s="175"/>
      <c r="E52" s="176"/>
      <c r="F52" s="23"/>
      <c r="G52" s="55"/>
    </row>
    <row r="53" spans="1:8" ht="18.5" customHeight="1" x14ac:dyDescent="0.2">
      <c r="B53" s="54">
        <v>3</v>
      </c>
      <c r="C53" s="174"/>
      <c r="D53" s="175"/>
      <c r="E53" s="176"/>
      <c r="F53" s="23"/>
      <c r="G53" s="55"/>
    </row>
    <row r="54" spans="1:8" ht="18.5" customHeight="1" x14ac:dyDescent="0.2">
      <c r="B54" s="54">
        <v>4</v>
      </c>
      <c r="C54" s="174"/>
      <c r="D54" s="175"/>
      <c r="E54" s="176"/>
      <c r="F54" s="23"/>
      <c r="G54" s="55"/>
    </row>
    <row r="55" spans="1:8" ht="18.5" customHeight="1" thickBot="1" x14ac:dyDescent="0.25">
      <c r="B55" s="56">
        <v>5</v>
      </c>
      <c r="C55" s="174"/>
      <c r="D55" s="175"/>
      <c r="E55" s="176"/>
      <c r="F55" s="24"/>
      <c r="G55" s="57"/>
    </row>
    <row r="56" spans="1:8" ht="18.5" customHeight="1" thickTop="1" x14ac:dyDescent="0.2">
      <c r="B56" s="160" t="s">
        <v>23</v>
      </c>
      <c r="C56" s="161"/>
      <c r="D56" s="161"/>
      <c r="E56" s="162"/>
      <c r="F56" s="75">
        <f>SUM(F51:F55)</f>
        <v>0</v>
      </c>
      <c r="G56" s="58"/>
    </row>
    <row r="57" spans="1:8" ht="11.2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1.2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8.5" customHeight="1" x14ac:dyDescent="0.2">
      <c r="B59" s="14" t="s">
        <v>25</v>
      </c>
      <c r="C59" s="1"/>
    </row>
    <row r="60" spans="1:8" ht="20" customHeight="1" x14ac:dyDescent="0.2">
      <c r="B60" s="178" t="s">
        <v>74</v>
      </c>
      <c r="C60" s="178"/>
      <c r="D60" s="178"/>
      <c r="E60" s="178"/>
      <c r="F60" s="178"/>
      <c r="G60" s="178"/>
    </row>
    <row r="61" spans="1:8" s="33" customFormat="1" ht="10" customHeight="1" x14ac:dyDescent="0.2">
      <c r="C61" s="34" t="s">
        <v>37</v>
      </c>
      <c r="F61" s="35" t="s">
        <v>27</v>
      </c>
      <c r="G61" s="35" t="s">
        <v>26</v>
      </c>
    </row>
    <row r="62" spans="1:8" s="33" customFormat="1" ht="10" customHeight="1" x14ac:dyDescent="0.2">
      <c r="C62" s="34" t="s">
        <v>38</v>
      </c>
      <c r="F62" s="179"/>
      <c r="G62" s="179"/>
    </row>
    <row r="63" spans="1:8" s="33" customFormat="1" ht="10" customHeight="1" x14ac:dyDescent="0.2">
      <c r="C63" s="34" t="s">
        <v>39</v>
      </c>
      <c r="F63" s="180"/>
      <c r="G63" s="180"/>
    </row>
    <row r="64" spans="1:8" ht="10" customHeight="1" x14ac:dyDescent="0.2">
      <c r="A64" s="1"/>
      <c r="B64" s="1"/>
      <c r="C64" s="1"/>
      <c r="D64" s="1"/>
      <c r="E64" s="1"/>
      <c r="F64" s="1"/>
      <c r="G64" s="1"/>
      <c r="H64" s="1"/>
    </row>
    <row r="65" spans="2:8" ht="20" customHeight="1" x14ac:dyDescent="0.2">
      <c r="B65" s="45" t="s">
        <v>48</v>
      </c>
      <c r="C65" s="14"/>
      <c r="D65" s="14"/>
      <c r="E65" s="14"/>
      <c r="F65" s="14"/>
      <c r="G65" s="76"/>
    </row>
    <row r="66" spans="2:8" ht="10" customHeight="1" x14ac:dyDescent="0.2">
      <c r="B66" s="14"/>
      <c r="C66" s="1"/>
    </row>
    <row r="67" spans="2:8" s="93" customFormat="1" ht="20" customHeight="1" x14ac:dyDescent="0.2">
      <c r="B67" s="177" t="s">
        <v>36</v>
      </c>
      <c r="C67" s="177"/>
      <c r="D67" s="177"/>
      <c r="E67" s="177"/>
      <c r="F67" s="134" t="s">
        <v>30</v>
      </c>
      <c r="G67" s="135" t="str">
        <f>IF(F62="","",IF(F62="－","0",IF(G65="有",F19+F47-F56,F19-F56)))</f>
        <v/>
      </c>
      <c r="H67" s="93" t="s">
        <v>41</v>
      </c>
    </row>
    <row r="68" spans="2:8" s="93" customFormat="1" ht="20" customHeight="1" x14ac:dyDescent="0.2">
      <c r="B68" s="136"/>
      <c r="C68" s="181" t="s">
        <v>76</v>
      </c>
      <c r="D68" s="181"/>
      <c r="E68" s="181"/>
      <c r="F68" s="137" t="s">
        <v>31</v>
      </c>
      <c r="G68" s="135" t="str">
        <f>IF(F62="","",IF(F62&lt;&gt;"Ｂ",0,(IF(G65="有",700000,200000))))</f>
        <v/>
      </c>
      <c r="H68" s="93" t="s">
        <v>42</v>
      </c>
    </row>
    <row r="69" spans="2:8" s="93" customFormat="1" ht="10" customHeight="1" x14ac:dyDescent="0.2">
      <c r="B69" s="136"/>
      <c r="C69" s="182" t="s">
        <v>79</v>
      </c>
      <c r="D69" s="182"/>
      <c r="E69" s="182"/>
      <c r="F69" s="137"/>
      <c r="G69" s="158"/>
    </row>
    <row r="70" spans="2:8" s="153" customFormat="1" ht="10" customHeight="1" x14ac:dyDescent="0.2">
      <c r="C70" s="154"/>
    </row>
    <row r="71" spans="2:8" s="93" customFormat="1" ht="20" customHeight="1" x14ac:dyDescent="0.2">
      <c r="B71" s="138" t="s">
        <v>75</v>
      </c>
      <c r="C71" s="139"/>
      <c r="D71" s="140"/>
      <c r="E71" s="39"/>
      <c r="F71" s="134" t="s">
        <v>30</v>
      </c>
      <c r="G71" s="135" t="str">
        <f>IF(G62="","",IF(G62="－","0",IF(AND(F62&lt;&gt;"Ｂ",G65="無"),F33-F56,IF(AND(F62&lt;&gt;"Ｂ",G65="有"),F33+F47-F56,F33))))</f>
        <v/>
      </c>
      <c r="H71" s="93" t="s">
        <v>43</v>
      </c>
    </row>
    <row r="72" spans="2:8" s="93" customFormat="1" ht="20" customHeight="1" x14ac:dyDescent="0.2">
      <c r="B72" s="141"/>
      <c r="C72" s="181" t="s">
        <v>77</v>
      </c>
      <c r="D72" s="181"/>
      <c r="E72" s="181"/>
      <c r="F72" s="137" t="s">
        <v>31</v>
      </c>
      <c r="G72" s="135" t="str">
        <f>IF(G62="","",IF(AND(G65="無",G62="Ａ及びＣ"),400000,(IF(AND(G65="無",OR(G62="Ａ",G62="Ｃ")),200000,IF(AND(G65="有",F62&lt;&gt;"Ｂ",G62="Ａ及びＣ"),900000,IF(AND(G65="有",F62&lt;&gt;"Ｂ",OR(G62="Ａ",G62="Ｃ")),700000,
IF(AND(G65="有",F62="Ｂ",G62="Ａ及びＣ"),300000,IF(AND(G65="有",F62="Ｂ",OR(G62="Ａ",G62="Ｃ")),200000,0))))))))</f>
        <v/>
      </c>
      <c r="H72" s="93" t="s">
        <v>44</v>
      </c>
    </row>
    <row r="73" spans="2:8" s="93" customFormat="1" ht="20" customHeight="1" x14ac:dyDescent="0.2">
      <c r="B73" s="97"/>
      <c r="C73" s="182" t="s">
        <v>80</v>
      </c>
      <c r="D73" s="183"/>
      <c r="E73" s="183"/>
      <c r="F73" s="183"/>
    </row>
    <row r="74" spans="2:8" s="93" customFormat="1" ht="20" customHeight="1" x14ac:dyDescent="0.2">
      <c r="B74" s="138" t="s">
        <v>40</v>
      </c>
      <c r="C74" s="142"/>
      <c r="D74" s="119"/>
      <c r="E74" s="38"/>
      <c r="F74" s="38"/>
      <c r="G74" s="142"/>
    </row>
    <row r="75" spans="2:8" s="93" customFormat="1" ht="20" customHeight="1" x14ac:dyDescent="0.2">
      <c r="B75" s="141"/>
      <c r="C75" s="177" t="s">
        <v>47</v>
      </c>
      <c r="D75" s="177"/>
      <c r="E75" s="177"/>
      <c r="F75" s="177"/>
      <c r="G75" s="143" t="str">
        <f>IF(F62="","",MIN(G67:G68)*4/5)</f>
        <v/>
      </c>
      <c r="H75" s="93" t="s">
        <v>45</v>
      </c>
    </row>
    <row r="76" spans="2:8" s="93" customFormat="1" ht="20" customHeight="1" thickBot="1" x14ac:dyDescent="0.25">
      <c r="B76" s="144"/>
      <c r="C76" s="177" t="s">
        <v>78</v>
      </c>
      <c r="D76" s="177"/>
      <c r="E76" s="177"/>
      <c r="F76" s="177"/>
      <c r="G76" s="145" t="str">
        <f>IF(G62="","",MIN(G71:G72)*3/4)</f>
        <v/>
      </c>
      <c r="H76" s="93" t="s">
        <v>46</v>
      </c>
    </row>
    <row r="77" spans="2:8" s="93" customFormat="1" ht="20" customHeight="1" thickBot="1" x14ac:dyDescent="0.25">
      <c r="B77" s="141"/>
      <c r="C77" s="177" t="s">
        <v>69</v>
      </c>
      <c r="D77" s="177"/>
      <c r="E77" s="177"/>
      <c r="F77" s="177"/>
      <c r="G77" s="146" t="str">
        <f>IF(OR(G75="",G76=""),"",ROUNDDOWN(G75+G76,-3))</f>
        <v/>
      </c>
    </row>
    <row r="78" spans="2:8" ht="18.5" customHeight="1" x14ac:dyDescent="0.2">
      <c r="B78" s="17"/>
      <c r="C78" s="16"/>
      <c r="D78" s="19"/>
      <c r="E78" s="20"/>
      <c r="F78" s="20"/>
      <c r="G78" s="16"/>
    </row>
    <row r="79" spans="2:8" ht="18.5" customHeight="1" x14ac:dyDescent="0.2"/>
  </sheetData>
  <protectedRanges>
    <protectedRange sqref="G37:G47" name="範囲5"/>
    <protectedRange sqref="C37:E46" name="範囲4"/>
    <protectedRange sqref="G9:G18 G23:G32 G51:G55" name="範囲3"/>
    <protectedRange sqref="C23:E32 C9:E18 E51:E55 C51:C55" name="範囲2"/>
    <protectedRange sqref="F4" name="範囲1"/>
  </protectedRanges>
  <mergeCells count="23">
    <mergeCell ref="C77:F77"/>
    <mergeCell ref="B60:G60"/>
    <mergeCell ref="F62:F63"/>
    <mergeCell ref="G62:G63"/>
    <mergeCell ref="B67:E67"/>
    <mergeCell ref="C75:F75"/>
    <mergeCell ref="C76:F76"/>
    <mergeCell ref="C68:E68"/>
    <mergeCell ref="C72:E72"/>
    <mergeCell ref="C73:F73"/>
    <mergeCell ref="C69:E69"/>
    <mergeCell ref="B56:E56"/>
    <mergeCell ref="B1:G1"/>
    <mergeCell ref="F4:G4"/>
    <mergeCell ref="B19:E19"/>
    <mergeCell ref="B33:E33"/>
    <mergeCell ref="B47:E47"/>
    <mergeCell ref="C50:E50"/>
    <mergeCell ref="C51:E51"/>
    <mergeCell ref="C52:E52"/>
    <mergeCell ref="C53:E53"/>
    <mergeCell ref="C54:E54"/>
    <mergeCell ref="C55:E55"/>
  </mergeCells>
  <phoneticPr fontId="1"/>
  <dataValidations count="3">
    <dataValidation type="list" allowBlank="1" showInputMessage="1" showErrorMessage="1" sqref="G65">
      <formula1>"有,無"</formula1>
    </dataValidation>
    <dataValidation type="list" allowBlank="1" showInputMessage="1" showErrorMessage="1" sqref="G62:G63">
      <formula1>"Ａ,Ｃ,Ａ及びＣ,－"</formula1>
    </dataValidation>
    <dataValidation type="list" allowBlank="1" showInputMessage="1" showErrorMessage="1" sqref="F62:F63">
      <formula1>"Ｂ,－"</formula1>
    </dataValidation>
  </dataValidations>
  <printOptions horizontalCentered="1"/>
  <pageMargins left="0.11811023622047245" right="0.11811023622047245" top="0.59055118110236227" bottom="0.35433070866141736" header="0.31496062992125984" footer="0.31496062992125984"/>
  <pageSetup paperSize="9" scale="97" orientation="portrait" cellComments="asDisplayed" horizontalDpi="300" verticalDpi="300" r:id="rId1"/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90" zoomScaleNormal="90" zoomScaleSheetLayoutView="80" workbookViewId="0">
      <selection activeCell="B1" sqref="B1:G1"/>
    </sheetView>
  </sheetViews>
  <sheetFormatPr defaultColWidth="9" defaultRowHeight="14" x14ac:dyDescent="0.2"/>
  <cols>
    <col min="1" max="1" width="4" style="93" customWidth="1"/>
    <col min="2" max="2" width="3.08984375" style="93" customWidth="1"/>
    <col min="3" max="3" width="36.6328125" style="93" customWidth="1"/>
    <col min="4" max="4" width="14.6328125" style="93" customWidth="1"/>
    <col min="5" max="5" width="9" style="93" customWidth="1"/>
    <col min="6" max="7" width="14.6328125" style="93" customWidth="1"/>
    <col min="8" max="8" width="4" style="93" customWidth="1"/>
    <col min="9" max="16384" width="9" style="93"/>
  </cols>
  <sheetData>
    <row r="1" spans="1:8" ht="20.25" customHeight="1" x14ac:dyDescent="0.2">
      <c r="B1" s="187" t="s">
        <v>71</v>
      </c>
      <c r="C1" s="187"/>
      <c r="D1" s="187"/>
      <c r="E1" s="187"/>
      <c r="F1" s="187"/>
      <c r="G1" s="187"/>
      <c r="H1" s="94"/>
    </row>
    <row r="2" spans="1:8" ht="11" customHeight="1" x14ac:dyDescent="0.2">
      <c r="B2" s="95"/>
      <c r="C2" s="95"/>
      <c r="D2" s="95"/>
      <c r="E2" s="95"/>
      <c r="F2" s="95"/>
      <c r="G2" s="95"/>
      <c r="H2" s="94"/>
    </row>
    <row r="3" spans="1:8" ht="11.25" customHeight="1" x14ac:dyDescent="0.2">
      <c r="A3" s="94"/>
      <c r="B3" s="94"/>
      <c r="C3" s="94"/>
      <c r="D3" s="94"/>
      <c r="E3" s="94"/>
      <c r="F3" s="94"/>
      <c r="G3" s="94"/>
      <c r="H3" s="94"/>
    </row>
    <row r="4" spans="1:8" ht="18.75" customHeight="1" x14ac:dyDescent="0.2">
      <c r="A4" s="94"/>
      <c r="B4" s="94"/>
      <c r="C4" s="94"/>
      <c r="D4" s="94"/>
      <c r="E4" s="96" t="s">
        <v>21</v>
      </c>
      <c r="F4" s="188"/>
      <c r="G4" s="188"/>
      <c r="H4" s="94"/>
    </row>
    <row r="5" spans="1:8" ht="18.5" customHeight="1" x14ac:dyDescent="0.2">
      <c r="B5" s="97" t="s">
        <v>24</v>
      </c>
      <c r="C5" s="94"/>
    </row>
    <row r="6" spans="1:8" ht="5" customHeight="1" x14ac:dyDescent="0.2">
      <c r="A6" s="94"/>
      <c r="B6" s="94"/>
      <c r="C6" s="94"/>
      <c r="D6" s="94"/>
      <c r="E6" s="94"/>
      <c r="F6" s="94"/>
      <c r="G6" s="94"/>
      <c r="H6" s="94"/>
    </row>
    <row r="7" spans="1:8" ht="18.5" customHeight="1" x14ac:dyDescent="0.2">
      <c r="B7" s="98" t="s">
        <v>32</v>
      </c>
      <c r="C7" s="99"/>
      <c r="D7" s="99"/>
      <c r="E7" s="99"/>
      <c r="F7" s="99"/>
      <c r="G7" s="99"/>
    </row>
    <row r="8" spans="1:8" s="94" customFormat="1" ht="18.5" customHeight="1" x14ac:dyDescent="0.2">
      <c r="B8" s="100" t="s">
        <v>8</v>
      </c>
      <c r="C8" s="101" t="s">
        <v>3</v>
      </c>
      <c r="D8" s="101" t="s">
        <v>0</v>
      </c>
      <c r="E8" s="101" t="s">
        <v>1</v>
      </c>
      <c r="F8" s="101" t="s">
        <v>4</v>
      </c>
      <c r="G8" s="102" t="s">
        <v>2</v>
      </c>
    </row>
    <row r="9" spans="1:8" ht="18.5" customHeight="1" x14ac:dyDescent="0.2">
      <c r="B9" s="103">
        <v>1</v>
      </c>
      <c r="C9" s="104"/>
      <c r="D9" s="105"/>
      <c r="E9" s="105"/>
      <c r="F9" s="106"/>
      <c r="G9" s="107"/>
    </row>
    <row r="10" spans="1:8" ht="18.5" customHeight="1" x14ac:dyDescent="0.2">
      <c r="B10" s="108">
        <v>2</v>
      </c>
      <c r="C10" s="109"/>
      <c r="D10" s="110"/>
      <c r="E10" s="110"/>
      <c r="F10" s="30"/>
      <c r="G10" s="111"/>
    </row>
    <row r="11" spans="1:8" ht="18.5" customHeight="1" x14ac:dyDescent="0.2">
      <c r="B11" s="108">
        <v>3</v>
      </c>
      <c r="C11" s="109"/>
      <c r="D11" s="110"/>
      <c r="E11" s="110"/>
      <c r="F11" s="30"/>
      <c r="G11" s="111"/>
    </row>
    <row r="12" spans="1:8" ht="18.5" customHeight="1" x14ac:dyDescent="0.2">
      <c r="B12" s="108">
        <v>4</v>
      </c>
      <c r="C12" s="109"/>
      <c r="D12" s="110"/>
      <c r="E12" s="110"/>
      <c r="F12" s="30"/>
      <c r="G12" s="111"/>
    </row>
    <row r="13" spans="1:8" ht="18.5" customHeight="1" x14ac:dyDescent="0.2">
      <c r="B13" s="108">
        <v>5</v>
      </c>
      <c r="C13" s="109"/>
      <c r="D13" s="110"/>
      <c r="E13" s="110"/>
      <c r="F13" s="30"/>
      <c r="G13" s="111"/>
    </row>
    <row r="14" spans="1:8" ht="18.5" customHeight="1" x14ac:dyDescent="0.2">
      <c r="B14" s="108">
        <v>6</v>
      </c>
      <c r="C14" s="109"/>
      <c r="D14" s="110"/>
      <c r="E14" s="110"/>
      <c r="F14" s="30"/>
      <c r="G14" s="111"/>
    </row>
    <row r="15" spans="1:8" ht="18.5" customHeight="1" x14ac:dyDescent="0.2">
      <c r="B15" s="108">
        <v>7</v>
      </c>
      <c r="C15" s="109"/>
      <c r="D15" s="110"/>
      <c r="E15" s="110"/>
      <c r="F15" s="30"/>
      <c r="G15" s="111"/>
    </row>
    <row r="16" spans="1:8" ht="18.5" customHeight="1" x14ac:dyDescent="0.2">
      <c r="B16" s="108">
        <v>8</v>
      </c>
      <c r="C16" s="109"/>
      <c r="D16" s="110"/>
      <c r="E16" s="110"/>
      <c r="F16" s="30"/>
      <c r="G16" s="111"/>
    </row>
    <row r="17" spans="1:8" ht="18.5" customHeight="1" x14ac:dyDescent="0.2">
      <c r="B17" s="108">
        <v>9</v>
      </c>
      <c r="C17" s="109"/>
      <c r="D17" s="110"/>
      <c r="E17" s="110"/>
      <c r="F17" s="30"/>
      <c r="G17" s="111"/>
    </row>
    <row r="18" spans="1:8" ht="18.5" customHeight="1" thickBot="1" x14ac:dyDescent="0.25">
      <c r="B18" s="112">
        <v>10</v>
      </c>
      <c r="C18" s="113"/>
      <c r="D18" s="114"/>
      <c r="E18" s="114"/>
      <c r="F18" s="115"/>
      <c r="G18" s="116"/>
    </row>
    <row r="19" spans="1:8" ht="18.5" customHeight="1" thickTop="1" x14ac:dyDescent="0.2">
      <c r="B19" s="189" t="s">
        <v>19</v>
      </c>
      <c r="C19" s="190"/>
      <c r="D19" s="190"/>
      <c r="E19" s="191"/>
      <c r="F19" s="117"/>
      <c r="G19" s="118"/>
    </row>
    <row r="20" spans="1:8" ht="5" customHeight="1" x14ac:dyDescent="0.2">
      <c r="A20" s="94"/>
      <c r="B20" s="94"/>
      <c r="C20" s="94"/>
      <c r="D20" s="94"/>
      <c r="E20" s="94"/>
      <c r="F20" s="94"/>
      <c r="G20" s="94"/>
      <c r="H20" s="94"/>
    </row>
    <row r="21" spans="1:8" ht="18.5" customHeight="1" x14ac:dyDescent="0.2">
      <c r="B21" s="119" t="s">
        <v>33</v>
      </c>
      <c r="C21" s="119"/>
      <c r="D21" s="119"/>
      <c r="E21" s="119"/>
      <c r="F21" s="119"/>
      <c r="G21" s="119"/>
    </row>
    <row r="22" spans="1:8" s="94" customFormat="1" ht="18.5" customHeight="1" x14ac:dyDescent="0.2">
      <c r="B22" s="100" t="s">
        <v>8</v>
      </c>
      <c r="C22" s="101" t="s">
        <v>3</v>
      </c>
      <c r="D22" s="101" t="s">
        <v>0</v>
      </c>
      <c r="E22" s="101" t="s">
        <v>1</v>
      </c>
      <c r="F22" s="101" t="s">
        <v>4</v>
      </c>
      <c r="G22" s="102" t="s">
        <v>2</v>
      </c>
    </row>
    <row r="23" spans="1:8" ht="18.5" customHeight="1" x14ac:dyDescent="0.2">
      <c r="B23" s="103">
        <v>1</v>
      </c>
      <c r="C23" s="109"/>
      <c r="D23" s="120"/>
      <c r="E23" s="120"/>
      <c r="F23" s="106"/>
      <c r="G23" s="107"/>
    </row>
    <row r="24" spans="1:8" ht="18.5" customHeight="1" x14ac:dyDescent="0.2">
      <c r="B24" s="108">
        <v>2</v>
      </c>
      <c r="C24" s="109"/>
      <c r="D24" s="120"/>
      <c r="E24" s="120"/>
      <c r="F24" s="30"/>
      <c r="G24" s="111"/>
    </row>
    <row r="25" spans="1:8" ht="18.5" customHeight="1" x14ac:dyDescent="0.2">
      <c r="B25" s="108">
        <v>3</v>
      </c>
      <c r="C25" s="109"/>
      <c r="D25" s="120"/>
      <c r="E25" s="120"/>
      <c r="F25" s="30"/>
      <c r="G25" s="111"/>
    </row>
    <row r="26" spans="1:8" ht="18.5" customHeight="1" x14ac:dyDescent="0.2">
      <c r="B26" s="108">
        <v>4</v>
      </c>
      <c r="C26" s="109"/>
      <c r="D26" s="120"/>
      <c r="E26" s="120"/>
      <c r="F26" s="30"/>
      <c r="G26" s="111"/>
    </row>
    <row r="27" spans="1:8" ht="18.5" customHeight="1" x14ac:dyDescent="0.2">
      <c r="B27" s="108">
        <v>5</v>
      </c>
      <c r="C27" s="109"/>
      <c r="D27" s="120"/>
      <c r="E27" s="120"/>
      <c r="F27" s="30"/>
      <c r="G27" s="111"/>
    </row>
    <row r="28" spans="1:8" ht="18.5" customHeight="1" x14ac:dyDescent="0.2">
      <c r="B28" s="108">
        <v>6</v>
      </c>
      <c r="C28" s="109"/>
      <c r="D28" s="120"/>
      <c r="E28" s="120"/>
      <c r="F28" s="30"/>
      <c r="G28" s="111"/>
    </row>
    <row r="29" spans="1:8" ht="18.5" customHeight="1" x14ac:dyDescent="0.2">
      <c r="B29" s="108">
        <v>7</v>
      </c>
      <c r="C29" s="109"/>
      <c r="D29" s="120"/>
      <c r="E29" s="120"/>
      <c r="F29" s="30"/>
      <c r="G29" s="111"/>
    </row>
    <row r="30" spans="1:8" ht="18.5" customHeight="1" x14ac:dyDescent="0.2">
      <c r="B30" s="108">
        <v>8</v>
      </c>
      <c r="C30" s="109"/>
      <c r="D30" s="120"/>
      <c r="E30" s="120"/>
      <c r="F30" s="30"/>
      <c r="G30" s="111"/>
    </row>
    <row r="31" spans="1:8" ht="18.5" customHeight="1" x14ac:dyDescent="0.2">
      <c r="B31" s="108">
        <v>9</v>
      </c>
      <c r="C31" s="109"/>
      <c r="D31" s="120"/>
      <c r="E31" s="120"/>
      <c r="F31" s="30"/>
      <c r="G31" s="111"/>
    </row>
    <row r="32" spans="1:8" ht="18.5" customHeight="1" thickBot="1" x14ac:dyDescent="0.25">
      <c r="B32" s="112">
        <v>10</v>
      </c>
      <c r="C32" s="113"/>
      <c r="D32" s="121"/>
      <c r="E32" s="121"/>
      <c r="F32" s="115"/>
      <c r="G32" s="116"/>
    </row>
    <row r="33" spans="1:8" ht="18.5" customHeight="1" thickTop="1" x14ac:dyDescent="0.2">
      <c r="B33" s="192" t="s">
        <v>20</v>
      </c>
      <c r="C33" s="193"/>
      <c r="D33" s="193"/>
      <c r="E33" s="194"/>
      <c r="F33" s="63"/>
      <c r="G33" s="118"/>
    </row>
    <row r="34" spans="1:8" ht="5" customHeight="1" x14ac:dyDescent="0.2">
      <c r="A34" s="94"/>
      <c r="B34" s="94"/>
      <c r="C34" s="94"/>
      <c r="D34" s="94"/>
      <c r="E34" s="94"/>
      <c r="F34" s="94"/>
      <c r="G34" s="94"/>
      <c r="H34" s="94"/>
    </row>
    <row r="35" spans="1:8" ht="18.5" customHeight="1" x14ac:dyDescent="0.2">
      <c r="B35" s="119" t="s">
        <v>34</v>
      </c>
      <c r="C35" s="119"/>
      <c r="D35" s="119"/>
      <c r="E35" s="119"/>
      <c r="F35" s="119"/>
      <c r="G35" s="119"/>
    </row>
    <row r="36" spans="1:8" s="94" customFormat="1" ht="18.5" customHeight="1" x14ac:dyDescent="0.2">
      <c r="B36" s="122" t="s">
        <v>8</v>
      </c>
      <c r="C36" s="123" t="s">
        <v>7</v>
      </c>
      <c r="D36" s="123" t="s">
        <v>0</v>
      </c>
      <c r="E36" s="123" t="s">
        <v>1</v>
      </c>
      <c r="F36" s="123" t="s">
        <v>4</v>
      </c>
      <c r="G36" s="124" t="s">
        <v>2</v>
      </c>
    </row>
    <row r="37" spans="1:8" ht="18.5" customHeight="1" x14ac:dyDescent="0.2">
      <c r="B37" s="108">
        <v>1</v>
      </c>
      <c r="C37" s="109"/>
      <c r="D37" s="120"/>
      <c r="E37" s="120"/>
      <c r="F37" s="30"/>
      <c r="G37" s="111"/>
    </row>
    <row r="38" spans="1:8" ht="18.5" customHeight="1" x14ac:dyDescent="0.2">
      <c r="B38" s="108">
        <v>2</v>
      </c>
      <c r="C38" s="109"/>
      <c r="D38" s="120"/>
      <c r="E38" s="120"/>
      <c r="F38" s="30"/>
      <c r="G38" s="111"/>
    </row>
    <row r="39" spans="1:8" ht="18.5" customHeight="1" x14ac:dyDescent="0.2">
      <c r="B39" s="108">
        <v>3</v>
      </c>
      <c r="C39" s="109"/>
      <c r="D39" s="120"/>
      <c r="E39" s="120"/>
      <c r="F39" s="30"/>
      <c r="G39" s="111"/>
    </row>
    <row r="40" spans="1:8" ht="18.5" customHeight="1" x14ac:dyDescent="0.2">
      <c r="B40" s="108">
        <v>4</v>
      </c>
      <c r="C40" s="109"/>
      <c r="D40" s="120"/>
      <c r="E40" s="120"/>
      <c r="F40" s="30"/>
      <c r="G40" s="111"/>
    </row>
    <row r="41" spans="1:8" ht="18.5" customHeight="1" x14ac:dyDescent="0.2">
      <c r="B41" s="108">
        <v>5</v>
      </c>
      <c r="C41" s="109"/>
      <c r="D41" s="120"/>
      <c r="E41" s="120"/>
      <c r="F41" s="30"/>
      <c r="G41" s="111"/>
    </row>
    <row r="42" spans="1:8" ht="18.5" customHeight="1" x14ac:dyDescent="0.2">
      <c r="B42" s="108">
        <v>6</v>
      </c>
      <c r="C42" s="109"/>
      <c r="D42" s="120"/>
      <c r="E42" s="120"/>
      <c r="F42" s="30"/>
      <c r="G42" s="111"/>
    </row>
    <row r="43" spans="1:8" ht="18.5" customHeight="1" x14ac:dyDescent="0.2">
      <c r="B43" s="108">
        <v>7</v>
      </c>
      <c r="C43" s="109"/>
      <c r="D43" s="120"/>
      <c r="E43" s="120"/>
      <c r="F43" s="30"/>
      <c r="G43" s="111"/>
    </row>
    <row r="44" spans="1:8" ht="18.5" customHeight="1" x14ac:dyDescent="0.2">
      <c r="B44" s="108">
        <v>8</v>
      </c>
      <c r="C44" s="109"/>
      <c r="D44" s="120"/>
      <c r="E44" s="120"/>
      <c r="F44" s="30"/>
      <c r="G44" s="111"/>
    </row>
    <row r="45" spans="1:8" ht="18.5" customHeight="1" x14ac:dyDescent="0.2">
      <c r="B45" s="108">
        <v>9</v>
      </c>
      <c r="C45" s="109"/>
      <c r="D45" s="120"/>
      <c r="E45" s="120"/>
      <c r="F45" s="30"/>
      <c r="G45" s="111"/>
    </row>
    <row r="46" spans="1:8" ht="18.5" customHeight="1" thickBot="1" x14ac:dyDescent="0.25">
      <c r="B46" s="112">
        <v>10</v>
      </c>
      <c r="C46" s="113"/>
      <c r="D46" s="121"/>
      <c r="E46" s="121"/>
      <c r="F46" s="115"/>
      <c r="G46" s="116"/>
    </row>
    <row r="47" spans="1:8" ht="18.5" customHeight="1" thickTop="1" x14ac:dyDescent="0.2">
      <c r="B47" s="192" t="s">
        <v>22</v>
      </c>
      <c r="C47" s="193"/>
      <c r="D47" s="193"/>
      <c r="E47" s="194"/>
      <c r="F47" s="63"/>
      <c r="G47" s="118"/>
    </row>
    <row r="48" spans="1:8" ht="11.25" customHeight="1" x14ac:dyDescent="0.2">
      <c r="A48" s="94"/>
      <c r="B48" s="125"/>
      <c r="C48" s="125"/>
      <c r="D48" s="125"/>
      <c r="E48" s="125"/>
      <c r="F48" s="125"/>
      <c r="G48" s="125"/>
      <c r="H48" s="94"/>
    </row>
    <row r="49" spans="1:8" s="126" customFormat="1" ht="18.5" customHeight="1" x14ac:dyDescent="0.2">
      <c r="B49" s="119" t="s">
        <v>35</v>
      </c>
      <c r="C49" s="127"/>
      <c r="D49" s="128"/>
      <c r="E49" s="128"/>
      <c r="F49" s="128"/>
      <c r="G49" s="128"/>
    </row>
    <row r="50" spans="1:8" s="94" customFormat="1" ht="18.5" customHeight="1" x14ac:dyDescent="0.2">
      <c r="B50" s="122" t="s">
        <v>8</v>
      </c>
      <c r="C50" s="195" t="s">
        <v>5</v>
      </c>
      <c r="D50" s="196"/>
      <c r="E50" s="197"/>
      <c r="F50" s="123" t="s">
        <v>4</v>
      </c>
      <c r="G50" s="124" t="s">
        <v>2</v>
      </c>
    </row>
    <row r="51" spans="1:8" ht="18.5" customHeight="1" x14ac:dyDescent="0.2">
      <c r="B51" s="103">
        <v>1</v>
      </c>
      <c r="C51" s="198"/>
      <c r="D51" s="199"/>
      <c r="E51" s="200"/>
      <c r="F51" s="106"/>
      <c r="G51" s="107"/>
    </row>
    <row r="52" spans="1:8" ht="18.5" customHeight="1" x14ac:dyDescent="0.2">
      <c r="B52" s="108">
        <v>2</v>
      </c>
      <c r="C52" s="198"/>
      <c r="D52" s="199"/>
      <c r="E52" s="200"/>
      <c r="F52" s="30"/>
      <c r="G52" s="111"/>
    </row>
    <row r="53" spans="1:8" ht="18.5" customHeight="1" x14ac:dyDescent="0.2">
      <c r="B53" s="108">
        <v>3</v>
      </c>
      <c r="C53" s="198"/>
      <c r="D53" s="199"/>
      <c r="E53" s="200"/>
      <c r="F53" s="30"/>
      <c r="G53" s="111"/>
    </row>
    <row r="54" spans="1:8" ht="18.5" customHeight="1" x14ac:dyDescent="0.2">
      <c r="B54" s="108">
        <v>4</v>
      </c>
      <c r="C54" s="198"/>
      <c r="D54" s="199"/>
      <c r="E54" s="200"/>
      <c r="F54" s="30"/>
      <c r="G54" s="111"/>
    </row>
    <row r="55" spans="1:8" ht="18.5" customHeight="1" thickBot="1" x14ac:dyDescent="0.25">
      <c r="B55" s="112">
        <v>5</v>
      </c>
      <c r="C55" s="198"/>
      <c r="D55" s="199"/>
      <c r="E55" s="200"/>
      <c r="F55" s="115"/>
      <c r="G55" s="116"/>
    </row>
    <row r="56" spans="1:8" ht="18.5" customHeight="1" thickTop="1" x14ac:dyDescent="0.2">
      <c r="B56" s="184" t="s">
        <v>23</v>
      </c>
      <c r="C56" s="185"/>
      <c r="D56" s="185"/>
      <c r="E56" s="186"/>
      <c r="F56" s="63"/>
      <c r="G56" s="118"/>
    </row>
    <row r="57" spans="1:8" ht="11.25" customHeight="1" x14ac:dyDescent="0.2">
      <c r="A57" s="94"/>
      <c r="B57" s="94"/>
      <c r="C57" s="94"/>
      <c r="D57" s="94"/>
      <c r="E57" s="94"/>
      <c r="F57" s="94"/>
      <c r="G57" s="94"/>
      <c r="H57" s="94"/>
    </row>
    <row r="58" spans="1:8" ht="11.25" customHeight="1" x14ac:dyDescent="0.2">
      <c r="A58" s="94"/>
      <c r="B58" s="94"/>
      <c r="C58" s="94"/>
      <c r="D58" s="94"/>
      <c r="E58" s="94"/>
      <c r="F58" s="94"/>
      <c r="G58" s="94"/>
      <c r="H58" s="94"/>
    </row>
    <row r="59" spans="1:8" ht="18.5" customHeight="1" x14ac:dyDescent="0.2">
      <c r="B59" s="97" t="s">
        <v>25</v>
      </c>
      <c r="C59" s="94"/>
    </row>
    <row r="60" spans="1:8" ht="20" customHeight="1" x14ac:dyDescent="0.2">
      <c r="B60" s="178" t="s">
        <v>74</v>
      </c>
      <c r="C60" s="178"/>
      <c r="D60" s="178"/>
      <c r="E60" s="178"/>
      <c r="F60" s="178"/>
      <c r="G60" s="178"/>
    </row>
    <row r="61" spans="1:8" s="129" customFormat="1" ht="10" customHeight="1" x14ac:dyDescent="0.2">
      <c r="C61" s="130" t="s">
        <v>37</v>
      </c>
      <c r="F61" s="131" t="s">
        <v>27</v>
      </c>
      <c r="G61" s="131" t="s">
        <v>26</v>
      </c>
    </row>
    <row r="62" spans="1:8" s="129" customFormat="1" ht="10" customHeight="1" x14ac:dyDescent="0.2">
      <c r="C62" s="130" t="s">
        <v>38</v>
      </c>
      <c r="F62" s="201"/>
      <c r="G62" s="201"/>
    </row>
    <row r="63" spans="1:8" s="129" customFormat="1" ht="10" customHeight="1" x14ac:dyDescent="0.2">
      <c r="C63" s="130" t="s">
        <v>39</v>
      </c>
      <c r="F63" s="202"/>
      <c r="G63" s="202"/>
    </row>
    <row r="64" spans="1:8" ht="10" customHeight="1" x14ac:dyDescent="0.2">
      <c r="A64" s="94"/>
      <c r="B64" s="94"/>
      <c r="C64" s="94"/>
      <c r="D64" s="94"/>
      <c r="E64" s="94"/>
      <c r="F64" s="94"/>
      <c r="G64" s="94"/>
      <c r="H64" s="94"/>
    </row>
    <row r="65" spans="2:8" ht="20" customHeight="1" x14ac:dyDescent="0.2">
      <c r="B65" s="132" t="s">
        <v>48</v>
      </c>
      <c r="C65" s="97"/>
      <c r="D65" s="97"/>
      <c r="E65" s="97"/>
      <c r="F65" s="97"/>
      <c r="G65" s="133"/>
    </row>
    <row r="66" spans="2:8" ht="10" customHeight="1" x14ac:dyDescent="0.2">
      <c r="B66" s="97"/>
      <c r="C66" s="94"/>
    </row>
    <row r="67" spans="2:8" ht="20" customHeight="1" x14ac:dyDescent="0.2">
      <c r="B67" s="177" t="s">
        <v>36</v>
      </c>
      <c r="C67" s="177"/>
      <c r="D67" s="177"/>
      <c r="E67" s="177"/>
      <c r="F67" s="134" t="s">
        <v>30</v>
      </c>
      <c r="G67" s="135" t="str">
        <f>IF(F62="","",IF(F62="－","0",IF(G65="有",F19+F47-F56,F19-F56)))</f>
        <v/>
      </c>
      <c r="H67" s="93" t="s">
        <v>41</v>
      </c>
    </row>
    <row r="68" spans="2:8" ht="20" customHeight="1" x14ac:dyDescent="0.2">
      <c r="B68" s="136"/>
      <c r="C68" s="182" t="s">
        <v>76</v>
      </c>
      <c r="D68" s="182"/>
      <c r="E68" s="182"/>
      <c r="F68" s="137" t="s">
        <v>31</v>
      </c>
      <c r="G68" s="135" t="str">
        <f>IF(F62="","",IF(F62&lt;&gt;"Ｂ",0,(IF(G65="有",700000,200000))))</f>
        <v/>
      </c>
      <c r="H68" s="93" t="s">
        <v>42</v>
      </c>
    </row>
    <row r="69" spans="2:8" ht="10" customHeight="1" x14ac:dyDescent="0.2">
      <c r="B69" s="136"/>
      <c r="C69" s="182" t="s">
        <v>79</v>
      </c>
      <c r="D69" s="182"/>
      <c r="E69" s="182"/>
      <c r="F69" s="137"/>
      <c r="G69" s="158"/>
    </row>
    <row r="70" spans="2:8" s="153" customFormat="1" ht="10" customHeight="1" x14ac:dyDescent="0.2">
      <c r="C70" s="154"/>
    </row>
    <row r="71" spans="2:8" ht="20" customHeight="1" x14ac:dyDescent="0.2">
      <c r="B71" s="138" t="s">
        <v>75</v>
      </c>
      <c r="C71" s="139"/>
      <c r="D71" s="140"/>
      <c r="E71" s="39"/>
      <c r="F71" s="134" t="s">
        <v>30</v>
      </c>
      <c r="G71" s="135" t="str">
        <f>IF(G62="","",IF(G62="－","0",IF(AND(F62&lt;&gt;"Ｂ",G65="無"),F33-F56,IF(AND(F62&lt;&gt;"Ｂ",G65="有"),F33+F47-F56,F33))))</f>
        <v/>
      </c>
      <c r="H71" s="93" t="s">
        <v>43</v>
      </c>
    </row>
    <row r="72" spans="2:8" ht="20" customHeight="1" x14ac:dyDescent="0.2">
      <c r="B72" s="141"/>
      <c r="C72" s="181" t="s">
        <v>77</v>
      </c>
      <c r="D72" s="181"/>
      <c r="E72" s="181"/>
      <c r="F72" s="137" t="s">
        <v>31</v>
      </c>
      <c r="G72" s="135" t="str">
        <f>IF(G62="","",IF(AND(G65="無",G62="Ａ及びＣ"),400000,(IF(AND(G65="無",OR(G62="Ａ",G62="Ｃ")),200000,IF(AND(G65="有",F62&lt;&gt;"Ｂ",G62="Ａ及びＣ"),900000,IF(AND(G65="有",F62&lt;&gt;"Ｂ",OR(G62="Ａ",G62="Ｃ")),700000,
IF(AND(G65="有",F62="Ｂ",G62="Ａ及びＣ"),300000,IF(AND(G65="有",F62="Ｂ",OR(G62="Ａ",G62="Ｃ")),200000,0))))))))</f>
        <v/>
      </c>
      <c r="H72" s="93" t="s">
        <v>44</v>
      </c>
    </row>
    <row r="73" spans="2:8" ht="20" customHeight="1" x14ac:dyDescent="0.2">
      <c r="B73" s="97"/>
      <c r="C73" s="182" t="s">
        <v>80</v>
      </c>
      <c r="D73" s="183"/>
      <c r="E73" s="183"/>
      <c r="F73" s="183"/>
    </row>
    <row r="74" spans="2:8" ht="20" customHeight="1" x14ac:dyDescent="0.2">
      <c r="B74" s="138" t="s">
        <v>40</v>
      </c>
      <c r="C74" s="142"/>
      <c r="D74" s="119"/>
      <c r="E74" s="38"/>
      <c r="F74" s="38"/>
      <c r="G74" s="142"/>
    </row>
    <row r="75" spans="2:8" ht="20" customHeight="1" x14ac:dyDescent="0.2">
      <c r="B75" s="141"/>
      <c r="C75" s="177" t="s">
        <v>47</v>
      </c>
      <c r="D75" s="177"/>
      <c r="E75" s="177"/>
      <c r="F75" s="177"/>
      <c r="G75" s="143" t="str">
        <f>IF(F62="","",MIN(G67:G68)*4/5)</f>
        <v/>
      </c>
      <c r="H75" s="93" t="s">
        <v>45</v>
      </c>
    </row>
    <row r="76" spans="2:8" ht="20" customHeight="1" thickBot="1" x14ac:dyDescent="0.25">
      <c r="B76" s="144"/>
      <c r="C76" s="177" t="s">
        <v>78</v>
      </c>
      <c r="D76" s="177"/>
      <c r="E76" s="177"/>
      <c r="F76" s="177"/>
      <c r="G76" s="145" t="str">
        <f>IF(G62="","",MIN(G71:G72)*3/4)</f>
        <v/>
      </c>
      <c r="H76" s="93" t="s">
        <v>46</v>
      </c>
    </row>
    <row r="77" spans="2:8" ht="20" customHeight="1" thickBot="1" x14ac:dyDescent="0.25">
      <c r="B77" s="141"/>
      <c r="C77" s="177" t="s">
        <v>69</v>
      </c>
      <c r="D77" s="177"/>
      <c r="E77" s="177"/>
      <c r="F77" s="177"/>
      <c r="G77" s="146" t="str">
        <f>IF(OR(G75="",G76=""),"",ROUNDDOWN(G75+G76,-3))</f>
        <v/>
      </c>
    </row>
    <row r="78" spans="2:8" ht="18.5" customHeight="1" x14ac:dyDescent="0.2">
      <c r="B78" s="147"/>
      <c r="C78" s="148"/>
      <c r="D78" s="149"/>
      <c r="E78" s="150"/>
      <c r="F78" s="150"/>
      <c r="G78" s="148"/>
    </row>
    <row r="79" spans="2:8" ht="18.5" customHeight="1" x14ac:dyDescent="0.2"/>
  </sheetData>
  <protectedRanges>
    <protectedRange sqref="G37:G47" name="範囲5"/>
    <protectedRange sqref="C37:E46" name="範囲4"/>
    <protectedRange sqref="G9:G18 G23:G32 G51:G55" name="範囲3"/>
    <protectedRange sqref="C23:E32 C9:E18 E51:E55 C51:C55" name="範囲2"/>
    <protectedRange sqref="F4" name="範囲1"/>
  </protectedRanges>
  <mergeCells count="23">
    <mergeCell ref="C77:F77"/>
    <mergeCell ref="B60:G60"/>
    <mergeCell ref="F62:F63"/>
    <mergeCell ref="G62:G63"/>
    <mergeCell ref="B67:E67"/>
    <mergeCell ref="C75:F75"/>
    <mergeCell ref="C76:F76"/>
    <mergeCell ref="C68:E68"/>
    <mergeCell ref="C72:E72"/>
    <mergeCell ref="C73:F73"/>
    <mergeCell ref="C69:E69"/>
    <mergeCell ref="B56:E56"/>
    <mergeCell ref="B1:G1"/>
    <mergeCell ref="F4:G4"/>
    <mergeCell ref="B19:E19"/>
    <mergeCell ref="B33:E33"/>
    <mergeCell ref="B47:E47"/>
    <mergeCell ref="C50:E50"/>
    <mergeCell ref="C51:E51"/>
    <mergeCell ref="C52:E52"/>
    <mergeCell ref="C53:E53"/>
    <mergeCell ref="C54:E54"/>
    <mergeCell ref="C55:E55"/>
  </mergeCells>
  <phoneticPr fontId="1"/>
  <dataValidations count="3">
    <dataValidation type="list" allowBlank="1" showInputMessage="1" showErrorMessage="1" sqref="F62:F63">
      <formula1>"Ｂ,－"</formula1>
    </dataValidation>
    <dataValidation type="list" allowBlank="1" showInputMessage="1" showErrorMessage="1" sqref="G62:G63">
      <formula1>"Ａ,Ｃ,Ａ及びＣ,－"</formula1>
    </dataValidation>
    <dataValidation type="list" allowBlank="1" showInputMessage="1" showErrorMessage="1" sqref="G65">
      <formula1>"有,無"</formula1>
    </dataValidation>
  </dataValidations>
  <printOptions horizontalCentered="1"/>
  <pageMargins left="0.11811023622047245" right="0.11811023622047245" top="0.59055118110236227" bottom="0.35433070866141736" header="0.31496062992125984" footer="0.31496062992125984"/>
  <pageSetup paperSize="9" scale="97" orientation="portrait" cellComments="asDisplayed" horizontalDpi="300" verticalDpi="300" r:id="rId1"/>
  <rowBreaks count="1" manualBreakCount="1"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9"/>
  <sheetViews>
    <sheetView view="pageBreakPreview" zoomScale="90" zoomScaleNormal="90" zoomScaleSheetLayoutView="90" workbookViewId="0">
      <selection activeCell="B1" sqref="B1:G1"/>
    </sheetView>
  </sheetViews>
  <sheetFormatPr defaultColWidth="9" defaultRowHeight="14" x14ac:dyDescent="0.2"/>
  <cols>
    <col min="1" max="1" width="4" style="2" customWidth="1"/>
    <col min="2" max="2" width="3.08984375" style="2" customWidth="1"/>
    <col min="3" max="3" width="36.6328125" style="2" customWidth="1"/>
    <col min="4" max="4" width="14.6328125" style="2" customWidth="1"/>
    <col min="5" max="5" width="9" style="2" customWidth="1"/>
    <col min="6" max="7" width="14.6328125" style="2" customWidth="1"/>
    <col min="8" max="8" width="4" style="2" customWidth="1"/>
    <col min="9" max="16384" width="9" style="2"/>
  </cols>
  <sheetData>
    <row r="1" spans="1:8" ht="20.25" customHeight="1" x14ac:dyDescent="0.2">
      <c r="B1" s="163" t="s">
        <v>71</v>
      </c>
      <c r="C1" s="163"/>
      <c r="D1" s="163"/>
      <c r="E1" s="163"/>
      <c r="F1" s="163"/>
      <c r="G1" s="163"/>
      <c r="H1" s="1"/>
    </row>
    <row r="2" spans="1:8" ht="11" customHeight="1" x14ac:dyDescent="0.2">
      <c r="B2" s="49"/>
      <c r="C2" s="49"/>
      <c r="D2" s="49"/>
      <c r="E2" s="49"/>
      <c r="F2" s="49"/>
      <c r="G2" s="49"/>
      <c r="H2" s="1"/>
    </row>
    <row r="3" spans="1:8" ht="11.25" customHeight="1" x14ac:dyDescent="0.2">
      <c r="A3" s="1"/>
      <c r="B3" s="1"/>
      <c r="C3" s="1"/>
      <c r="D3" s="1"/>
      <c r="E3" s="1"/>
      <c r="F3" s="1"/>
      <c r="G3" s="1"/>
      <c r="H3" s="1"/>
    </row>
    <row r="4" spans="1:8" ht="18.75" customHeight="1" x14ac:dyDescent="0.2">
      <c r="A4" s="1"/>
      <c r="B4" s="1"/>
      <c r="C4" s="1"/>
      <c r="D4" s="1"/>
      <c r="E4" s="3" t="s">
        <v>21</v>
      </c>
      <c r="F4" s="203" t="s">
        <v>9</v>
      </c>
      <c r="G4" s="203"/>
      <c r="H4" s="1"/>
    </row>
    <row r="5" spans="1:8" ht="18.5" customHeight="1" x14ac:dyDescent="0.2">
      <c r="B5" s="14" t="s">
        <v>24</v>
      </c>
      <c r="C5" s="1"/>
    </row>
    <row r="6" spans="1:8" ht="5" customHeight="1" x14ac:dyDescent="0.2">
      <c r="A6" s="1"/>
      <c r="B6" s="1"/>
      <c r="C6" s="1"/>
      <c r="D6" s="1"/>
      <c r="E6" s="1"/>
      <c r="F6" s="1"/>
      <c r="G6" s="1"/>
      <c r="H6" s="1"/>
    </row>
    <row r="7" spans="1:8" ht="18.5" customHeight="1" x14ac:dyDescent="0.2">
      <c r="B7" s="48" t="s">
        <v>32</v>
      </c>
      <c r="C7" s="47"/>
      <c r="D7" s="47"/>
      <c r="E7" s="47"/>
      <c r="F7" s="47"/>
      <c r="G7" s="47"/>
    </row>
    <row r="8" spans="1:8" s="1" customFormat="1" ht="18.5" customHeight="1" x14ac:dyDescent="0.2">
      <c r="B8" s="50" t="s">
        <v>8</v>
      </c>
      <c r="C8" s="4" t="s">
        <v>3</v>
      </c>
      <c r="D8" s="4" t="s">
        <v>0</v>
      </c>
      <c r="E8" s="4" t="s">
        <v>1</v>
      </c>
      <c r="F8" s="4" t="s">
        <v>4</v>
      </c>
      <c r="G8" s="51" t="s">
        <v>2</v>
      </c>
    </row>
    <row r="9" spans="1:8" ht="18.5" customHeight="1" x14ac:dyDescent="0.2">
      <c r="B9" s="52">
        <v>1</v>
      </c>
      <c r="C9" s="5" t="s">
        <v>10</v>
      </c>
      <c r="D9" s="6">
        <v>4180</v>
      </c>
      <c r="E9" s="6">
        <v>12</v>
      </c>
      <c r="F9" s="21">
        <f>D9*E9</f>
        <v>50160</v>
      </c>
      <c r="G9" s="53"/>
    </row>
    <row r="10" spans="1:8" ht="18.5" customHeight="1" x14ac:dyDescent="0.2">
      <c r="B10" s="54">
        <v>2</v>
      </c>
      <c r="C10" s="7" t="s">
        <v>11</v>
      </c>
      <c r="D10" s="8">
        <v>3300</v>
      </c>
      <c r="E10" s="8">
        <v>12</v>
      </c>
      <c r="F10" s="22">
        <f t="shared" ref="F10:F17" si="0">D10*E10</f>
        <v>39600</v>
      </c>
      <c r="G10" s="55"/>
    </row>
    <row r="11" spans="1:8" ht="18.5" customHeight="1" x14ac:dyDescent="0.2">
      <c r="B11" s="54">
        <v>3</v>
      </c>
      <c r="C11" s="7" t="s">
        <v>12</v>
      </c>
      <c r="D11" s="8">
        <v>33000</v>
      </c>
      <c r="E11" s="8">
        <v>1</v>
      </c>
      <c r="F11" s="22">
        <f t="shared" si="0"/>
        <v>33000</v>
      </c>
      <c r="G11" s="55"/>
    </row>
    <row r="12" spans="1:8" ht="18.5" customHeight="1" x14ac:dyDescent="0.2">
      <c r="B12" s="54">
        <v>4</v>
      </c>
      <c r="C12" s="7" t="s">
        <v>13</v>
      </c>
      <c r="D12" s="8">
        <v>2750</v>
      </c>
      <c r="E12" s="8">
        <v>12</v>
      </c>
      <c r="F12" s="22">
        <f t="shared" si="0"/>
        <v>33000</v>
      </c>
      <c r="G12" s="55"/>
    </row>
    <row r="13" spans="1:8" ht="18.5" customHeight="1" x14ac:dyDescent="0.2">
      <c r="B13" s="54">
        <v>5</v>
      </c>
      <c r="C13" s="7" t="s">
        <v>14</v>
      </c>
      <c r="D13" s="8">
        <v>5500</v>
      </c>
      <c r="E13" s="8">
        <v>12</v>
      </c>
      <c r="F13" s="22">
        <f t="shared" si="0"/>
        <v>66000</v>
      </c>
      <c r="G13" s="55"/>
    </row>
    <row r="14" spans="1:8" ht="18.5" customHeight="1" x14ac:dyDescent="0.2">
      <c r="B14" s="54">
        <v>6</v>
      </c>
      <c r="C14" s="7" t="s">
        <v>6</v>
      </c>
      <c r="D14" s="8">
        <v>88000</v>
      </c>
      <c r="E14" s="8">
        <v>12</v>
      </c>
      <c r="F14" s="22">
        <f t="shared" si="0"/>
        <v>1056000</v>
      </c>
      <c r="G14" s="55"/>
    </row>
    <row r="15" spans="1:8" ht="18.5" customHeight="1" x14ac:dyDescent="0.2">
      <c r="B15" s="54">
        <v>7</v>
      </c>
      <c r="C15" s="7"/>
      <c r="D15" s="8"/>
      <c r="E15" s="8"/>
      <c r="F15" s="23">
        <f>D15*E15</f>
        <v>0</v>
      </c>
      <c r="G15" s="55"/>
    </row>
    <row r="16" spans="1:8" ht="18.5" customHeight="1" x14ac:dyDescent="0.2">
      <c r="B16" s="54">
        <v>8</v>
      </c>
      <c r="C16" s="7"/>
      <c r="D16" s="8"/>
      <c r="E16" s="8"/>
      <c r="F16" s="23">
        <f t="shared" si="0"/>
        <v>0</v>
      </c>
      <c r="G16" s="55"/>
    </row>
    <row r="17" spans="1:8" ht="18.5" customHeight="1" x14ac:dyDescent="0.2">
      <c r="B17" s="54">
        <v>9</v>
      </c>
      <c r="C17" s="7"/>
      <c r="D17" s="8"/>
      <c r="E17" s="8"/>
      <c r="F17" s="23">
        <f t="shared" si="0"/>
        <v>0</v>
      </c>
      <c r="G17" s="55"/>
    </row>
    <row r="18" spans="1:8" ht="18.5" customHeight="1" thickBot="1" x14ac:dyDescent="0.25">
      <c r="B18" s="56">
        <v>10</v>
      </c>
      <c r="C18" s="9"/>
      <c r="D18" s="10"/>
      <c r="E18" s="10"/>
      <c r="F18" s="24">
        <f>D18*E18</f>
        <v>0</v>
      </c>
      <c r="G18" s="57"/>
    </row>
    <row r="19" spans="1:8" ht="18.5" customHeight="1" thickTop="1" x14ac:dyDescent="0.2">
      <c r="B19" s="165" t="s">
        <v>19</v>
      </c>
      <c r="C19" s="166"/>
      <c r="D19" s="166"/>
      <c r="E19" s="167"/>
      <c r="F19" s="25">
        <f>SUM(F9:F18)</f>
        <v>1277760</v>
      </c>
      <c r="G19" s="58"/>
    </row>
    <row r="20" spans="1:8" ht="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18.5" customHeight="1" x14ac:dyDescent="0.2">
      <c r="B21" s="37" t="s">
        <v>33</v>
      </c>
      <c r="C21" s="37"/>
      <c r="D21" s="37"/>
      <c r="E21" s="37"/>
      <c r="F21" s="37"/>
      <c r="G21" s="37"/>
    </row>
    <row r="22" spans="1:8" s="1" customFormat="1" ht="18.5" customHeight="1" x14ac:dyDescent="0.2">
      <c r="B22" s="50" t="s">
        <v>8</v>
      </c>
      <c r="C22" s="4" t="s">
        <v>3</v>
      </c>
      <c r="D22" s="4" t="s">
        <v>0</v>
      </c>
      <c r="E22" s="4" t="s">
        <v>1</v>
      </c>
      <c r="F22" s="4" t="s">
        <v>4</v>
      </c>
      <c r="G22" s="51" t="s">
        <v>2</v>
      </c>
    </row>
    <row r="23" spans="1:8" ht="18.5" customHeight="1" x14ac:dyDescent="0.2">
      <c r="B23" s="52">
        <v>1</v>
      </c>
      <c r="C23" s="7" t="s">
        <v>81</v>
      </c>
      <c r="D23" s="26">
        <v>319000</v>
      </c>
      <c r="E23" s="26">
        <v>1</v>
      </c>
      <c r="F23" s="21">
        <f>D23*E23</f>
        <v>319000</v>
      </c>
      <c r="G23" s="53"/>
    </row>
    <row r="24" spans="1:8" ht="18.5" customHeight="1" x14ac:dyDescent="0.2">
      <c r="B24" s="54">
        <v>2</v>
      </c>
      <c r="C24" s="7"/>
      <c r="D24" s="26"/>
      <c r="E24" s="26"/>
      <c r="F24" s="30">
        <f t="shared" ref="F24:F28" si="1">D24*E24</f>
        <v>0</v>
      </c>
      <c r="G24" s="55"/>
    </row>
    <row r="25" spans="1:8" ht="18.5" customHeight="1" x14ac:dyDescent="0.2">
      <c r="B25" s="54">
        <v>3</v>
      </c>
      <c r="C25" s="7"/>
      <c r="D25" s="26"/>
      <c r="E25" s="26"/>
      <c r="F25" s="30">
        <f t="shared" si="1"/>
        <v>0</v>
      </c>
      <c r="G25" s="55"/>
    </row>
    <row r="26" spans="1:8" ht="18.5" customHeight="1" x14ac:dyDescent="0.2">
      <c r="B26" s="54">
        <v>4</v>
      </c>
      <c r="C26" s="7"/>
      <c r="D26" s="26"/>
      <c r="E26" s="26"/>
      <c r="F26" s="30">
        <f t="shared" si="1"/>
        <v>0</v>
      </c>
      <c r="G26" s="55"/>
    </row>
    <row r="27" spans="1:8" ht="18.5" customHeight="1" x14ac:dyDescent="0.2">
      <c r="B27" s="54">
        <v>5</v>
      </c>
      <c r="C27" s="7"/>
      <c r="D27" s="26"/>
      <c r="E27" s="26"/>
      <c r="F27" s="30">
        <f t="shared" si="1"/>
        <v>0</v>
      </c>
      <c r="G27" s="55"/>
    </row>
    <row r="28" spans="1:8" ht="18.5" customHeight="1" x14ac:dyDescent="0.2">
      <c r="B28" s="54">
        <v>6</v>
      </c>
      <c r="C28" s="7"/>
      <c r="D28" s="26"/>
      <c r="E28" s="26"/>
      <c r="F28" s="30">
        <f t="shared" si="1"/>
        <v>0</v>
      </c>
      <c r="G28" s="55"/>
    </row>
    <row r="29" spans="1:8" ht="18.5" customHeight="1" x14ac:dyDescent="0.2">
      <c r="B29" s="54">
        <v>7</v>
      </c>
      <c r="C29" s="7"/>
      <c r="D29" s="26"/>
      <c r="E29" s="26"/>
      <c r="F29" s="23">
        <f>D29*E29</f>
        <v>0</v>
      </c>
      <c r="G29" s="55"/>
    </row>
    <row r="30" spans="1:8" ht="18.5" customHeight="1" x14ac:dyDescent="0.2">
      <c r="B30" s="54">
        <v>8</v>
      </c>
      <c r="C30" s="7"/>
      <c r="D30" s="26"/>
      <c r="E30" s="26"/>
      <c r="F30" s="23">
        <f t="shared" ref="F30:F32" si="2">D30*E30</f>
        <v>0</v>
      </c>
      <c r="G30" s="55"/>
    </row>
    <row r="31" spans="1:8" ht="18.5" customHeight="1" x14ac:dyDescent="0.2">
      <c r="B31" s="54">
        <v>9</v>
      </c>
      <c r="C31" s="7"/>
      <c r="D31" s="26"/>
      <c r="E31" s="26"/>
      <c r="F31" s="23">
        <f t="shared" si="2"/>
        <v>0</v>
      </c>
      <c r="G31" s="55"/>
    </row>
    <row r="32" spans="1:8" ht="18.5" customHeight="1" thickBot="1" x14ac:dyDescent="0.25">
      <c r="B32" s="56">
        <v>10</v>
      </c>
      <c r="C32" s="9"/>
      <c r="D32" s="27"/>
      <c r="E32" s="27"/>
      <c r="F32" s="24">
        <f t="shared" si="2"/>
        <v>0</v>
      </c>
      <c r="G32" s="57"/>
    </row>
    <row r="33" spans="1:8" ht="18.5" customHeight="1" thickTop="1" x14ac:dyDescent="0.2">
      <c r="B33" s="168" t="s">
        <v>20</v>
      </c>
      <c r="C33" s="169"/>
      <c r="D33" s="169"/>
      <c r="E33" s="170"/>
      <c r="F33" s="28">
        <f>SUM(F23:F32)</f>
        <v>319000</v>
      </c>
      <c r="G33" s="58"/>
    </row>
    <row r="34" spans="1:8" ht="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8.5" customHeight="1" x14ac:dyDescent="0.2">
      <c r="B35" s="37" t="s">
        <v>34</v>
      </c>
      <c r="C35" s="37"/>
      <c r="D35" s="37"/>
      <c r="E35" s="37"/>
      <c r="F35" s="37"/>
      <c r="G35" s="37"/>
    </row>
    <row r="36" spans="1:8" s="1" customFormat="1" ht="18.5" customHeight="1" x14ac:dyDescent="0.2">
      <c r="B36" s="11" t="s">
        <v>8</v>
      </c>
      <c r="C36" s="12" t="s">
        <v>7</v>
      </c>
      <c r="D36" s="12" t="s">
        <v>0</v>
      </c>
      <c r="E36" s="12" t="s">
        <v>1</v>
      </c>
      <c r="F36" s="12" t="s">
        <v>4</v>
      </c>
      <c r="G36" s="59" t="s">
        <v>2</v>
      </c>
    </row>
    <row r="37" spans="1:8" ht="18.5" customHeight="1" x14ac:dyDescent="0.2">
      <c r="B37" s="54">
        <v>1</v>
      </c>
      <c r="C37" s="7" t="s">
        <v>16</v>
      </c>
      <c r="D37" s="26">
        <v>184800</v>
      </c>
      <c r="E37" s="26">
        <v>1</v>
      </c>
      <c r="F37" s="22">
        <f>D37*E37</f>
        <v>184800</v>
      </c>
      <c r="G37" s="55"/>
    </row>
    <row r="38" spans="1:8" ht="18.5" customHeight="1" x14ac:dyDescent="0.2">
      <c r="B38" s="54">
        <v>2</v>
      </c>
      <c r="C38" s="7" t="s">
        <v>15</v>
      </c>
      <c r="D38" s="26">
        <v>4950</v>
      </c>
      <c r="E38" s="26">
        <v>10</v>
      </c>
      <c r="F38" s="22">
        <f t="shared" ref="F38:F46" si="3">D38*E38</f>
        <v>49500</v>
      </c>
      <c r="G38" s="55"/>
    </row>
    <row r="39" spans="1:8" ht="18.5" customHeight="1" x14ac:dyDescent="0.2">
      <c r="B39" s="54">
        <v>3</v>
      </c>
      <c r="C39" s="7" t="s">
        <v>17</v>
      </c>
      <c r="D39" s="26">
        <v>5500</v>
      </c>
      <c r="E39" s="26">
        <v>2</v>
      </c>
      <c r="F39" s="22">
        <f t="shared" si="3"/>
        <v>11000</v>
      </c>
      <c r="G39" s="55"/>
    </row>
    <row r="40" spans="1:8" ht="18.5" customHeight="1" x14ac:dyDescent="0.2">
      <c r="B40" s="54">
        <v>4</v>
      </c>
      <c r="C40" s="7" t="s">
        <v>18</v>
      </c>
      <c r="D40" s="26">
        <v>130000</v>
      </c>
      <c r="E40" s="26">
        <v>3</v>
      </c>
      <c r="F40" s="22">
        <f t="shared" si="3"/>
        <v>390000</v>
      </c>
      <c r="G40" s="55"/>
    </row>
    <row r="41" spans="1:8" ht="18.5" customHeight="1" x14ac:dyDescent="0.2">
      <c r="B41" s="54">
        <v>5</v>
      </c>
      <c r="C41" s="15"/>
      <c r="D41" s="62"/>
      <c r="E41" s="62"/>
      <c r="F41" s="23">
        <f t="shared" si="3"/>
        <v>0</v>
      </c>
      <c r="G41" s="55"/>
    </row>
    <row r="42" spans="1:8" ht="18.5" customHeight="1" x14ac:dyDescent="0.2">
      <c r="B42" s="54">
        <v>6</v>
      </c>
      <c r="C42" s="15"/>
      <c r="D42" s="62"/>
      <c r="E42" s="62"/>
      <c r="F42" s="23">
        <f t="shared" si="3"/>
        <v>0</v>
      </c>
      <c r="G42" s="55"/>
    </row>
    <row r="43" spans="1:8" ht="18.5" customHeight="1" x14ac:dyDescent="0.2">
      <c r="B43" s="54">
        <v>7</v>
      </c>
      <c r="C43" s="15"/>
      <c r="D43" s="62"/>
      <c r="E43" s="62"/>
      <c r="F43" s="23">
        <f t="shared" si="3"/>
        <v>0</v>
      </c>
      <c r="G43" s="55"/>
    </row>
    <row r="44" spans="1:8" ht="18.5" customHeight="1" x14ac:dyDescent="0.2">
      <c r="B44" s="54">
        <v>8</v>
      </c>
      <c r="C44" s="15"/>
      <c r="D44" s="62"/>
      <c r="E44" s="62"/>
      <c r="F44" s="23">
        <f t="shared" si="3"/>
        <v>0</v>
      </c>
      <c r="G44" s="55"/>
    </row>
    <row r="45" spans="1:8" ht="18.5" customHeight="1" x14ac:dyDescent="0.2">
      <c r="B45" s="54">
        <v>9</v>
      </c>
      <c r="C45" s="15"/>
      <c r="D45" s="62"/>
      <c r="E45" s="62"/>
      <c r="F45" s="23">
        <f t="shared" si="3"/>
        <v>0</v>
      </c>
      <c r="G45" s="55"/>
    </row>
    <row r="46" spans="1:8" ht="18.5" customHeight="1" thickBot="1" x14ac:dyDescent="0.25">
      <c r="B46" s="56">
        <v>10</v>
      </c>
      <c r="C46" s="13"/>
      <c r="D46" s="29"/>
      <c r="E46" s="29"/>
      <c r="F46" s="24">
        <f t="shared" si="3"/>
        <v>0</v>
      </c>
      <c r="G46" s="57"/>
    </row>
    <row r="47" spans="1:8" ht="18.5" customHeight="1" thickTop="1" x14ac:dyDescent="0.2">
      <c r="B47" s="168" t="s">
        <v>22</v>
      </c>
      <c r="C47" s="169"/>
      <c r="D47" s="169"/>
      <c r="E47" s="170"/>
      <c r="F47" s="28">
        <f>SUM(F37:F46)</f>
        <v>635300</v>
      </c>
      <c r="G47" s="58"/>
    </row>
    <row r="48" spans="1:8" ht="11.25" customHeight="1" x14ac:dyDescent="0.2">
      <c r="A48" s="1"/>
      <c r="B48" s="60"/>
      <c r="C48" s="60"/>
      <c r="D48" s="60"/>
      <c r="E48" s="60"/>
      <c r="F48" s="60"/>
      <c r="G48" s="60"/>
      <c r="H48" s="1"/>
    </row>
    <row r="49" spans="1:8" s="36" customFormat="1" ht="18.5" customHeight="1" x14ac:dyDescent="0.2">
      <c r="B49" s="37" t="s">
        <v>35</v>
      </c>
      <c r="C49" s="40"/>
      <c r="D49" s="61"/>
      <c r="E49" s="61"/>
      <c r="F49" s="61"/>
      <c r="G49" s="61"/>
    </row>
    <row r="50" spans="1:8" s="1" customFormat="1" ht="18.5" customHeight="1" x14ac:dyDescent="0.2">
      <c r="B50" s="11" t="s">
        <v>8</v>
      </c>
      <c r="C50" s="171" t="s">
        <v>5</v>
      </c>
      <c r="D50" s="172"/>
      <c r="E50" s="173"/>
      <c r="F50" s="12" t="s">
        <v>4</v>
      </c>
      <c r="G50" s="59" t="s">
        <v>2</v>
      </c>
    </row>
    <row r="51" spans="1:8" ht="18.5" customHeight="1" x14ac:dyDescent="0.2">
      <c r="B51" s="52">
        <v>1</v>
      </c>
      <c r="C51" s="198"/>
      <c r="D51" s="199"/>
      <c r="E51" s="200"/>
      <c r="F51" s="21"/>
      <c r="G51" s="53"/>
    </row>
    <row r="52" spans="1:8" ht="18.5" customHeight="1" x14ac:dyDescent="0.2">
      <c r="B52" s="54">
        <v>2</v>
      </c>
      <c r="C52" s="198"/>
      <c r="D52" s="199"/>
      <c r="E52" s="200"/>
      <c r="F52" s="22"/>
      <c r="G52" s="55"/>
    </row>
    <row r="53" spans="1:8" ht="18.5" customHeight="1" x14ac:dyDescent="0.2">
      <c r="B53" s="54">
        <v>3</v>
      </c>
      <c r="C53" s="198"/>
      <c r="D53" s="199"/>
      <c r="E53" s="200"/>
      <c r="F53" s="22"/>
      <c r="G53" s="55"/>
    </row>
    <row r="54" spans="1:8" ht="18.5" customHeight="1" x14ac:dyDescent="0.2">
      <c r="B54" s="54">
        <v>4</v>
      </c>
      <c r="C54" s="198"/>
      <c r="D54" s="199"/>
      <c r="E54" s="200"/>
      <c r="F54" s="22"/>
      <c r="G54" s="55"/>
    </row>
    <row r="55" spans="1:8" ht="18.5" customHeight="1" thickBot="1" x14ac:dyDescent="0.25">
      <c r="B55" s="56">
        <v>5</v>
      </c>
      <c r="C55" s="198"/>
      <c r="D55" s="199"/>
      <c r="E55" s="200"/>
      <c r="F55" s="31"/>
      <c r="G55" s="57"/>
    </row>
    <row r="56" spans="1:8" ht="18.5" customHeight="1" thickTop="1" x14ac:dyDescent="0.2">
      <c r="B56" s="160" t="s">
        <v>23</v>
      </c>
      <c r="C56" s="161"/>
      <c r="D56" s="161"/>
      <c r="E56" s="162"/>
      <c r="F56" s="63">
        <f>SUM(F51:F55)</f>
        <v>0</v>
      </c>
      <c r="G56" s="58"/>
    </row>
    <row r="57" spans="1:8" ht="11.2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1.2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8.5" customHeight="1" x14ac:dyDescent="0.2">
      <c r="B59" s="14" t="s">
        <v>25</v>
      </c>
      <c r="C59" s="1"/>
    </row>
    <row r="60" spans="1:8" ht="20" customHeight="1" x14ac:dyDescent="0.2">
      <c r="B60" s="178" t="s">
        <v>74</v>
      </c>
      <c r="C60" s="178"/>
      <c r="D60" s="178"/>
      <c r="E60" s="178"/>
      <c r="F60" s="178"/>
      <c r="G60" s="178"/>
    </row>
    <row r="61" spans="1:8" s="33" customFormat="1" ht="10" customHeight="1" x14ac:dyDescent="0.2">
      <c r="C61" s="34" t="s">
        <v>37</v>
      </c>
      <c r="F61" s="35" t="s">
        <v>27</v>
      </c>
      <c r="G61" s="35" t="s">
        <v>26</v>
      </c>
    </row>
    <row r="62" spans="1:8" s="33" customFormat="1" ht="10" customHeight="1" x14ac:dyDescent="0.2">
      <c r="C62" s="34" t="s">
        <v>38</v>
      </c>
      <c r="F62" s="206" t="s">
        <v>28</v>
      </c>
      <c r="G62" s="206" t="s">
        <v>70</v>
      </c>
    </row>
    <row r="63" spans="1:8" s="33" customFormat="1" ht="10" customHeight="1" x14ac:dyDescent="0.2">
      <c r="C63" s="34" t="s">
        <v>39</v>
      </c>
      <c r="F63" s="207"/>
      <c r="G63" s="207"/>
    </row>
    <row r="64" spans="1:8" ht="10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20" customHeight="1" x14ac:dyDescent="0.2">
      <c r="B65" s="32" t="s">
        <v>49</v>
      </c>
      <c r="C65" s="14"/>
      <c r="D65" s="14"/>
      <c r="E65" s="14"/>
      <c r="F65" s="14"/>
      <c r="G65" s="64" t="s">
        <v>29</v>
      </c>
    </row>
    <row r="66" spans="1:8" ht="10" customHeight="1" x14ac:dyDescent="0.2">
      <c r="B66" s="14"/>
      <c r="C66" s="1"/>
    </row>
    <row r="67" spans="1:8" ht="20" customHeight="1" x14ac:dyDescent="0.2">
      <c r="A67" s="151"/>
      <c r="B67" s="204" t="s">
        <v>36</v>
      </c>
      <c r="C67" s="204"/>
      <c r="D67" s="204"/>
      <c r="E67" s="204"/>
      <c r="F67" s="46" t="s">
        <v>30</v>
      </c>
      <c r="G67" s="65">
        <f>IF(F62="","",IF(F62="－","0",IF(G65="有",F19+F47-F56,F19-F56)))</f>
        <v>1913060</v>
      </c>
      <c r="H67" s="2" t="s">
        <v>41</v>
      </c>
    </row>
    <row r="68" spans="1:8" ht="20" customHeight="1" x14ac:dyDescent="0.2">
      <c r="A68" s="151"/>
      <c r="B68" s="152"/>
      <c r="C68" s="205" t="s">
        <v>76</v>
      </c>
      <c r="D68" s="205"/>
      <c r="E68" s="205"/>
      <c r="F68" s="43" t="s">
        <v>31</v>
      </c>
      <c r="G68" s="65">
        <f>IF(F62="","",IF(F62&lt;&gt;"Ｂ",0,(IF(G65="有",700000,200000))))</f>
        <v>700000</v>
      </c>
      <c r="H68" s="2" t="s">
        <v>42</v>
      </c>
    </row>
    <row r="69" spans="1:8" ht="10" customHeight="1" x14ac:dyDescent="0.2">
      <c r="A69" s="151"/>
      <c r="B69" s="152"/>
      <c r="C69" s="205" t="s">
        <v>79</v>
      </c>
      <c r="D69" s="205"/>
      <c r="E69" s="205"/>
      <c r="F69" s="43"/>
      <c r="G69" s="159"/>
    </row>
    <row r="70" spans="1:8" s="157" customFormat="1" ht="10" customHeight="1" x14ac:dyDescent="0.2">
      <c r="A70" s="155"/>
      <c r="B70" s="155"/>
      <c r="C70" s="156"/>
      <c r="D70" s="155"/>
      <c r="E70" s="155"/>
    </row>
    <row r="71" spans="1:8" ht="20" customHeight="1" x14ac:dyDescent="0.2">
      <c r="B71" s="138" t="s">
        <v>75</v>
      </c>
      <c r="C71" s="139"/>
      <c r="D71" s="140"/>
      <c r="E71" s="39"/>
      <c r="F71" s="134" t="s">
        <v>30</v>
      </c>
      <c r="G71" s="65">
        <f>IF(G62="","",IF(G62="－","0",IF(AND(F62&lt;&gt;"Ｂ",G65="無"),F33-F56,IF(AND(F62&lt;&gt;"Ｂ",G65="有"),F33+F47-F56,F33))))</f>
        <v>319000</v>
      </c>
      <c r="H71" s="2" t="s">
        <v>43</v>
      </c>
    </row>
    <row r="72" spans="1:8" ht="20" customHeight="1" x14ac:dyDescent="0.15">
      <c r="B72" s="141"/>
      <c r="C72" s="208" t="s">
        <v>77</v>
      </c>
      <c r="D72" s="208"/>
      <c r="E72" s="208"/>
      <c r="F72" s="137" t="s">
        <v>31</v>
      </c>
      <c r="G72" s="65">
        <f>IF(G62="","",IF(AND(G65="無",G62="Ａ及びＣ"),400000,(IF(AND(G65="無",OR(G62="Ａ",G62="Ｃ")),200000,IF(AND(G65="有",F62&lt;&gt;"Ｂ",G62="Ａ及びＣ"),900000,IF(AND(G65="有",F62&lt;&gt;"Ｂ",OR(G62="Ａ",G62="Ｃ")),700000,
IF(AND(G65="有",F62="Ｂ",G62="Ａ及びＣ"),300000,IF(AND(G65="有",F62="Ｂ",OR(G62="Ａ",G62="Ｃ")),200000,0))))))))</f>
        <v>200000</v>
      </c>
      <c r="H72" s="2" t="s">
        <v>44</v>
      </c>
    </row>
    <row r="73" spans="1:8" ht="20" customHeight="1" x14ac:dyDescent="0.2">
      <c r="B73" s="97"/>
      <c r="C73" s="182" t="s">
        <v>80</v>
      </c>
      <c r="D73" s="183"/>
      <c r="E73" s="183"/>
      <c r="F73" s="183"/>
    </row>
    <row r="74" spans="1:8" ht="20" customHeight="1" x14ac:dyDescent="0.2">
      <c r="B74" s="44" t="s">
        <v>40</v>
      </c>
      <c r="C74" s="18"/>
      <c r="D74" s="37"/>
      <c r="E74" s="38"/>
      <c r="F74" s="38"/>
      <c r="G74" s="18"/>
    </row>
    <row r="75" spans="1:8" ht="20" customHeight="1" x14ac:dyDescent="0.2">
      <c r="B75" s="42"/>
      <c r="C75" s="204" t="s">
        <v>47</v>
      </c>
      <c r="D75" s="204"/>
      <c r="E75" s="204"/>
      <c r="F75" s="204"/>
      <c r="G75" s="66">
        <f>IF(F62="","",MIN(G67:G68)*4/5)</f>
        <v>560000</v>
      </c>
      <c r="H75" s="2" t="s">
        <v>45</v>
      </c>
    </row>
    <row r="76" spans="1:8" ht="20" customHeight="1" thickBot="1" x14ac:dyDescent="0.25">
      <c r="B76" s="41"/>
      <c r="C76" s="177" t="s">
        <v>78</v>
      </c>
      <c r="D76" s="177"/>
      <c r="E76" s="177"/>
      <c r="F76" s="177"/>
      <c r="G76" s="67">
        <f>IF(G62="","",MIN(G71:G72)*3/4)</f>
        <v>150000</v>
      </c>
      <c r="H76" s="2" t="s">
        <v>46</v>
      </c>
    </row>
    <row r="77" spans="1:8" ht="20" customHeight="1" thickBot="1" x14ac:dyDescent="0.25">
      <c r="B77" s="42"/>
      <c r="C77" s="204" t="s">
        <v>69</v>
      </c>
      <c r="D77" s="204"/>
      <c r="E77" s="204"/>
      <c r="F77" s="204"/>
      <c r="G77" s="68">
        <f>IF(OR(G75="",G76=""),"",ROUNDDOWN(G75+G76,-3))</f>
        <v>710000</v>
      </c>
      <c r="H77" s="2" t="s">
        <v>73</v>
      </c>
    </row>
    <row r="78" spans="1:8" ht="18.5" customHeight="1" x14ac:dyDescent="0.2">
      <c r="B78" s="17"/>
      <c r="C78" s="16"/>
      <c r="D78" s="19"/>
      <c r="E78" s="20"/>
      <c r="F78" s="20"/>
      <c r="G78" s="16"/>
    </row>
    <row r="79" spans="1:8" ht="18.5" customHeight="1" x14ac:dyDescent="0.2"/>
  </sheetData>
  <protectedRanges>
    <protectedRange sqref="G37:G47" name="範囲5"/>
    <protectedRange sqref="C37:E46" name="範囲4"/>
    <protectedRange sqref="G9:G18 G23:G32 G51:G55" name="範囲3"/>
    <protectedRange sqref="C23:E32 C9:E18 E51:E55 C51:C55" name="範囲2"/>
    <protectedRange sqref="F4" name="範囲1"/>
  </protectedRanges>
  <mergeCells count="23">
    <mergeCell ref="C77:F77"/>
    <mergeCell ref="B1:G1"/>
    <mergeCell ref="C50:E50"/>
    <mergeCell ref="C51:E51"/>
    <mergeCell ref="B60:G60"/>
    <mergeCell ref="B67:E67"/>
    <mergeCell ref="F62:F63"/>
    <mergeCell ref="G62:G63"/>
    <mergeCell ref="C53:E53"/>
    <mergeCell ref="C54:E54"/>
    <mergeCell ref="C55:E55"/>
    <mergeCell ref="B56:E56"/>
    <mergeCell ref="C52:E52"/>
    <mergeCell ref="B33:E33"/>
    <mergeCell ref="C68:E68"/>
    <mergeCell ref="C72:E72"/>
    <mergeCell ref="B47:E47"/>
    <mergeCell ref="B19:E19"/>
    <mergeCell ref="F4:G4"/>
    <mergeCell ref="C75:F75"/>
    <mergeCell ref="C76:F76"/>
    <mergeCell ref="C73:F73"/>
    <mergeCell ref="C69:E69"/>
  </mergeCells>
  <phoneticPr fontId="1"/>
  <dataValidations count="3">
    <dataValidation type="list" allowBlank="1" showInputMessage="1" showErrorMessage="1" sqref="F62:F63">
      <formula1>"Ｂ,－"</formula1>
    </dataValidation>
    <dataValidation type="list" allowBlank="1" showInputMessage="1" showErrorMessage="1" sqref="G62:G63">
      <formula1>"Ａ,Ｃ,Ａ及びＣ,－"</formula1>
    </dataValidation>
    <dataValidation type="list" allowBlank="1" showInputMessage="1" showErrorMessage="1" sqref="G65">
      <formula1>"有,無"</formula1>
    </dataValidation>
  </dataValidations>
  <printOptions horizontalCentered="1"/>
  <pageMargins left="0.11811023622047245" right="0.11811023622047245" top="0.59055118110236227" bottom="0.35433070866141736" header="0.31496062992125984" footer="0.31496062992125984"/>
  <pageSetup paperSize="9" scale="97" orientation="portrait" cellComments="asDisplayed" horizontalDpi="300" verticalDpi="300" r:id="rId1"/>
  <rowBreaks count="1" manualBreakCount="1">
    <brk id="48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0" zoomScaleNormal="80" workbookViewId="0">
      <selection sqref="A1:F1"/>
    </sheetView>
  </sheetViews>
  <sheetFormatPr defaultRowHeight="14" x14ac:dyDescent="0.2"/>
  <cols>
    <col min="1" max="6" width="14.6328125" style="77" customWidth="1"/>
    <col min="7" max="16384" width="8.7265625" style="77"/>
  </cols>
  <sheetData>
    <row r="1" spans="1:6" ht="22" customHeight="1" x14ac:dyDescent="0.2">
      <c r="A1" s="209" t="s">
        <v>72</v>
      </c>
      <c r="B1" s="209"/>
      <c r="C1" s="209"/>
      <c r="D1" s="209"/>
      <c r="E1" s="209"/>
      <c r="F1" s="209"/>
    </row>
    <row r="2" spans="1:6" ht="22" customHeight="1" x14ac:dyDescent="0.2">
      <c r="A2" s="80"/>
      <c r="B2" s="80"/>
      <c r="C2" s="80"/>
      <c r="D2" s="80"/>
      <c r="E2" s="80"/>
    </row>
    <row r="3" spans="1:6" ht="22" customHeight="1" x14ac:dyDescent="0.2">
      <c r="A3" s="80"/>
      <c r="B3" s="80"/>
      <c r="C3" s="80"/>
      <c r="D3" s="80"/>
      <c r="E3" s="80"/>
    </row>
    <row r="4" spans="1:6" ht="22" customHeight="1" x14ac:dyDescent="0.2">
      <c r="A4" s="80"/>
      <c r="B4" s="80"/>
      <c r="C4" s="80"/>
      <c r="D4" s="80"/>
      <c r="E4" s="80"/>
    </row>
    <row r="5" spans="1:6" ht="22" customHeight="1" x14ac:dyDescent="0.2">
      <c r="A5" s="80"/>
      <c r="B5" s="80"/>
      <c r="C5" s="80"/>
      <c r="D5" s="80"/>
      <c r="E5" s="80"/>
    </row>
    <row r="6" spans="1:6" ht="22" customHeight="1" x14ac:dyDescent="0.2">
      <c r="A6" s="89" t="s">
        <v>61</v>
      </c>
      <c r="B6" s="88"/>
      <c r="C6" s="88"/>
      <c r="D6" s="88"/>
      <c r="E6" s="88"/>
    </row>
    <row r="7" spans="1:6" ht="23" customHeight="1" x14ac:dyDescent="0.2">
      <c r="A7" s="83" t="s">
        <v>63</v>
      </c>
      <c r="B7" s="83" t="s">
        <v>50</v>
      </c>
    </row>
    <row r="8" spans="1:6" ht="23" customHeight="1" x14ac:dyDescent="0.2">
      <c r="A8" s="78" t="s">
        <v>58</v>
      </c>
      <c r="B8" s="86">
        <v>200000</v>
      </c>
    </row>
    <row r="9" spans="1:6" ht="23" customHeight="1" x14ac:dyDescent="0.2">
      <c r="A9" s="84" t="s">
        <v>57</v>
      </c>
      <c r="B9" s="85">
        <v>700000</v>
      </c>
    </row>
    <row r="10" spans="1:6" ht="23" customHeight="1" x14ac:dyDescent="0.2">
      <c r="A10" s="82"/>
      <c r="B10" s="81"/>
    </row>
    <row r="11" spans="1:6" ht="22" customHeight="1" x14ac:dyDescent="0.2">
      <c r="A11" s="89" t="s">
        <v>62</v>
      </c>
      <c r="B11" s="88"/>
      <c r="C11" s="88"/>
      <c r="D11" s="88"/>
      <c r="E11" s="88"/>
    </row>
    <row r="12" spans="1:6" ht="23" customHeight="1" x14ac:dyDescent="0.2">
      <c r="A12" s="211" t="s">
        <v>60</v>
      </c>
      <c r="B12" s="211"/>
      <c r="C12" s="211"/>
      <c r="D12" s="211"/>
      <c r="E12" s="82"/>
    </row>
    <row r="13" spans="1:6" ht="23" customHeight="1" x14ac:dyDescent="0.2">
      <c r="A13" s="83" t="s">
        <v>63</v>
      </c>
      <c r="B13" s="83" t="s">
        <v>51</v>
      </c>
      <c r="C13" s="83" t="s">
        <v>52</v>
      </c>
      <c r="D13" s="83" t="s">
        <v>64</v>
      </c>
      <c r="E13" s="82"/>
    </row>
    <row r="14" spans="1:6" ht="23" customHeight="1" x14ac:dyDescent="0.2">
      <c r="A14" s="78" t="s">
        <v>58</v>
      </c>
      <c r="B14" s="86">
        <v>200000</v>
      </c>
      <c r="C14" s="86">
        <v>200000</v>
      </c>
      <c r="D14" s="86">
        <v>400000</v>
      </c>
      <c r="E14" s="92"/>
    </row>
    <row r="15" spans="1:6" ht="23" customHeight="1" x14ac:dyDescent="0.2">
      <c r="A15" s="84" t="s">
        <v>57</v>
      </c>
      <c r="B15" s="85">
        <v>700000</v>
      </c>
      <c r="C15" s="85">
        <v>700000</v>
      </c>
      <c r="D15" s="85">
        <v>900000</v>
      </c>
      <c r="E15" s="92"/>
    </row>
    <row r="16" spans="1:6" x14ac:dyDescent="0.2">
      <c r="A16" s="212"/>
      <c r="B16" s="213"/>
      <c r="C16" s="213"/>
      <c r="D16" s="213"/>
      <c r="E16" s="92"/>
    </row>
    <row r="17" spans="1:6" ht="23" customHeight="1" x14ac:dyDescent="0.2">
      <c r="A17" s="211" t="s">
        <v>59</v>
      </c>
      <c r="B17" s="211"/>
      <c r="C17" s="211"/>
      <c r="D17" s="211"/>
      <c r="E17" s="82"/>
    </row>
    <row r="18" spans="1:6" ht="23" customHeight="1" x14ac:dyDescent="0.2">
      <c r="A18" s="83" t="s">
        <v>63</v>
      </c>
      <c r="B18" s="83" t="s">
        <v>51</v>
      </c>
      <c r="C18" s="83" t="s">
        <v>52</v>
      </c>
      <c r="D18" s="83" t="s">
        <v>64</v>
      </c>
      <c r="E18" s="82"/>
    </row>
    <row r="19" spans="1:6" ht="23" customHeight="1" x14ac:dyDescent="0.2">
      <c r="A19" s="78" t="s">
        <v>58</v>
      </c>
      <c r="B19" s="86">
        <v>200000</v>
      </c>
      <c r="C19" s="86">
        <v>200000</v>
      </c>
      <c r="D19" s="86">
        <v>400000</v>
      </c>
      <c r="E19" s="81"/>
    </row>
    <row r="20" spans="1:6" ht="23" customHeight="1" x14ac:dyDescent="0.2">
      <c r="A20" s="84" t="s">
        <v>57</v>
      </c>
      <c r="B20" s="85">
        <v>200000</v>
      </c>
      <c r="C20" s="85">
        <v>200000</v>
      </c>
      <c r="D20" s="85">
        <v>300000</v>
      </c>
      <c r="E20" s="81"/>
    </row>
    <row r="21" spans="1:6" ht="10.5" customHeight="1" x14ac:dyDescent="0.2">
      <c r="C21" s="90"/>
    </row>
    <row r="22" spans="1:6" ht="41.5" x14ac:dyDescent="0.2">
      <c r="A22" s="210" t="s">
        <v>53</v>
      </c>
      <c r="B22" s="210"/>
      <c r="C22" s="210"/>
      <c r="D22" s="210"/>
      <c r="E22" s="210"/>
      <c r="F22" s="210"/>
    </row>
    <row r="23" spans="1:6" ht="22" customHeight="1" x14ac:dyDescent="0.2">
      <c r="A23" s="89" t="s">
        <v>68</v>
      </c>
      <c r="B23" s="89"/>
      <c r="C23" s="89"/>
    </row>
    <row r="24" spans="1:6" ht="23" customHeight="1" x14ac:dyDescent="0.2">
      <c r="A24" s="83" t="s">
        <v>63</v>
      </c>
      <c r="B24" s="83" t="s">
        <v>50</v>
      </c>
      <c r="C24" s="83" t="s">
        <v>54</v>
      </c>
      <c r="D24" s="83" t="s">
        <v>55</v>
      </c>
      <c r="E24" s="83" t="s">
        <v>64</v>
      </c>
      <c r="F24" s="83" t="s">
        <v>56</v>
      </c>
    </row>
    <row r="25" spans="1:6" ht="23" customHeight="1" x14ac:dyDescent="0.2">
      <c r="A25" s="78" t="s">
        <v>58</v>
      </c>
      <c r="B25" s="86">
        <f>B8</f>
        <v>200000</v>
      </c>
      <c r="C25" s="86">
        <f>B14</f>
        <v>200000</v>
      </c>
      <c r="D25" s="86">
        <f>B8+B19</f>
        <v>400000</v>
      </c>
      <c r="E25" s="86">
        <f>D14</f>
        <v>400000</v>
      </c>
      <c r="F25" s="86">
        <f>B8+D19</f>
        <v>600000</v>
      </c>
    </row>
    <row r="26" spans="1:6" ht="23" customHeight="1" x14ac:dyDescent="0.2">
      <c r="A26" s="79" t="s">
        <v>57</v>
      </c>
      <c r="B26" s="87">
        <f>B9</f>
        <v>700000</v>
      </c>
      <c r="C26" s="91">
        <f>B15</f>
        <v>700000</v>
      </c>
      <c r="D26" s="91">
        <f>B9+B20</f>
        <v>900000</v>
      </c>
      <c r="E26" s="91">
        <f>D15</f>
        <v>900000</v>
      </c>
      <c r="F26" s="91">
        <f>B9+D20</f>
        <v>1000000</v>
      </c>
    </row>
    <row r="27" spans="1:6" ht="6.5" customHeight="1" x14ac:dyDescent="0.2"/>
    <row r="28" spans="1:6" x14ac:dyDescent="0.2">
      <c r="A28" s="77" t="s">
        <v>65</v>
      </c>
    </row>
    <row r="29" spans="1:6" x14ac:dyDescent="0.2">
      <c r="A29" s="77" t="s">
        <v>66</v>
      </c>
    </row>
    <row r="30" spans="1:6" x14ac:dyDescent="0.2">
      <c r="A30" s="77" t="s">
        <v>67</v>
      </c>
    </row>
  </sheetData>
  <mergeCells count="4">
    <mergeCell ref="A1:F1"/>
    <mergeCell ref="A22:F22"/>
    <mergeCell ref="A12:D12"/>
    <mergeCell ref="A17:D17"/>
  </mergeCells>
  <phoneticPr fontId="1"/>
  <printOptions horizontalCentered="1"/>
  <pageMargins left="0.70866141732283472" right="0.7086614173228347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入力用</vt:lpstr>
      <vt:lpstr>手書き用</vt:lpstr>
      <vt:lpstr>記入例</vt:lpstr>
      <vt:lpstr>補助基準額早見表</vt:lpstr>
      <vt:lpstr>記入例!Print_Area</vt:lpstr>
      <vt:lpstr>手書き用!Print_Area</vt:lpstr>
      <vt:lpstr>入力用!Print_Area</vt:lpstr>
      <vt:lpstr>補助基準額早見表!Print_Area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2023-07-05T05:34:50Z</dcterms:modified>
</cp:coreProperties>
</file>