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1jvsv-fs1\himeji-city\Section\介護保険課\100 計画・庶務担当\51.事故報告\02事故報告書＆感染症報告様式\鎌田修正中\"/>
    </mc:Choice>
  </mc:AlternateContent>
  <bookViews>
    <workbookView xWindow="0" yWindow="0" windowWidth="20490" windowHeight="7530"/>
  </bookViews>
  <sheets>
    <sheet name="事故報告" sheetId="5" r:id="rId1"/>
    <sheet name="受付シート(入力不要)" sheetId="6" r:id="rId2"/>
    <sheet name="←シートの追加、削除、シート名の変更はしないでください！" sheetId="9" r:id="rId3"/>
  </sheets>
  <definedNames>
    <definedName name="_xlnm.Print_Area" localSheetId="0">事故報告!$A$1:$P$53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5" l="1"/>
  <c r="CC4" i="6" l="1"/>
  <c r="BC4" i="6"/>
  <c r="AX4" i="6"/>
  <c r="AV4" i="6"/>
  <c r="AU4" i="6"/>
  <c r="AT4" i="6"/>
  <c r="AS4" i="6"/>
  <c r="AR4" i="6"/>
  <c r="AQ4" i="6"/>
  <c r="AP4" i="6"/>
  <c r="AO4" i="6"/>
  <c r="AN4" i="6"/>
  <c r="M28" i="5" l="1"/>
  <c r="M25" i="5"/>
  <c r="J4" i="6" l="1"/>
  <c r="BZ4" i="6" l="1"/>
  <c r="BX4" i="6"/>
  <c r="BV4" i="6"/>
  <c r="BS4" i="6"/>
  <c r="BR4" i="6"/>
  <c r="BQ4" i="6"/>
  <c r="BM4" i="6"/>
  <c r="BL4" i="6"/>
  <c r="BK4" i="6"/>
  <c r="BJ4" i="6"/>
  <c r="BI4" i="6"/>
  <c r="BD4" i="6"/>
  <c r="BB4" i="6"/>
  <c r="BA4" i="6"/>
  <c r="AM4" i="6"/>
  <c r="AL4" i="6"/>
  <c r="AJ4" i="6"/>
  <c r="AI4" i="6"/>
  <c r="AH4" i="6"/>
  <c r="AG4" i="6"/>
  <c r="AF4" i="6"/>
  <c r="AE4" i="6"/>
  <c r="AD4" i="6"/>
  <c r="AC4" i="6"/>
  <c r="AB4" i="6"/>
  <c r="AA4" i="6"/>
  <c r="W4" i="6"/>
  <c r="I4" i="6"/>
  <c r="H4" i="6"/>
  <c r="G4" i="6"/>
  <c r="F4" i="6"/>
  <c r="Y4" i="6"/>
  <c r="D4" i="6" s="1"/>
  <c r="CH4" i="6"/>
  <c r="CG4" i="6"/>
  <c r="CF4" i="6"/>
  <c r="Z4" i="6"/>
  <c r="AK4" i="6"/>
  <c r="F5" i="5"/>
  <c r="CE4" i="6"/>
  <c r="CD4" i="6"/>
  <c r="CB4" i="6"/>
  <c r="CA4" i="6"/>
  <c r="BY4" i="6"/>
  <c r="BW4" i="6"/>
  <c r="BU4" i="6"/>
  <c r="BT4" i="6"/>
  <c r="BP4" i="6"/>
  <c r="BO4" i="6"/>
  <c r="BN4" i="6"/>
  <c r="BH4" i="6"/>
  <c r="BG4" i="6"/>
  <c r="BF4" i="6"/>
  <c r="BE4" i="6"/>
  <c r="AZ4" i="6"/>
  <c r="AY4" i="6"/>
  <c r="AW4" i="6"/>
  <c r="T4" i="6"/>
  <c r="V4" i="6"/>
  <c r="R4" i="6" l="1"/>
  <c r="S4" i="6"/>
  <c r="U4" i="6"/>
  <c r="P4" i="6"/>
  <c r="K4" i="6"/>
  <c r="N4" i="6"/>
  <c r="Q4" i="6"/>
  <c r="K6" i="5"/>
  <c r="P17" i="5"/>
  <c r="P8" i="5"/>
  <c r="O4" i="6"/>
  <c r="M4" i="6"/>
  <c r="L4" i="6"/>
  <c r="B4" i="6"/>
  <c r="K9" i="5"/>
  <c r="N42" i="5"/>
  <c r="J42" i="5"/>
  <c r="F42" i="5"/>
  <c r="P40" i="5"/>
  <c r="P36" i="5"/>
  <c r="P37" i="5"/>
  <c r="P33" i="5"/>
  <c r="N20" i="5" l="1"/>
  <c r="X4" i="6" s="1"/>
  <c r="O18" i="5"/>
  <c r="E4" i="6" l="1"/>
</calcChain>
</file>

<file path=xl/comments1.xml><?xml version="1.0" encoding="utf-8"?>
<comments xmlns="http://schemas.openxmlformats.org/spreadsheetml/2006/main">
  <authors>
    <author>津志</author>
  </authors>
  <commentList>
    <comment ref="N6" authorId="0" shapeId="0">
      <text>
        <r>
          <rPr>
            <sz val="9"/>
            <color indexed="81"/>
            <rFont val="MS P ゴシック"/>
            <family val="3"/>
            <charset val="128"/>
          </rPr>
          <t>西暦入力
(入力例)2030/1/1
→2030年1月1日と表示されます</t>
        </r>
      </text>
    </comment>
    <comment ref="D13" authorId="0" shapeId="0">
      <text>
        <r>
          <rPr>
            <sz val="9"/>
            <color indexed="81"/>
            <rFont val="MS P ゴシック"/>
            <family val="3"/>
            <charset val="128"/>
          </rPr>
          <t>郵便番号は不要です</t>
        </r>
      </text>
    </comment>
  </commentList>
</comments>
</file>

<file path=xl/sharedStrings.xml><?xml version="1.0" encoding="utf-8"?>
<sst xmlns="http://schemas.openxmlformats.org/spreadsheetml/2006/main" count="333" uniqueCount="251">
  <si>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</si>
  <si>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</si>
  <si>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</si>
  <si>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</si>
  <si>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</si>
  <si>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</si>
  <si>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2事業所の概要</t>
    <rPh sb="1" eb="4">
      <t>ジギョウショ</t>
    </rPh>
    <rPh sb="5" eb="7">
      <t>ガイヨウ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</si>
  <si>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</si>
  <si>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</si>
  <si>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</si>
  <si>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</si>
  <si>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</si>
  <si>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</si>
  <si>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</si>
  <si>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</si>
  <si>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</si>
  <si>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</si>
  <si>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</si>
  <si>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</si>
  <si>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</si>
  <si>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</si>
  <si>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</si>
  <si>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</si>
  <si>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</si>
  <si>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</si>
  <si>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</si>
  <si>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</si>
  <si>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</si>
  <si>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</si>
  <si>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</si>
  <si>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</si>
  <si>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</si>
  <si>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</si>
  <si>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</si>
  <si>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</si>
  <si>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</si>
  <si>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</si>
  <si>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</si>
  <si>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</si>
  <si>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</si>
  <si>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</si>
  <si>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</si>
  <si>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</si>
  <si>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</si>
  <si>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</si>
  <si>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</si>
  <si>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</si>
  <si>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</si>
  <si>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</si>
  <si>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</si>
  <si>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</si>
  <si>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</si>
  <si>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</si>
  <si>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</si>
  <si>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</si>
  <si>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</si>
  <si>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</si>
  <si>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</si>
  <si>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敷地外</t>
    <rPh sb="0" eb="2">
      <t>シキチ</t>
    </rPh>
    <rPh sb="2" eb="3">
      <t>ガイ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</si>
  <si>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</si>
  <si>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報告年月日</t>
    <rPh sb="0" eb="2">
      <t>ホウコク</t>
    </rPh>
    <rPh sb="2" eb="5">
      <t>ネンガッピ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</si>
  <si>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</si>
  <si>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</si>
  <si>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</si>
  <si>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</si>
  <si>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</si>
  <si>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</si>
  <si>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</si>
  <si>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</si>
  <si>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</si>
  <si>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</si>
  <si>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</si>
  <si>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</si>
  <si>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</si>
  <si>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</si>
  <si>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□</t>
  </si>
  <si>
    <t>□</t>
    <phoneticPr fontId="1"/>
  </si>
  <si>
    <t>報告回数</t>
    <rPh sb="0" eb="2">
      <t>ホウコク</t>
    </rPh>
    <rPh sb="2" eb="4">
      <t>カイスウ</t>
    </rPh>
    <phoneticPr fontId="1"/>
  </si>
  <si>
    <t>提出日:</t>
    <rPh sb="0" eb="3">
      <t>テイシュツビ</t>
    </rPh>
    <phoneticPr fontId="1"/>
  </si>
  <si>
    <t>02 訪問介護</t>
  </si>
  <si>
    <t>03 訪問入浴介護</t>
  </si>
  <si>
    <t>04 訪問看護</t>
  </si>
  <si>
    <t>05 訪問リハビリテーション</t>
  </si>
  <si>
    <t>06 居宅療養管理指導</t>
  </si>
  <si>
    <t>07 通所介護</t>
  </si>
  <si>
    <t>08 通所リハビリテーション</t>
  </si>
  <si>
    <t>09 短期入所生活介護</t>
  </si>
  <si>
    <t>10 短期入所療養介護</t>
  </si>
  <si>
    <t>12 定期巡回・随時対応型訪問介護看護</t>
  </si>
  <si>
    <t>13 地域密着型通所介護</t>
  </si>
  <si>
    <t>14 認知症対応型通所介護</t>
  </si>
  <si>
    <t>15 小規模多機能型居宅介護</t>
  </si>
  <si>
    <t>16 認知症対応型共同生活介護</t>
  </si>
  <si>
    <t>18 看護小規模多機能型居宅介護</t>
  </si>
  <si>
    <t>20 介護老人保健施設</t>
  </si>
  <si>
    <t>21 介護療養型医療施設</t>
  </si>
  <si>
    <t>22 介護医療院</t>
  </si>
  <si>
    <t>17 地域密着型介護老人福祉施設入所者生活介護(地域密着型特別養護老人ホーム)</t>
    <rPh sb="24" eb="29">
      <t>チイキミッチャ</t>
    </rPh>
    <rPh sb="29" eb="38">
      <t>トク</t>
    </rPh>
    <phoneticPr fontId="1"/>
  </si>
  <si>
    <t>19 指定介護老人福祉施設(特別養護老人ホーム)</t>
    <phoneticPr fontId="1"/>
  </si>
  <si>
    <t>骨折（部位：</t>
    <rPh sb="0" eb="2">
      <t>コッセツ</t>
    </rPh>
    <rPh sb="3" eb="5">
      <t>ブイ</t>
    </rPh>
    <phoneticPr fontId="1"/>
  </si>
  <si>
    <t>）</t>
    <phoneticPr fontId="1"/>
  </si>
  <si>
    <t>その他：</t>
    <rPh sb="2" eb="3">
      <t>タ</t>
    </rPh>
    <phoneticPr fontId="1"/>
  </si>
  <si>
    <t>その他：</t>
    <rPh sb="2" eb="3">
      <t>ホカ</t>
    </rPh>
    <phoneticPr fontId="1"/>
  </si>
  <si>
    <t>報告した
家族等の続柄</t>
    <rPh sb="0" eb="2">
      <t>ホウコク</t>
    </rPh>
    <rPh sb="5" eb="7">
      <t>カゾク</t>
    </rPh>
    <rPh sb="7" eb="8">
      <t>トウ</t>
    </rPh>
    <rPh sb="9" eb="11">
      <t>ゾクガラ</t>
    </rPh>
    <phoneticPr fontId="1"/>
  </si>
  <si>
    <t>名称：</t>
    <rPh sb="0" eb="2">
      <t>メイショウ</t>
    </rPh>
    <phoneticPr fontId="1"/>
  </si>
  <si>
    <t>警察署名：</t>
    <rPh sb="0" eb="2">
      <t>ケイサツ</t>
    </rPh>
    <rPh sb="2" eb="3">
      <t>ショ</t>
    </rPh>
    <rPh sb="3" eb="4">
      <t>メイ</t>
    </rPh>
    <phoneticPr fontId="1"/>
  </si>
  <si>
    <t>自治体名：</t>
    <rPh sb="0" eb="3">
      <t>ジチタイ</t>
    </rPh>
    <rPh sb="3" eb="4">
      <t>メイ</t>
    </rPh>
    <phoneticPr fontId="1"/>
  </si>
  <si>
    <t>　事故報告書　（事業者→姫路市）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ヒメジシ</t>
    </rPh>
    <phoneticPr fontId="1"/>
  </si>
  <si>
    <t>提出日</t>
    <rPh sb="0" eb="3">
      <t>テイシュツビ</t>
    </rPh>
    <phoneticPr fontId="1"/>
  </si>
  <si>
    <t>事故状況の程度</t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</si>
  <si>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</si>
  <si>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</si>
  <si>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</t>
    <rPh sb="2" eb="3">
      <t>ホカ</t>
    </rPh>
    <phoneticPr fontId="1"/>
  </si>
  <si>
    <t>その他の内容</t>
    <rPh sb="2" eb="3">
      <t>ホカ</t>
    </rPh>
    <rPh sb="4" eb="6">
      <t>ナイヨウ</t>
    </rPh>
    <phoneticPr fontId="1"/>
  </si>
  <si>
    <t>受診・応急処置</t>
    <phoneticPr fontId="1"/>
  </si>
  <si>
    <t>死亡年月日</t>
    <rPh sb="0" eb="2">
      <t>シボウ</t>
    </rPh>
    <rPh sb="2" eb="5">
      <t>ネンガッッピ</t>
    </rPh>
    <phoneticPr fontId="1"/>
  </si>
  <si>
    <t>2事業所の概要</t>
    <phoneticPr fontId="1"/>
  </si>
  <si>
    <t>法人名</t>
    <phoneticPr fontId="1"/>
  </si>
  <si>
    <t>11 特定施設入居者生活介護(介護付有料老人ホーム)※介護保険の指定あり</t>
    <rPh sb="15" eb="18">
      <t>カイゴツ</t>
    </rPh>
    <rPh sb="18" eb="22">
      <t>ユウリョウロウジン</t>
    </rPh>
    <rPh sb="27" eb="29">
      <t>カイゴ</t>
    </rPh>
    <rPh sb="29" eb="31">
      <t>ホケン</t>
    </rPh>
    <rPh sb="32" eb="34">
      <t>シテイ</t>
    </rPh>
    <phoneticPr fontId="1"/>
  </si>
  <si>
    <t>事業所(施設)名</t>
    <rPh sb="0" eb="3">
      <t>ジギョウショ</t>
    </rPh>
    <rPh sb="4" eb="6">
      <t>シセツ</t>
    </rPh>
    <rPh sb="7" eb="8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</si>
  <si>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</si>
  <si>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サービス種別</t>
    <rPh sb="4" eb="6">
      <t>シュベツ</t>
    </rPh>
    <phoneticPr fontId="1"/>
  </si>
  <si>
    <t>所在地</t>
    <rPh sb="0" eb="3">
      <t>ショザイチ</t>
    </rPh>
    <phoneticPr fontId="1"/>
  </si>
  <si>
    <t>3対象者</t>
    <rPh sb="1" eb="4">
      <t>タイショウシャ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</si>
  <si>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</si>
  <si>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</si>
  <si>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</si>
  <si>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サービス提供年月日</t>
    <rPh sb="4" eb="6">
      <t>テイキョウ</t>
    </rPh>
    <rPh sb="6" eb="9">
      <t>ネンガッピ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</si>
  <si>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</si>
  <si>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</si>
  <si>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4">
      <t>シンタイジョウキョウ</t>
    </rPh>
    <phoneticPr fontId="1"/>
  </si>
  <si>
    <t>要介護度</t>
    <rPh sb="0" eb="4">
      <t>ヨウカイゴド</t>
    </rPh>
    <phoneticPr fontId="1"/>
  </si>
  <si>
    <t>日常生活自立度</t>
    <rPh sb="0" eb="7">
      <t>ニチジョウセイカツジリツド</t>
    </rPh>
    <phoneticPr fontId="1"/>
  </si>
  <si>
    <t>Ⅲb</t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</si>
  <si>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</si>
  <si>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</si>
  <si>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発生日時</t>
    <rPh sb="0" eb="2">
      <t>ハッセイ</t>
    </rPh>
    <rPh sb="2" eb="3">
      <t>ビ</t>
    </rPh>
    <rPh sb="3" eb="4">
      <t>ジ</t>
    </rPh>
    <phoneticPr fontId="1"/>
  </si>
  <si>
    <t>居室（個室）</t>
    <phoneticPr fontId="1"/>
  </si>
  <si>
    <t>発生場所</t>
    <phoneticPr fontId="1"/>
  </si>
  <si>
    <t>4事故の概要</t>
    <phoneticPr fontId="1"/>
  </si>
  <si>
    <t>居室（多床室）</t>
    <phoneticPr fontId="1"/>
  </si>
  <si>
    <t>トイレ</t>
    <phoneticPr fontId="1"/>
  </si>
  <si>
    <t>トイレ</t>
    <phoneticPr fontId="1"/>
  </si>
  <si>
    <t>廊下</t>
    <phoneticPr fontId="1"/>
  </si>
  <si>
    <t>食堂等共用部</t>
    <phoneticPr fontId="1"/>
  </si>
  <si>
    <t>浴室・脱衣室</t>
    <phoneticPr fontId="1"/>
  </si>
  <si>
    <t>機能訓練室</t>
    <phoneticPr fontId="1"/>
  </si>
  <si>
    <t>施設敷地内の建物外</t>
  </si>
  <si>
    <t>敷地外</t>
    <phoneticPr fontId="1"/>
  </si>
  <si>
    <t>その他</t>
    <phoneticPr fontId="1"/>
  </si>
  <si>
    <t>その他(記載内容)</t>
    <rPh sb="4" eb="6">
      <t>キサイ</t>
    </rPh>
    <rPh sb="6" eb="8">
      <t>ナイヨウ</t>
    </rPh>
    <phoneticPr fontId="1"/>
  </si>
  <si>
    <t>事故の種別</t>
    <phoneticPr fontId="1"/>
  </si>
  <si>
    <t>転倒</t>
    <phoneticPr fontId="1"/>
  </si>
  <si>
    <t>転落</t>
    <phoneticPr fontId="1"/>
  </si>
  <si>
    <t>誤嚥・窒息</t>
    <phoneticPr fontId="1"/>
  </si>
  <si>
    <t>異食</t>
    <phoneticPr fontId="1"/>
  </si>
  <si>
    <t>誤薬、与薬もれ等</t>
    <phoneticPr fontId="1"/>
  </si>
  <si>
    <t>不明</t>
  </si>
  <si>
    <t>医療処置関連</t>
    <phoneticPr fontId="1"/>
  </si>
  <si>
    <t>発生時状況、事故内容の詳細</t>
    <phoneticPr fontId="1"/>
  </si>
  <si>
    <t>特記すべき事項</t>
    <phoneticPr fontId="1"/>
  </si>
  <si>
    <t>1事故状況</t>
    <phoneticPr fontId="1"/>
  </si>
  <si>
    <t>その他(記載内容)</t>
    <rPh sb="2" eb="3">
      <t>ホカ</t>
    </rPh>
    <rPh sb="4" eb="6">
      <t>キサイ</t>
    </rPh>
    <rPh sb="6" eb="8">
      <t>ナイヨウ</t>
    </rPh>
    <phoneticPr fontId="1"/>
  </si>
  <si>
    <t>5事故発生時の対応</t>
    <phoneticPr fontId="1"/>
  </si>
  <si>
    <t>発生時の対応</t>
    <phoneticPr fontId="1"/>
  </si>
  <si>
    <t>施設の医師が対応</t>
    <rPh sb="0" eb="2">
      <t>シセツ</t>
    </rPh>
    <rPh sb="3" eb="5">
      <t>イシ</t>
    </rPh>
    <rPh sb="6" eb="8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</si>
  <si>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</si>
  <si>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救急搬送</t>
    <rPh sb="0" eb="4">
      <t>キュウキュウハンソウ</t>
    </rPh>
    <phoneticPr fontId="1"/>
  </si>
  <si>
    <t>その他</t>
    <rPh sb="2" eb="3">
      <t>タ</t>
    </rPh>
    <phoneticPr fontId="1"/>
  </si>
  <si>
    <t>その他(記載内容)</t>
    <rPh sb="2" eb="3">
      <t>タ</t>
    </rPh>
    <rPh sb="4" eb="6">
      <t>キサイ</t>
    </rPh>
    <rPh sb="6" eb="8">
      <t>ナイヨウ</t>
    </rPh>
    <phoneticPr fontId="1"/>
  </si>
  <si>
    <t>受診先</t>
    <rPh sb="0" eb="3">
      <t>ジュシンサキ</t>
    </rPh>
    <phoneticPr fontId="1"/>
  </si>
  <si>
    <t>医療機関名</t>
    <rPh sb="0" eb="4">
      <t>イリョウキカン</t>
    </rPh>
    <rPh sb="4" eb="5">
      <t>ナ</t>
    </rPh>
    <phoneticPr fontId="1"/>
  </si>
  <si>
    <t>連絡先</t>
    <rPh sb="0" eb="3">
      <t>レンラクサキ</t>
    </rPh>
    <phoneticPr fontId="1"/>
  </si>
  <si>
    <t>診断名</t>
    <rPh sb="0" eb="3">
      <t>シンダンメイ</t>
    </rPh>
    <phoneticPr fontId="1"/>
  </si>
  <si>
    <t>診断内容</t>
    <rPh sb="0" eb="4">
      <t>シンダンナイヨウ</t>
    </rPh>
    <phoneticPr fontId="1"/>
  </si>
  <si>
    <t>切傷・擦過傷</t>
    <phoneticPr fontId="1"/>
  </si>
  <si>
    <t>打撲・捻挫・脱臼</t>
    <phoneticPr fontId="1"/>
  </si>
  <si>
    <t>(部位)</t>
    <rPh sb="1" eb="3">
      <t>ブイ</t>
    </rPh>
    <phoneticPr fontId="1"/>
  </si>
  <si>
    <t>その他</t>
    <rPh sb="2" eb="3">
      <t>ホカ</t>
    </rPh>
    <phoneticPr fontId="1"/>
  </si>
  <si>
    <t>その他(記載内容)</t>
    <rPh sb="2" eb="3">
      <t>ホカ</t>
    </rPh>
    <rPh sb="4" eb="8">
      <t>キサイナイヨウ</t>
    </rPh>
    <phoneticPr fontId="1"/>
  </si>
  <si>
    <t>検査、処置等の概要</t>
    <phoneticPr fontId="1"/>
  </si>
  <si>
    <t>6事故発生後の状況</t>
    <phoneticPr fontId="1"/>
  </si>
  <si>
    <t>利用者の状況</t>
    <phoneticPr fontId="1"/>
  </si>
  <si>
    <t>家族等への報告</t>
    <phoneticPr fontId="1"/>
  </si>
  <si>
    <t>配偶者</t>
    <rPh sb="0" eb="3">
      <t>ハイグウシャ</t>
    </rPh>
    <phoneticPr fontId="1"/>
  </si>
  <si>
    <t>子・子の配偶者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</si>
  <si>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5">
      <t>ホウコクネンガッピ</t>
    </rPh>
    <phoneticPr fontId="1"/>
  </si>
  <si>
    <t>連絡した関係機関</t>
    <phoneticPr fontId="1"/>
  </si>
  <si>
    <t>他の自治体</t>
    <phoneticPr fontId="1"/>
  </si>
  <si>
    <t>自治体名</t>
    <rPh sb="0" eb="4">
      <t>ジチタイメイ</t>
    </rPh>
    <phoneticPr fontId="1"/>
  </si>
  <si>
    <t>警察</t>
    <rPh sb="0" eb="2">
      <t>ケイサツ</t>
    </rPh>
    <phoneticPr fontId="1"/>
  </si>
  <si>
    <t>警察署名</t>
    <rPh sb="0" eb="3">
      <t>ケイサツショ</t>
    </rPh>
    <rPh sb="3" eb="4">
      <t>メイ</t>
    </rPh>
    <phoneticPr fontId="1"/>
  </si>
  <si>
    <t>その他(名称)</t>
    <rPh sb="2" eb="3">
      <t>ホカ</t>
    </rPh>
    <rPh sb="4" eb="6">
      <t>メイショウ</t>
    </rPh>
    <phoneticPr fontId="1"/>
  </si>
  <si>
    <t>関係先等
への追加対応予定</t>
    <phoneticPr fontId="1"/>
  </si>
  <si>
    <t>7 事故の原因分析</t>
  </si>
  <si>
    <t>本人要因、職員要因、環境要因の分析</t>
    <phoneticPr fontId="1"/>
  </si>
  <si>
    <t>8 再発防止策</t>
    <phoneticPr fontId="1"/>
  </si>
  <si>
    <t>9 その他</t>
    <phoneticPr fontId="1"/>
  </si>
  <si>
    <t>特記すべき事項</t>
    <phoneticPr fontId="1"/>
  </si>
  <si>
    <t>手順変更等</t>
    <rPh sb="4" eb="5">
      <t>ナド</t>
    </rPh>
    <phoneticPr fontId="1"/>
  </si>
  <si>
    <t>受診(外来・往診)</t>
    <rPh sb="0" eb="2">
      <t>ジュシン</t>
    </rPh>
    <rPh sb="3" eb="5">
      <t>ガイライ</t>
    </rPh>
    <rPh sb="6" eb="8">
      <t>オウシン</t>
    </rPh>
    <phoneticPr fontId="1"/>
  </si>
  <si>
    <t>市受付日</t>
    <rPh sb="0" eb="1">
      <t>シ</t>
    </rPh>
    <rPh sb="1" eb="3">
      <t>ウケツケ</t>
    </rPh>
    <rPh sb="3" eb="4">
      <t>ビ</t>
    </rPh>
    <phoneticPr fontId="1"/>
  </si>
  <si>
    <t>★要入力★</t>
    <rPh sb="1" eb="2">
      <t>ヨウ</t>
    </rPh>
    <rPh sb="2" eb="4">
      <t>ニュウリョク</t>
    </rPh>
    <phoneticPr fontId="1"/>
  </si>
  <si>
    <t>NO</t>
    <phoneticPr fontId="1"/>
  </si>
  <si>
    <t>骨折</t>
    <phoneticPr fontId="1"/>
  </si>
  <si>
    <t>23 養護老人ホーム</t>
    <rPh sb="3" eb="5">
      <t>ヨウゴ</t>
    </rPh>
    <rPh sb="5" eb="7">
      <t>ロウジン</t>
    </rPh>
    <phoneticPr fontId="1"/>
  </si>
  <si>
    <t>24 軽費老人ホーム</t>
    <rPh sb="3" eb="5">
      <t>ケイヒ</t>
    </rPh>
    <rPh sb="5" eb="7">
      <t>ロウジン</t>
    </rPh>
    <phoneticPr fontId="1"/>
  </si>
  <si>
    <t>25 住宅型有料老人ホーム※介護保険の指定なし</t>
    <rPh sb="3" eb="6">
      <t>ジュウタクガタ</t>
    </rPh>
    <rPh sb="6" eb="8">
      <t>ユウリョウ</t>
    </rPh>
    <rPh sb="8" eb="10">
      <t>ロウジン</t>
    </rPh>
    <rPh sb="14" eb="16">
      <t>カイゴ</t>
    </rPh>
    <rPh sb="16" eb="18">
      <t>ホケン</t>
    </rPh>
    <rPh sb="19" eb="21">
      <t>シテイ</t>
    </rPh>
    <phoneticPr fontId="1"/>
  </si>
  <si>
    <t>26 サービス付き高齢者向け住宅</t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</si>
  <si>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提出先</t>
    <rPh sb="0" eb="3">
      <t>テイシュツサキ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</si>
  <si>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</si>
  <si>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</si>
  <si>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事故発生年月</t>
    <rPh sb="0" eb="2">
      <t>ジコ</t>
    </rPh>
    <rPh sb="2" eb="4">
      <t>ハッセイ</t>
    </rPh>
    <rPh sb="4" eb="6">
      <t>ネンゲツ</t>
    </rPh>
    <phoneticPr fontId="1"/>
  </si>
  <si>
    <t>事故発生から市への提出までの日数</t>
    <rPh sb="0" eb="4">
      <t>ジコハッセイ</t>
    </rPh>
    <rPh sb="6" eb="7">
      <t>シ</t>
    </rPh>
    <rPh sb="9" eb="11">
      <t>テイシュツ</t>
    </rPh>
    <rPh sb="14" eb="16">
      <t>ニッスウ</t>
    </rPh>
    <phoneticPr fontId="1"/>
  </si>
  <si>
    <t>(メール到着日)</t>
    <rPh sb="4" eb="7">
      <t>トウチャクビ</t>
    </rPh>
    <phoneticPr fontId="1"/>
  </si>
  <si>
    <t>（自由記載３）</t>
    <phoneticPr fontId="1"/>
  </si>
  <si>
    <t>（自由記載２）</t>
    <phoneticPr fontId="1"/>
  </si>
  <si>
    <t>（自由記載１）</t>
    <phoneticPr fontId="1"/>
  </si>
  <si>
    <t>不明</t>
    <rPh sb="0" eb="2">
      <t>フメイ</t>
    </rPh>
    <phoneticPr fontId="1"/>
  </si>
  <si>
    <t xml:space="preserve"> 利用者の状況</t>
    <rPh sb="1" eb="4">
      <t>リヨウシャ</t>
    </rPh>
    <rPh sb="5" eb="7">
      <t>ジョウキョウ</t>
    </rPh>
    <phoneticPr fontId="1"/>
  </si>
  <si>
    <t xml:space="preserve"> 家族等への報告</t>
    <rPh sb="1" eb="3">
      <t>カゾク</t>
    </rPh>
    <rPh sb="3" eb="4">
      <t>トウ</t>
    </rPh>
    <rPh sb="6" eb="8">
      <t>ホウコク</t>
    </rPh>
    <phoneticPr fontId="1"/>
  </si>
  <si>
    <t xml:space="preserve"> 連絡した関係機関
（連絡した場合のみ）</t>
    <rPh sb="1" eb="3">
      <t>レンラク</t>
    </rPh>
    <rPh sb="5" eb="7">
      <t>カンケイ</t>
    </rPh>
    <rPh sb="7" eb="9">
      <t>キカン</t>
    </rPh>
    <rPh sb="11" eb="13">
      <t>レンラク</t>
    </rPh>
    <rPh sb="15" eb="17">
      <t>バアイ</t>
    </rPh>
    <phoneticPr fontId="1"/>
  </si>
  <si>
    <t xml:space="preserve"> 本人、家族、関係先等
 への追加対応予定</t>
    <rPh sb="1" eb="3">
      <t>ホンニン</t>
    </rPh>
    <phoneticPr fontId="1"/>
  </si>
  <si>
    <t xml:space="preserve"> 検査、処置等の概要</t>
    <rPh sb="1" eb="3">
      <t>ケンサ</t>
    </rPh>
    <rPh sb="4" eb="6">
      <t>ショチ</t>
    </rPh>
    <rPh sb="6" eb="7">
      <t>トウ</t>
    </rPh>
    <rPh sb="8" eb="10">
      <t>ガイヨウ</t>
    </rPh>
    <phoneticPr fontId="1"/>
  </si>
  <si>
    <t xml:space="preserve"> 診断内容</t>
    <rPh sb="1" eb="3">
      <t>シンダン</t>
    </rPh>
    <rPh sb="3" eb="5">
      <t>ナイヨウ</t>
    </rPh>
    <phoneticPr fontId="1"/>
  </si>
  <si>
    <t xml:space="preserve"> 診断名</t>
    <rPh sb="1" eb="3">
      <t>シンダン</t>
    </rPh>
    <rPh sb="3" eb="4">
      <t>メイ</t>
    </rPh>
    <phoneticPr fontId="1"/>
  </si>
  <si>
    <t xml:space="preserve"> 受診先</t>
    <rPh sb="1" eb="3">
      <t>ジュシン</t>
    </rPh>
    <rPh sb="3" eb="4">
      <t>サキ</t>
    </rPh>
    <phoneticPr fontId="1"/>
  </si>
  <si>
    <t xml:space="preserve"> 受診方法</t>
    <rPh sb="1" eb="3">
      <t>ジュシン</t>
    </rPh>
    <rPh sb="3" eb="5">
      <t>ホウホウ</t>
    </rPh>
    <phoneticPr fontId="1"/>
  </si>
  <si>
    <t xml:space="preserve"> 発生時の対応</t>
    <rPh sb="1" eb="3">
      <t>ハッセイ</t>
    </rPh>
    <rPh sb="3" eb="4">
      <t>ジ</t>
    </rPh>
    <rPh sb="5" eb="7">
      <t>タイオウ</t>
    </rPh>
    <phoneticPr fontId="1"/>
  </si>
  <si>
    <t xml:space="preserve"> その他
 特記すべき事項</t>
    <rPh sb="3" eb="4">
      <t>タ</t>
    </rPh>
    <rPh sb="6" eb="8">
      <t>トッキ</t>
    </rPh>
    <rPh sb="11" eb="13">
      <t>ジコウ</t>
    </rPh>
    <phoneticPr fontId="1"/>
  </si>
  <si>
    <t xml:space="preserve"> 発生時状況、事故内容の詳細</t>
    <rPh sb="1" eb="3">
      <t>ハッセイ</t>
    </rPh>
    <rPh sb="3" eb="4">
      <t>ジ</t>
    </rPh>
    <rPh sb="4" eb="6">
      <t>ジョウキョウ</t>
    </rPh>
    <rPh sb="7" eb="9">
      <t>ジコ</t>
    </rPh>
    <rPh sb="9" eb="11">
      <t>ナイヨウ</t>
    </rPh>
    <rPh sb="12" eb="14">
      <t>ショウサイ</t>
    </rPh>
    <phoneticPr fontId="1"/>
  </si>
  <si>
    <t xml:space="preserve"> 事故の種別</t>
    <rPh sb="1" eb="3">
      <t>ジコ</t>
    </rPh>
    <rPh sb="4" eb="6">
      <t>シュベツ</t>
    </rPh>
    <phoneticPr fontId="1"/>
  </si>
  <si>
    <t xml:space="preserve"> 発生場所</t>
    <rPh sb="1" eb="3">
      <t>ハッセイ</t>
    </rPh>
    <rPh sb="3" eb="5">
      <t>バショ</t>
    </rPh>
    <phoneticPr fontId="1"/>
  </si>
  <si>
    <t xml:space="preserve"> 発生日時</t>
    <rPh sb="1" eb="3">
      <t>ハッセイ</t>
    </rPh>
    <rPh sb="3" eb="5">
      <t>ニチジ</t>
    </rPh>
    <phoneticPr fontId="1"/>
  </si>
  <si>
    <t xml:space="preserve"> 身体状況</t>
    <rPh sb="1" eb="3">
      <t>シンタイ</t>
    </rPh>
    <rPh sb="3" eb="5">
      <t>ジョウキョウ</t>
    </rPh>
    <phoneticPr fontId="1"/>
  </si>
  <si>
    <t xml:space="preserve"> 住所</t>
    <rPh sb="1" eb="3">
      <t>ジュウショ</t>
    </rPh>
    <phoneticPr fontId="1"/>
  </si>
  <si>
    <t xml:space="preserve"> サービス提供開始日</t>
    <rPh sb="5" eb="7">
      <t>テイキョウ</t>
    </rPh>
    <rPh sb="7" eb="9">
      <t>カイシ</t>
    </rPh>
    <rPh sb="9" eb="10">
      <t>ビ</t>
    </rPh>
    <phoneticPr fontId="1"/>
  </si>
  <si>
    <t xml:space="preserve"> 氏名・年齢・性別</t>
    <rPh sb="1" eb="3">
      <t>シメイ</t>
    </rPh>
    <rPh sb="4" eb="6">
      <t>ネンレイ</t>
    </rPh>
    <rPh sb="7" eb="9">
      <t>セイベツ</t>
    </rPh>
    <phoneticPr fontId="1"/>
  </si>
  <si>
    <t xml:space="preserve"> 所在地</t>
    <rPh sb="1" eb="4">
      <t>ショザイチ</t>
    </rPh>
    <phoneticPr fontId="1"/>
  </si>
  <si>
    <t xml:space="preserve"> サービス種別</t>
    <rPh sb="5" eb="7">
      <t>シュベツ</t>
    </rPh>
    <phoneticPr fontId="1"/>
  </si>
  <si>
    <t xml:space="preserve"> 事業所（施設）名</t>
    <rPh sb="1" eb="4">
      <t>ジギョウショ</t>
    </rPh>
    <rPh sb="5" eb="7">
      <t>シセツ</t>
    </rPh>
    <rPh sb="8" eb="9">
      <t>メイ</t>
    </rPh>
    <phoneticPr fontId="1"/>
  </si>
  <si>
    <t xml:space="preserve"> 法人名</t>
    <rPh sb="1" eb="3">
      <t>ホウジン</t>
    </rPh>
    <rPh sb="3" eb="4">
      <t>メイ</t>
    </rPh>
    <phoneticPr fontId="1"/>
  </si>
  <si>
    <t xml:space="preserve"> 死亡に至った場合
 死亡年月日</t>
    <rPh sb="1" eb="3">
      <t>シボウ</t>
    </rPh>
    <rPh sb="4" eb="5">
      <t>イタ</t>
    </rPh>
    <rPh sb="7" eb="9">
      <t>バアイ</t>
    </rPh>
    <rPh sb="11" eb="13">
      <t>シボウ</t>
    </rPh>
    <rPh sb="13" eb="16">
      <t>ネンガッピ</t>
    </rPh>
    <phoneticPr fontId="1"/>
  </si>
  <si>
    <t xml:space="preserve"> 事故状況の程度</t>
    <rPh sb="1" eb="3">
      <t>ジコ</t>
    </rPh>
    <rPh sb="3" eb="5">
      <t>ジョウキョウ</t>
    </rPh>
    <rPh sb="6" eb="8">
      <t>テイド</t>
    </rPh>
    <phoneticPr fontId="1"/>
  </si>
  <si>
    <t>自由記載１</t>
    <rPh sb="0" eb="2">
      <t>ジユウ</t>
    </rPh>
    <rPh sb="2" eb="4">
      <t>キサイ</t>
    </rPh>
    <phoneticPr fontId="1"/>
  </si>
  <si>
    <t>自由記載２</t>
    <rPh sb="0" eb="2">
      <t>ジユウ</t>
    </rPh>
    <rPh sb="2" eb="4">
      <t>キサイ</t>
    </rPh>
    <phoneticPr fontId="1"/>
  </si>
  <si>
    <t>自由記載３</t>
    <rPh sb="0" eb="2">
      <t>ジユウ</t>
    </rPh>
    <rPh sb="2" eb="4">
      <t>キサイ</t>
    </rPh>
    <phoneticPr fontId="1"/>
  </si>
  <si>
    <t>(独自項目追加欄)</t>
    <rPh sb="1" eb="3">
      <t>ドクジ</t>
    </rPh>
    <rPh sb="3" eb="5">
      <t>コウモク</t>
    </rPh>
    <rPh sb="5" eb="7">
      <t>ツイカ</t>
    </rPh>
    <rPh sb="7" eb="8">
      <t>ラン</t>
    </rPh>
    <phoneticPr fontId="1"/>
  </si>
  <si>
    <t>01 居宅介護支援・介護予防支援</t>
    <rPh sb="7" eb="9">
      <t>シエン</t>
    </rPh>
    <rPh sb="10" eb="12">
      <t>カイゴ</t>
    </rPh>
    <rPh sb="12" eb="14">
      <t>ヨボウ</t>
    </rPh>
    <phoneticPr fontId="1"/>
  </si>
  <si>
    <t>家族等への報告の結果（事業所の説明に対する家族等の了承の有無、家族等からの意見等）</t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</si>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</sst>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yyyy&quot;年&quot;m&quot;月&quot;d&quot;日&quot;;@"/>
    <numFmt numFmtId="177" formatCode="#,##0&quot;歳&quot;;&quot;▲&quot;#,##0&quot;歳&quot;"/>
    <numFmt numFmtId="178" formatCode="[&lt;=99999999]####\-####;\(00\)\ ####\-####"/>
    <numFmt numFmtId="179" formatCode="yyyy/m/d;@"/>
    <numFmt numFmtId="180" formatCode="h:mm;@"/>
    <numFmt numFmtId="181" formatCode="#,##0&quot;日&quot;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249977111117893"/>
      </left>
      <right/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5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center"/>
    </xf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0" fillId="3" borderId="5" xfId="0" applyFont="1" applyFill="1" applyBorder="1">
      <alignment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13" fillId="3" borderId="1" xfId="0" applyFont="1" applyFill="1" applyBorder="1">
      <alignment vertical="center"/>
    </xf>
    <xf numFmtId="0" fontId="14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6" fillId="3" borderId="15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vertical="center" shrinkToFit="1"/>
    </xf>
    <xf numFmtId="0" fontId="7" fillId="3" borderId="8" xfId="0" applyFont="1" applyFill="1" applyBorder="1" applyAlignment="1">
      <alignment horizontal="left"/>
    </xf>
    <xf numFmtId="0" fontId="7" fillId="3" borderId="7" xfId="0" applyFont="1" applyFill="1" applyBorder="1" applyAlignment="1"/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176" fontId="2" fillId="4" borderId="0" xfId="0" applyNumberFormat="1" applyFont="1" applyFill="1" applyAlignment="1">
      <alignment vertical="center" shrinkToFit="1"/>
    </xf>
    <xf numFmtId="179" fontId="10" fillId="4" borderId="0" xfId="0" applyNumberFormat="1" applyFont="1" applyFill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179" fontId="10" fillId="0" borderId="20" xfId="0" applyNumberFormat="1" applyFont="1" applyBorder="1" applyAlignment="1">
      <alignment vertical="center" shrinkToFit="1"/>
    </xf>
    <xf numFmtId="179" fontId="2" fillId="0" borderId="20" xfId="0" applyNumberFormat="1" applyFont="1" applyBorder="1" applyAlignment="1">
      <alignment vertical="center" shrinkToFit="1"/>
    </xf>
    <xf numFmtId="0" fontId="2" fillId="4" borderId="20" xfId="0" applyFont="1" applyFill="1" applyBorder="1" applyAlignment="1">
      <alignment vertical="center" shrinkToFit="1"/>
    </xf>
    <xf numFmtId="0" fontId="2" fillId="4" borderId="27" xfId="0" applyFont="1" applyFill="1" applyBorder="1" applyAlignment="1">
      <alignment vertical="center" shrinkToFit="1"/>
    </xf>
    <xf numFmtId="0" fontId="10" fillId="4" borderId="28" xfId="0" applyFont="1" applyFill="1" applyBorder="1" applyAlignment="1">
      <alignment horizontal="center" vertic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2" fillId="4" borderId="29" xfId="0" applyFont="1" applyFill="1" applyBorder="1" applyAlignment="1">
      <alignment vertical="center" shrinkToFit="1"/>
    </xf>
    <xf numFmtId="0" fontId="11" fillId="3" borderId="3" xfId="0" applyFont="1" applyFill="1" applyBorder="1" applyAlignment="1" applyProtection="1">
      <alignment horizontal="right" vertical="center"/>
      <protection locked="0"/>
    </xf>
    <xf numFmtId="0" fontId="11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horizontal="right" vertical="center"/>
      <protection locked="0"/>
    </xf>
    <xf numFmtId="0" fontId="6" fillId="3" borderId="12" xfId="0" applyFont="1" applyFill="1" applyBorder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right" vertical="center"/>
      <protection locked="0"/>
    </xf>
    <xf numFmtId="0" fontId="6" fillId="3" borderId="14" xfId="0" applyFont="1" applyFill="1" applyBorder="1" applyAlignment="1" applyProtection="1">
      <alignment horizontal="right"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11" fillId="3" borderId="6" xfId="0" applyFont="1" applyFill="1" applyBorder="1" applyAlignment="1" applyProtection="1">
      <alignment horizontal="right" vertical="center"/>
      <protection locked="0"/>
    </xf>
    <xf numFmtId="0" fontId="11" fillId="3" borderId="9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right" vertical="center"/>
      <protection locked="0"/>
    </xf>
    <xf numFmtId="0" fontId="17" fillId="3" borderId="0" xfId="0" applyFont="1" applyFill="1">
      <alignment vertical="center"/>
    </xf>
    <xf numFmtId="0" fontId="4" fillId="3" borderId="0" xfId="0" applyFont="1" applyFill="1">
      <alignment vertical="center"/>
    </xf>
    <xf numFmtId="176" fontId="2" fillId="4" borderId="27" xfId="0" applyNumberFormat="1" applyFont="1" applyFill="1" applyBorder="1" applyAlignment="1">
      <alignment vertical="center" shrinkToFit="1"/>
    </xf>
    <xf numFmtId="176" fontId="10" fillId="4" borderId="28" xfId="0" applyNumberFormat="1" applyFont="1" applyFill="1" applyBorder="1" applyAlignment="1">
      <alignment horizontal="center" vertical="center" shrinkToFit="1"/>
    </xf>
    <xf numFmtId="176" fontId="10" fillId="4" borderId="29" xfId="0" applyNumberFormat="1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4" borderId="20" xfId="0" applyFont="1" applyFill="1" applyBorder="1" applyAlignment="1">
      <alignment horizontal="center" vertical="center" shrinkToFit="1"/>
    </xf>
    <xf numFmtId="0" fontId="2" fillId="4" borderId="30" xfId="0" applyFont="1" applyFill="1" applyBorder="1" applyAlignment="1">
      <alignment horizontal="left" vertical="center" shrinkToFit="1"/>
    </xf>
    <xf numFmtId="179" fontId="10" fillId="4" borderId="30" xfId="0" applyNumberFormat="1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vertical="center"/>
    </xf>
    <xf numFmtId="0" fontId="2" fillId="0" borderId="31" xfId="0" applyFont="1" applyBorder="1" applyAlignment="1">
      <alignment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180" fontId="2" fillId="4" borderId="0" xfId="0" applyNumberFormat="1" applyFont="1" applyFill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179" fontId="10" fillId="4" borderId="20" xfId="0" applyNumberFormat="1" applyFont="1" applyFill="1" applyBorder="1" applyAlignment="1">
      <alignment vertical="center" shrinkToFit="1"/>
    </xf>
    <xf numFmtId="180" fontId="10" fillId="4" borderId="20" xfId="0" applyNumberFormat="1" applyFont="1" applyFill="1" applyBorder="1" applyAlignment="1">
      <alignment vertical="center" shrinkToFit="1"/>
    </xf>
    <xf numFmtId="0" fontId="2" fillId="4" borderId="31" xfId="0" applyFont="1" applyFill="1" applyBorder="1" applyAlignment="1">
      <alignment vertical="center" shrinkToFit="1"/>
    </xf>
    <xf numFmtId="0" fontId="2" fillId="6" borderId="2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 shrinkToFit="1"/>
    </xf>
    <xf numFmtId="0" fontId="10" fillId="6" borderId="22" xfId="0" applyFont="1" applyFill="1" applyBorder="1" applyAlignment="1">
      <alignment horizontal="center" vertical="center" shrinkToFit="1"/>
    </xf>
    <xf numFmtId="0" fontId="10" fillId="6" borderId="27" xfId="0" applyFont="1" applyFill="1" applyBorder="1" applyAlignment="1">
      <alignment horizontal="center" vertical="center" shrinkToFit="1"/>
    </xf>
    <xf numFmtId="0" fontId="10" fillId="6" borderId="21" xfId="0" applyFont="1" applyFill="1" applyBorder="1" applyAlignment="1">
      <alignment horizontal="center" vertical="center" shrinkToFit="1"/>
    </xf>
    <xf numFmtId="0" fontId="10" fillId="6" borderId="25" xfId="0" applyFont="1" applyFill="1" applyBorder="1" applyAlignment="1">
      <alignment horizontal="center" vertical="center" shrinkToFit="1"/>
    </xf>
    <xf numFmtId="0" fontId="10" fillId="6" borderId="29" xfId="0" applyFont="1" applyFill="1" applyBorder="1" applyAlignment="1">
      <alignment horizontal="center" vertical="center" shrinkToFit="1"/>
    </xf>
    <xf numFmtId="0" fontId="10" fillId="6" borderId="2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vertical="center" shrinkToFit="1"/>
    </xf>
    <xf numFmtId="179" fontId="10" fillId="0" borderId="20" xfId="0" applyNumberFormat="1" applyFont="1" applyFill="1" applyBorder="1" applyAlignment="1">
      <alignment vertical="center" shrinkToFit="1"/>
    </xf>
    <xf numFmtId="0" fontId="2" fillId="6" borderId="21" xfId="0" applyFont="1" applyFill="1" applyBorder="1" applyAlignment="1">
      <alignment vertical="center"/>
    </xf>
    <xf numFmtId="0" fontId="2" fillId="6" borderId="23" xfId="0" applyFont="1" applyFill="1" applyBorder="1" applyAlignment="1">
      <alignment vertical="center" shrinkToFit="1"/>
    </xf>
    <xf numFmtId="0" fontId="10" fillId="6" borderId="23" xfId="0" applyFont="1" applyFill="1" applyBorder="1" applyAlignment="1">
      <alignment horizontal="center" vertical="center" shrinkToFit="1"/>
    </xf>
    <xf numFmtId="0" fontId="10" fillId="6" borderId="20" xfId="0" applyFont="1" applyFill="1" applyBorder="1" applyAlignment="1">
      <alignment horizontal="center" vertical="center" shrinkToFit="1"/>
    </xf>
    <xf numFmtId="0" fontId="10" fillId="6" borderId="31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2" fillId="7" borderId="27" xfId="0" applyFont="1" applyFill="1" applyBorder="1" applyAlignment="1">
      <alignment vertical="center" shrinkToFit="1"/>
    </xf>
    <xf numFmtId="0" fontId="10" fillId="7" borderId="27" xfId="0" applyFont="1" applyFill="1" applyBorder="1" applyAlignment="1">
      <alignment horizontal="center" vertical="center" shrinkToFit="1"/>
    </xf>
    <xf numFmtId="0" fontId="10" fillId="7" borderId="29" xfId="0" applyFont="1" applyFill="1" applyBorder="1" applyAlignment="1">
      <alignment horizontal="center" vertical="center" shrinkToFit="1"/>
    </xf>
    <xf numFmtId="0" fontId="2" fillId="6" borderId="27" xfId="0" applyFont="1" applyFill="1" applyBorder="1" applyAlignment="1">
      <alignment vertical="center" shrinkToFit="1"/>
    </xf>
    <xf numFmtId="0" fontId="12" fillId="8" borderId="0" xfId="0" applyFont="1" applyFill="1" applyAlignment="1">
      <alignment vertical="center" shrinkToFit="1"/>
    </xf>
    <xf numFmtId="0" fontId="12" fillId="8" borderId="0" xfId="0" applyFont="1" applyFill="1" applyAlignment="1">
      <alignment horizontal="center" vertical="center" shrinkToFit="1"/>
    </xf>
    <xf numFmtId="0" fontId="12" fillId="4" borderId="20" xfId="0" applyFont="1" applyFill="1" applyBorder="1" applyAlignment="1">
      <alignment vertical="center" shrinkToFit="1"/>
    </xf>
    <xf numFmtId="0" fontId="12" fillId="8" borderId="20" xfId="0" applyFont="1" applyFill="1" applyBorder="1" applyAlignment="1">
      <alignment horizontal="center" vertical="center" shrinkToFit="1"/>
    </xf>
    <xf numFmtId="0" fontId="12" fillId="8" borderId="32" xfId="0" applyFont="1" applyFill="1" applyBorder="1" applyAlignment="1">
      <alignment horizontal="center" vertical="center" shrinkToFit="1"/>
    </xf>
    <xf numFmtId="0" fontId="12" fillId="8" borderId="27" xfId="0" applyFont="1" applyFill="1" applyBorder="1" applyAlignment="1">
      <alignment vertical="center" shrinkToFit="1"/>
    </xf>
    <xf numFmtId="0" fontId="12" fillId="8" borderId="28" xfId="0" applyFont="1" applyFill="1" applyBorder="1" applyAlignment="1">
      <alignment horizontal="center" vertical="center" shrinkToFit="1"/>
    </xf>
    <xf numFmtId="0" fontId="12" fillId="8" borderId="29" xfId="0" applyFont="1" applyFill="1" applyBorder="1" applyAlignment="1">
      <alignment horizontal="center" vertical="center" shrinkToFit="1"/>
    </xf>
    <xf numFmtId="181" fontId="12" fillId="4" borderId="20" xfId="0" applyNumberFormat="1" applyFont="1" applyFill="1" applyBorder="1" applyAlignment="1">
      <alignment vertical="center" shrinkToFit="1"/>
    </xf>
    <xf numFmtId="176" fontId="10" fillId="8" borderId="28" xfId="0" applyNumberFormat="1" applyFont="1" applyFill="1" applyBorder="1" applyAlignment="1">
      <alignment horizontal="center" vertical="center" shrinkToFit="1"/>
    </xf>
    <xf numFmtId="176" fontId="10" fillId="8" borderId="29" xfId="0" applyNumberFormat="1" applyFont="1" applyFill="1" applyBorder="1" applyAlignment="1">
      <alignment horizontal="center" vertical="center" shrinkToFit="1"/>
    </xf>
    <xf numFmtId="0" fontId="10" fillId="6" borderId="28" xfId="0" applyFont="1" applyFill="1" applyBorder="1" applyAlignment="1">
      <alignment horizontal="center" vertical="center" shrinkToFit="1"/>
    </xf>
    <xf numFmtId="0" fontId="2" fillId="3" borderId="0" xfId="0" applyFont="1" applyFill="1" applyBorder="1">
      <alignment vertical="center"/>
    </xf>
    <xf numFmtId="0" fontId="6" fillId="2" borderId="3" xfId="0" applyFont="1" applyFill="1" applyBorder="1" applyAlignment="1">
      <alignment vertical="center" wrapText="1"/>
    </xf>
    <xf numFmtId="0" fontId="10" fillId="0" borderId="33" xfId="0" applyFont="1" applyBorder="1" applyAlignment="1">
      <alignment horizontal="center" vertical="center" shrinkToFit="1"/>
    </xf>
    <xf numFmtId="0" fontId="2" fillId="0" borderId="33" xfId="0" applyFont="1" applyBorder="1" applyAlignment="1">
      <alignment vertical="center" shrinkToFit="1"/>
    </xf>
    <xf numFmtId="0" fontId="2" fillId="4" borderId="0" xfId="0" applyFont="1" applyFill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  <xf numFmtId="176" fontId="0" fillId="5" borderId="0" xfId="0" applyNumberFormat="1" applyFont="1" applyFill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8" fontId="6" fillId="3" borderId="3" xfId="0" applyNumberFormat="1" applyFont="1" applyFill="1" applyBorder="1" applyAlignment="1" applyProtection="1">
      <alignment horizontal="left" vertical="center"/>
      <protection locked="0"/>
    </xf>
    <xf numFmtId="178" fontId="6" fillId="3" borderId="5" xfId="0" applyNumberFormat="1" applyFont="1" applyFill="1" applyBorder="1" applyAlignment="1" applyProtection="1">
      <alignment horizontal="left" vertical="center"/>
      <protection locked="0"/>
    </xf>
    <xf numFmtId="178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5" xfId="0" applyFont="1" applyFill="1" applyBorder="1" applyAlignment="1" applyProtection="1">
      <alignment horizontal="left" vertical="center" shrinkToFit="1"/>
      <protection locked="0"/>
    </xf>
    <xf numFmtId="0" fontId="6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177" fontId="6" fillId="3" borderId="3" xfId="0" applyNumberFormat="1" applyFont="1" applyFill="1" applyBorder="1" applyAlignment="1" applyProtection="1">
      <alignment horizontal="center" vertical="center"/>
      <protection locked="0"/>
    </xf>
    <xf numFmtId="177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6" fillId="3" borderId="10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left" vertical="center" shrinkToFit="1"/>
      <protection locked="0"/>
    </xf>
    <xf numFmtId="0" fontId="2" fillId="6" borderId="32" xfId="0" applyFont="1" applyFill="1" applyBorder="1" applyAlignment="1">
      <alignment horizontal="center" vertical="center" shrinkToFit="1"/>
    </xf>
    <xf numFmtId="0" fontId="2" fillId="6" borderId="30" xfId="0" applyFont="1" applyFill="1" applyBorder="1" applyAlignment="1">
      <alignment horizontal="center" vertical="center" shrinkToFit="1"/>
    </xf>
    <xf numFmtId="0" fontId="10" fillId="6" borderId="27" xfId="0" applyFont="1" applyFill="1" applyBorder="1" applyAlignment="1">
      <alignment horizontal="center" vertical="center" shrinkToFit="1"/>
    </xf>
    <xf numFmtId="0" fontId="10" fillId="6" borderId="2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266397</xdr:rowOff>
    </xdr:from>
    <xdr:to>
      <xdr:col>6</xdr:col>
      <xdr:colOff>46683</xdr:colOff>
      <xdr:row>5</xdr:row>
      <xdr:rowOff>266397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11347" y="1419980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5</xdr:col>
      <xdr:colOff>2</xdr:colOff>
      <xdr:row>5</xdr:row>
      <xdr:rowOff>10584</xdr:rowOff>
    </xdr:from>
    <xdr:to>
      <xdr:col>5</xdr:col>
      <xdr:colOff>211669</xdr:colOff>
      <xdr:row>6</xdr:row>
      <xdr:rowOff>63500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74585" y="1164167"/>
          <a:ext cx="211667" cy="359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第</a:t>
          </a:r>
        </a:p>
      </xdr:txBody>
    </xdr:sp>
    <xdr:clientData/>
  </xdr:twoCellAnchor>
  <xdr:twoCellAnchor>
    <xdr:from>
      <xdr:col>7</xdr:col>
      <xdr:colOff>23812</xdr:colOff>
      <xdr:row>28</xdr:row>
      <xdr:rowOff>357453</xdr:rowOff>
    </xdr:from>
    <xdr:to>
      <xdr:col>9</xdr:col>
      <xdr:colOff>0</xdr:colOff>
      <xdr:row>28</xdr:row>
      <xdr:rowOff>357453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19737" y="10282503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27</xdr:row>
      <xdr:rowOff>357453</xdr:rowOff>
    </xdr:from>
    <xdr:to>
      <xdr:col>9</xdr:col>
      <xdr:colOff>0</xdr:colOff>
      <xdr:row>27</xdr:row>
      <xdr:rowOff>357453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19737" y="10282503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11</xdr:col>
      <xdr:colOff>23812</xdr:colOff>
      <xdr:row>25</xdr:row>
      <xdr:rowOff>357453</xdr:rowOff>
    </xdr:from>
    <xdr:to>
      <xdr:col>13</xdr:col>
      <xdr:colOff>0</xdr:colOff>
      <xdr:row>25</xdr:row>
      <xdr:rowOff>357453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27145" y="10411620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5"/>
  <sheetViews>
    <sheetView tabSelected="1" view="pageBreakPreview" topLeftCell="B1" zoomScale="90" zoomScaleNormal="90" zoomScaleSheetLayoutView="90" workbookViewId="0">
      <selection activeCell="E55" sqref="E55"/>
    </sheetView>
  </sheetViews>
  <sheetFormatPr defaultColWidth="8.75" defaultRowHeight="16.5"/>
  <cols>
    <col min="1" max="1" width="6.125" style="2" customWidth="1"/>
    <col min="2" max="2" width="6.875" style="2" customWidth="1"/>
    <col min="3" max="3" width="20.75" style="2" customWidth="1"/>
    <col min="4" max="4" width="7.875" style="2" customWidth="1"/>
    <col min="5" max="5" width="11.75" style="2" customWidth="1"/>
    <col min="6" max="6" width="7.875" style="2" customWidth="1"/>
    <col min="7" max="7" width="10.875" style="2" customWidth="1"/>
    <col min="8" max="8" width="7.875" style="2" customWidth="1"/>
    <col min="9" max="9" width="10.875" style="2" customWidth="1"/>
    <col min="10" max="10" width="9" style="2" customWidth="1"/>
    <col min="11" max="11" width="12.125" style="2" customWidth="1"/>
    <col min="12" max="12" width="10.875" style="2" customWidth="1"/>
    <col min="13" max="14" width="8.75" style="2"/>
    <col min="15" max="15" width="9.125" style="2" bestFit="1" customWidth="1"/>
    <col min="16" max="16" width="6.125" style="2" customWidth="1"/>
    <col min="17" max="17" width="17.5" style="2" customWidth="1"/>
    <col min="18" max="16384" width="8.75" style="2"/>
  </cols>
  <sheetData>
    <row r="1" spans="2:18" ht="30">
      <c r="C1" s="3" t="s">
        <v>107</v>
      </c>
      <c r="D1" s="3"/>
      <c r="E1" s="3"/>
      <c r="F1" s="3"/>
      <c r="G1" s="3"/>
      <c r="H1" s="3"/>
      <c r="I1" s="3"/>
      <c r="J1" s="3"/>
      <c r="K1" s="3"/>
      <c r="L1" s="3"/>
      <c r="M1" s="3"/>
      <c r="N1" s="166"/>
      <c r="O1" s="166"/>
    </row>
    <row r="2" spans="2:18" ht="8.25" customHeight="1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18.75">
      <c r="B3" s="6"/>
      <c r="C3" s="7" t="s">
        <v>74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.75">
      <c r="B4" s="6"/>
      <c r="C4" s="7" t="s">
        <v>71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4.25" customHeight="1">
      <c r="B5" s="6"/>
      <c r="C5" s="6"/>
      <c r="D5" s="6"/>
      <c r="E5" s="6"/>
      <c r="F5" s="52" t="str">
        <f>IF(AND(E6="■",F6=""),"↓何報目か入力してください","")</f>
        <v/>
      </c>
      <c r="G5" s="6"/>
      <c r="H5" s="6"/>
      <c r="I5" s="6"/>
      <c r="J5" s="6"/>
      <c r="K5" s="6"/>
      <c r="L5" s="6"/>
      <c r="M5" s="6"/>
      <c r="N5" s="6"/>
      <c r="O5" s="6"/>
      <c r="R5" s="2" t="s">
        <v>76</v>
      </c>
    </row>
    <row r="6" spans="2:18" ht="24" customHeight="1">
      <c r="B6" s="6"/>
      <c r="C6" s="77" t="s">
        <v>75</v>
      </c>
      <c r="D6" s="39" t="s">
        <v>47</v>
      </c>
      <c r="E6" s="78" t="s">
        <v>75</v>
      </c>
      <c r="F6" s="79"/>
      <c r="G6" s="40" t="s">
        <v>48</v>
      </c>
      <c r="H6" s="78" t="s">
        <v>75</v>
      </c>
      <c r="I6" s="39" t="s">
        <v>49</v>
      </c>
      <c r="J6" s="41"/>
      <c r="K6" s="54" t="str">
        <f>IF(COUNTIF(C6:H6,"■")&gt;1,"←重複しています","")</f>
        <v/>
      </c>
      <c r="L6" s="6"/>
      <c r="M6" s="9" t="s">
        <v>78</v>
      </c>
      <c r="N6" s="167"/>
      <c r="O6" s="167"/>
      <c r="R6" s="2" t="s">
        <v>65</v>
      </c>
    </row>
    <row r="7" spans="2:18" ht="18.75">
      <c r="B7" s="6"/>
      <c r="C7" s="6"/>
      <c r="D7" s="6"/>
      <c r="E7" s="6"/>
      <c r="F7" s="46"/>
      <c r="G7" s="46"/>
      <c r="H7" s="53"/>
      <c r="I7" s="46"/>
      <c r="J7" s="46"/>
      <c r="K7" s="46"/>
      <c r="L7" s="6"/>
      <c r="M7" s="6"/>
      <c r="N7" s="52"/>
      <c r="O7" s="6"/>
    </row>
    <row r="8" spans="2:18" ht="40.5" customHeight="1">
      <c r="B8" s="177" t="s">
        <v>67</v>
      </c>
      <c r="C8" s="10" t="s">
        <v>243</v>
      </c>
      <c r="D8" s="77" t="s">
        <v>75</v>
      </c>
      <c r="E8" s="193" t="s">
        <v>73</v>
      </c>
      <c r="F8" s="193"/>
      <c r="G8" s="193"/>
      <c r="H8" s="78" t="s">
        <v>75</v>
      </c>
      <c r="I8" s="44" t="s">
        <v>41</v>
      </c>
      <c r="J8" s="78" t="s">
        <v>75</v>
      </c>
      <c r="K8" s="45" t="s">
        <v>5</v>
      </c>
      <c r="L8" s="78" t="s">
        <v>75</v>
      </c>
      <c r="M8" s="60" t="s">
        <v>101</v>
      </c>
      <c r="N8" s="200"/>
      <c r="O8" s="201"/>
      <c r="P8" s="55" t="str">
        <f>IF(AND(L8="■",N8=""),"←内容を入力してください","")</f>
        <v/>
      </c>
      <c r="R8" s="2" t="s">
        <v>248</v>
      </c>
    </row>
    <row r="9" spans="2:18" ht="31.15" customHeight="1">
      <c r="B9" s="177"/>
      <c r="C9" s="11" t="s">
        <v>242</v>
      </c>
      <c r="D9" s="12" t="s">
        <v>0</v>
      </c>
      <c r="E9" s="80"/>
      <c r="F9" s="42" t="s">
        <v>1</v>
      </c>
      <c r="G9" s="80"/>
      <c r="H9" s="42" t="s">
        <v>2</v>
      </c>
      <c r="I9" s="80"/>
      <c r="J9" s="42" t="s">
        <v>3</v>
      </c>
      <c r="K9" s="178" t="str">
        <f>IF(AND(J8="■",OR(E9="",G9="",I9="")),"←死亡年月日を入力してください","")</f>
        <v/>
      </c>
      <c r="L9" s="179"/>
      <c r="M9" s="179"/>
      <c r="N9" s="179"/>
      <c r="O9" s="180"/>
      <c r="R9" s="2" t="s">
        <v>79</v>
      </c>
    </row>
    <row r="10" spans="2:18" ht="31.15" customHeight="1">
      <c r="B10" s="181" t="s">
        <v>6</v>
      </c>
      <c r="C10" s="10" t="s">
        <v>241</v>
      </c>
      <c r="D10" s="187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9"/>
      <c r="R10" s="2" t="s">
        <v>80</v>
      </c>
    </row>
    <row r="11" spans="2:18" ht="31.15" customHeight="1">
      <c r="B11" s="181"/>
      <c r="C11" s="11" t="s">
        <v>240</v>
      </c>
      <c r="D11" s="187"/>
      <c r="E11" s="188"/>
      <c r="F11" s="188"/>
      <c r="G11" s="188"/>
      <c r="H11" s="188"/>
      <c r="I11" s="188"/>
      <c r="J11" s="189"/>
      <c r="K11" s="1" t="s">
        <v>7</v>
      </c>
      <c r="L11" s="190"/>
      <c r="M11" s="191"/>
      <c r="N11" s="191"/>
      <c r="O11" s="192"/>
      <c r="R11" s="2" t="s">
        <v>81</v>
      </c>
    </row>
    <row r="12" spans="2:18" ht="31.15" customHeight="1">
      <c r="B12" s="181"/>
      <c r="C12" s="10" t="s">
        <v>239</v>
      </c>
      <c r="D12" s="182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4"/>
      <c r="R12" s="2" t="s">
        <v>82</v>
      </c>
    </row>
    <row r="13" spans="2:18" ht="31.15" customHeight="1">
      <c r="B13" s="181"/>
      <c r="C13" s="185" t="s">
        <v>238</v>
      </c>
      <c r="D13" s="194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6"/>
      <c r="R13" s="2" t="s">
        <v>83</v>
      </c>
    </row>
    <row r="14" spans="2:18" ht="31.15" customHeight="1">
      <c r="B14" s="181"/>
      <c r="C14" s="186"/>
      <c r="D14" s="197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9"/>
      <c r="R14" s="2" t="s">
        <v>84</v>
      </c>
    </row>
    <row r="15" spans="2:18" ht="31.15" customHeight="1">
      <c r="B15" s="202" t="s">
        <v>9</v>
      </c>
      <c r="C15" s="10" t="s">
        <v>237</v>
      </c>
      <c r="D15" s="12" t="s">
        <v>8</v>
      </c>
      <c r="E15" s="217"/>
      <c r="F15" s="218"/>
      <c r="G15" s="219"/>
      <c r="H15" s="12" t="s">
        <v>10</v>
      </c>
      <c r="I15" s="220"/>
      <c r="J15" s="221"/>
      <c r="K15" s="12" t="s">
        <v>11</v>
      </c>
      <c r="L15" s="77" t="s">
        <v>75</v>
      </c>
      <c r="M15" s="37" t="s">
        <v>12</v>
      </c>
      <c r="N15" s="78" t="s">
        <v>75</v>
      </c>
      <c r="O15" s="38" t="s">
        <v>13</v>
      </c>
      <c r="R15" s="2" t="s">
        <v>85</v>
      </c>
    </row>
    <row r="16" spans="2:18" ht="31.15" customHeight="1">
      <c r="B16" s="203"/>
      <c r="C16" s="10" t="s">
        <v>236</v>
      </c>
      <c r="D16" s="12" t="s">
        <v>0</v>
      </c>
      <c r="E16" s="81"/>
      <c r="F16" s="12" t="s">
        <v>1</v>
      </c>
      <c r="G16" s="81"/>
      <c r="H16" s="12" t="s">
        <v>2</v>
      </c>
      <c r="I16" s="81"/>
      <c r="J16" s="12" t="s">
        <v>3</v>
      </c>
      <c r="K16" s="1" t="s">
        <v>14</v>
      </c>
      <c r="L16" s="190"/>
      <c r="M16" s="191"/>
      <c r="N16" s="191"/>
      <c r="O16" s="192"/>
      <c r="R16" s="2" t="s">
        <v>86</v>
      </c>
    </row>
    <row r="17" spans="2:18" ht="30.75" customHeight="1">
      <c r="B17" s="203"/>
      <c r="C17" s="10" t="s">
        <v>235</v>
      </c>
      <c r="D17" s="77" t="s">
        <v>75</v>
      </c>
      <c r="E17" s="13" t="s">
        <v>66</v>
      </c>
      <c r="F17" s="13"/>
      <c r="G17" s="78" t="s">
        <v>75</v>
      </c>
      <c r="H17" s="13" t="s">
        <v>101</v>
      </c>
      <c r="I17" s="188"/>
      <c r="J17" s="188"/>
      <c r="K17" s="188"/>
      <c r="L17" s="188"/>
      <c r="M17" s="188"/>
      <c r="N17" s="188"/>
      <c r="O17" s="189"/>
      <c r="P17" s="55" t="str">
        <f>IF(AND(G17="■",I17=""),"←内容を入力してください","")</f>
        <v/>
      </c>
      <c r="R17" s="2" t="s">
        <v>87</v>
      </c>
    </row>
    <row r="18" spans="2:18" ht="30.75" customHeight="1">
      <c r="B18" s="203"/>
      <c r="C18" s="185" t="s">
        <v>234</v>
      </c>
      <c r="D18" s="206" t="s">
        <v>15</v>
      </c>
      <c r="E18" s="207"/>
      <c r="F18" s="208"/>
      <c r="G18" s="82" t="s">
        <v>75</v>
      </c>
      <c r="H18" s="83" t="s">
        <v>75</v>
      </c>
      <c r="I18" s="83" t="s">
        <v>75</v>
      </c>
      <c r="J18" s="83" t="s">
        <v>75</v>
      </c>
      <c r="K18" s="83" t="s">
        <v>75</v>
      </c>
      <c r="L18" s="83" t="s">
        <v>75</v>
      </c>
      <c r="M18" s="83" t="s">
        <v>75</v>
      </c>
      <c r="N18" s="83" t="s">
        <v>75</v>
      </c>
      <c r="O18" s="61" t="str">
        <f>IF(COUNTIF(G18:N18,"■")&gt;1,"←重複しています","")</f>
        <v/>
      </c>
      <c r="R18" s="2" t="s">
        <v>118</v>
      </c>
    </row>
    <row r="19" spans="2:18" ht="30.75" customHeight="1">
      <c r="B19" s="203"/>
      <c r="C19" s="205"/>
      <c r="D19" s="209"/>
      <c r="E19" s="210"/>
      <c r="F19" s="211"/>
      <c r="G19" s="17" t="s">
        <v>16</v>
      </c>
      <c r="H19" s="18" t="s">
        <v>17</v>
      </c>
      <c r="I19" s="18" t="s">
        <v>18</v>
      </c>
      <c r="J19" s="18" t="s">
        <v>19</v>
      </c>
      <c r="K19" s="18" t="s">
        <v>20</v>
      </c>
      <c r="L19" s="18" t="s">
        <v>21</v>
      </c>
      <c r="M19" s="18" t="s">
        <v>22</v>
      </c>
      <c r="N19" s="18" t="s">
        <v>23</v>
      </c>
      <c r="O19" s="19"/>
      <c r="R19" s="2" t="s">
        <v>88</v>
      </c>
    </row>
    <row r="20" spans="2:18" ht="30.75" customHeight="1">
      <c r="B20" s="203"/>
      <c r="C20" s="205"/>
      <c r="D20" s="212" t="s">
        <v>59</v>
      </c>
      <c r="E20" s="213"/>
      <c r="F20" s="214"/>
      <c r="G20" s="82" t="s">
        <v>75</v>
      </c>
      <c r="H20" s="83" t="s">
        <v>75</v>
      </c>
      <c r="I20" s="83" t="s">
        <v>75</v>
      </c>
      <c r="J20" s="83" t="s">
        <v>75</v>
      </c>
      <c r="K20" s="83" t="s">
        <v>75</v>
      </c>
      <c r="L20" s="83" t="s">
        <v>75</v>
      </c>
      <c r="M20" s="83" t="s">
        <v>75</v>
      </c>
      <c r="N20" s="62" t="str">
        <f>IF(COUNTIF(G20:M20,"■")&gt;1,"←重複しています","")</f>
        <v/>
      </c>
      <c r="O20" s="20"/>
      <c r="R20" s="2" t="s">
        <v>89</v>
      </c>
    </row>
    <row r="21" spans="2:18" ht="30.75" customHeight="1">
      <c r="B21" s="204"/>
      <c r="C21" s="186"/>
      <c r="D21" s="168"/>
      <c r="E21" s="215"/>
      <c r="F21" s="216"/>
      <c r="G21" s="17" t="s">
        <v>51</v>
      </c>
      <c r="H21" s="18" t="s">
        <v>52</v>
      </c>
      <c r="I21" s="18" t="s">
        <v>53</v>
      </c>
      <c r="J21" s="18" t="s">
        <v>54</v>
      </c>
      <c r="K21" s="18" t="s">
        <v>133</v>
      </c>
      <c r="L21" s="18" t="s">
        <v>55</v>
      </c>
      <c r="M21" s="18" t="s">
        <v>56</v>
      </c>
      <c r="N21" s="21"/>
      <c r="O21" s="22"/>
      <c r="R21" s="2" t="s">
        <v>90</v>
      </c>
    </row>
    <row r="22" spans="2:18" ht="30.75" customHeight="1">
      <c r="B22" s="181" t="s">
        <v>24</v>
      </c>
      <c r="C22" s="10" t="s">
        <v>233</v>
      </c>
      <c r="D22" s="12" t="s">
        <v>0</v>
      </c>
      <c r="E22" s="81"/>
      <c r="F22" s="12" t="s">
        <v>1</v>
      </c>
      <c r="G22" s="81"/>
      <c r="H22" s="12" t="s">
        <v>2</v>
      </c>
      <c r="I22" s="81"/>
      <c r="J22" s="12" t="s">
        <v>3</v>
      </c>
      <c r="K22" s="84"/>
      <c r="L22" s="12" t="s">
        <v>4</v>
      </c>
      <c r="M22" s="84"/>
      <c r="N22" s="10" t="s">
        <v>25</v>
      </c>
      <c r="O22" s="10"/>
      <c r="R22" s="2" t="s">
        <v>91</v>
      </c>
    </row>
    <row r="23" spans="2:18" ht="30.75" customHeight="1">
      <c r="B23" s="181"/>
      <c r="C23" s="185" t="s">
        <v>232</v>
      </c>
      <c r="D23" s="85" t="s">
        <v>75</v>
      </c>
      <c r="E23" s="23" t="s">
        <v>26</v>
      </c>
      <c r="F23" s="14"/>
      <c r="G23" s="87" t="s">
        <v>75</v>
      </c>
      <c r="H23" s="23" t="s">
        <v>27</v>
      </c>
      <c r="I23" s="14"/>
      <c r="J23" s="87" t="s">
        <v>75</v>
      </c>
      <c r="K23" s="23" t="s">
        <v>141</v>
      </c>
      <c r="L23" s="87" t="s">
        <v>75</v>
      </c>
      <c r="M23" s="23" t="s">
        <v>28</v>
      </c>
      <c r="N23" s="14"/>
      <c r="O23" s="24"/>
      <c r="P23" s="4"/>
      <c r="Q23" s="4"/>
      <c r="R23" s="2" t="s">
        <v>92</v>
      </c>
    </row>
    <row r="24" spans="2:18" ht="30.75" customHeight="1">
      <c r="B24" s="181"/>
      <c r="C24" s="205"/>
      <c r="D24" s="86" t="s">
        <v>75</v>
      </c>
      <c r="E24" s="25" t="s">
        <v>29</v>
      </c>
      <c r="F24" s="26"/>
      <c r="G24" s="88" t="s">
        <v>75</v>
      </c>
      <c r="H24" s="25" t="s">
        <v>30</v>
      </c>
      <c r="I24" s="28"/>
      <c r="J24" s="88" t="s">
        <v>75</v>
      </c>
      <c r="K24" s="25" t="s">
        <v>31</v>
      </c>
      <c r="L24" s="88" t="s">
        <v>75</v>
      </c>
      <c r="M24" s="25" t="s">
        <v>32</v>
      </c>
      <c r="N24" s="28"/>
      <c r="O24" s="29"/>
      <c r="P24" s="4"/>
      <c r="Q24" s="4"/>
      <c r="R24" s="2" t="s">
        <v>97</v>
      </c>
    </row>
    <row r="25" spans="2:18" ht="30.75" customHeight="1">
      <c r="B25" s="181"/>
      <c r="C25" s="186"/>
      <c r="D25" s="86" t="s">
        <v>75</v>
      </c>
      <c r="E25" s="30" t="s">
        <v>58</v>
      </c>
      <c r="F25" s="16"/>
      <c r="G25" s="88" t="s">
        <v>75</v>
      </c>
      <c r="H25" s="59" t="s">
        <v>101</v>
      </c>
      <c r="I25" s="228"/>
      <c r="J25" s="228"/>
      <c r="K25" s="228"/>
      <c r="L25" s="228"/>
      <c r="M25" s="57" t="str">
        <f>IF(AND(G25="■",I25=""),"←内容を入力してください","")</f>
        <v/>
      </c>
      <c r="N25" s="49"/>
      <c r="O25" s="32"/>
      <c r="P25" s="4"/>
      <c r="Q25" s="4"/>
      <c r="R25" s="2" t="s">
        <v>93</v>
      </c>
    </row>
    <row r="26" spans="2:18" ht="30.75" customHeight="1">
      <c r="B26" s="181"/>
      <c r="C26" s="222" t="s">
        <v>231</v>
      </c>
      <c r="D26" s="85" t="s">
        <v>75</v>
      </c>
      <c r="E26" s="23" t="s">
        <v>33</v>
      </c>
      <c r="F26" s="7"/>
      <c r="G26" s="87" t="s">
        <v>75</v>
      </c>
      <c r="H26" s="25" t="s">
        <v>36</v>
      </c>
      <c r="I26" s="14"/>
      <c r="J26" s="7"/>
      <c r="K26" s="87" t="s">
        <v>75</v>
      </c>
      <c r="L26" s="231" t="s">
        <v>215</v>
      </c>
      <c r="M26" s="231"/>
      <c r="N26" s="33"/>
      <c r="O26" s="34"/>
      <c r="P26" s="5"/>
      <c r="R26" s="2" t="s">
        <v>98</v>
      </c>
    </row>
    <row r="27" spans="2:18" ht="30.75" customHeight="1">
      <c r="B27" s="181"/>
      <c r="C27" s="223"/>
      <c r="D27" s="86" t="s">
        <v>75</v>
      </c>
      <c r="E27" s="25" t="s">
        <v>34</v>
      </c>
      <c r="F27" s="7"/>
      <c r="G27" s="88" t="s">
        <v>75</v>
      </c>
      <c r="H27" s="25" t="s">
        <v>57</v>
      </c>
      <c r="I27" s="28"/>
      <c r="J27" s="7"/>
      <c r="K27" s="88" t="s">
        <v>75</v>
      </c>
      <c r="L27" s="25" t="s">
        <v>218</v>
      </c>
      <c r="M27" s="58"/>
      <c r="N27" s="47"/>
      <c r="O27" s="56"/>
      <c r="P27" s="5"/>
      <c r="Q27" s="155"/>
      <c r="R27" s="2" t="s">
        <v>94</v>
      </c>
    </row>
    <row r="28" spans="2:18" ht="30.75" customHeight="1">
      <c r="B28" s="181"/>
      <c r="C28" s="223"/>
      <c r="D28" s="86" t="s">
        <v>75</v>
      </c>
      <c r="E28" s="25" t="s">
        <v>69</v>
      </c>
      <c r="F28" s="7"/>
      <c r="G28" s="88" t="s">
        <v>75</v>
      </c>
      <c r="H28" s="230" t="s">
        <v>217</v>
      </c>
      <c r="I28" s="230"/>
      <c r="J28" s="7"/>
      <c r="K28" s="88" t="s">
        <v>75</v>
      </c>
      <c r="L28" s="25" t="s">
        <v>101</v>
      </c>
      <c r="M28" s="58" t="str">
        <f>IF(AND(K28="■",L30=""),"↓内容を入力してください","")</f>
        <v/>
      </c>
      <c r="N28" s="47"/>
      <c r="O28" s="56"/>
      <c r="P28" s="5"/>
      <c r="R28" s="2" t="s">
        <v>95</v>
      </c>
    </row>
    <row r="29" spans="2:18" ht="30.75" customHeight="1">
      <c r="B29" s="181"/>
      <c r="C29" s="224"/>
      <c r="D29" s="86" t="s">
        <v>75</v>
      </c>
      <c r="E29" s="51" t="s">
        <v>35</v>
      </c>
      <c r="F29" s="7"/>
      <c r="G29" s="89" t="s">
        <v>75</v>
      </c>
      <c r="H29" s="164" t="s">
        <v>216</v>
      </c>
      <c r="I29" s="164"/>
      <c r="J29" s="31"/>
      <c r="K29" s="51"/>
      <c r="L29" s="228"/>
      <c r="M29" s="228"/>
      <c r="N29" s="228"/>
      <c r="O29" s="229"/>
      <c r="P29" s="5"/>
      <c r="R29" s="2" t="s">
        <v>96</v>
      </c>
    </row>
    <row r="30" spans="2:18" ht="129" customHeight="1">
      <c r="B30" s="181"/>
      <c r="C30" s="11" t="s">
        <v>230</v>
      </c>
      <c r="D30" s="225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7"/>
      <c r="R30" s="2" t="s">
        <v>205</v>
      </c>
    </row>
    <row r="31" spans="2:18" ht="38.450000000000003" customHeight="1">
      <c r="B31" s="181"/>
      <c r="C31" s="11" t="s">
        <v>229</v>
      </c>
      <c r="D31" s="225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7"/>
      <c r="R31" s="2" t="s">
        <v>206</v>
      </c>
    </row>
    <row r="32" spans="2:18" ht="110.25" customHeight="1">
      <c r="B32" s="181" t="s">
        <v>38</v>
      </c>
      <c r="C32" s="11" t="s">
        <v>228</v>
      </c>
      <c r="D32" s="225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7"/>
      <c r="R32" s="2" t="s">
        <v>207</v>
      </c>
    </row>
    <row r="33" spans="2:18" ht="37.5" customHeight="1">
      <c r="B33" s="181"/>
      <c r="C33" s="11" t="s">
        <v>227</v>
      </c>
      <c r="D33" s="77" t="s">
        <v>75</v>
      </c>
      <c r="E33" s="176" t="s">
        <v>72</v>
      </c>
      <c r="F33" s="176"/>
      <c r="G33" s="176"/>
      <c r="H33" s="78" t="s">
        <v>75</v>
      </c>
      <c r="I33" s="50" t="s">
        <v>70</v>
      </c>
      <c r="J33" s="78" t="s">
        <v>75</v>
      </c>
      <c r="K33" s="43" t="s">
        <v>39</v>
      </c>
      <c r="L33" s="78" t="s">
        <v>75</v>
      </c>
      <c r="M33" s="59" t="s">
        <v>101</v>
      </c>
      <c r="N33" s="188"/>
      <c r="O33" s="189"/>
      <c r="P33" s="55" t="str">
        <f>IF(AND(L33="■",N33=""),"←内容を入力してください","")</f>
        <v/>
      </c>
      <c r="R33" s="2" t="s">
        <v>208</v>
      </c>
    </row>
    <row r="34" spans="2:18" ht="30.75" customHeight="1">
      <c r="B34" s="181"/>
      <c r="C34" s="11" t="s">
        <v>226</v>
      </c>
      <c r="D34" s="232" t="s">
        <v>40</v>
      </c>
      <c r="E34" s="233"/>
      <c r="F34" s="182"/>
      <c r="G34" s="183"/>
      <c r="H34" s="183"/>
      <c r="I34" s="184"/>
      <c r="J34" s="168" t="s">
        <v>64</v>
      </c>
      <c r="K34" s="169"/>
      <c r="L34" s="170"/>
      <c r="M34" s="171"/>
      <c r="N34" s="171"/>
      <c r="O34" s="172"/>
    </row>
    <row r="35" spans="2:18" ht="30.75" customHeight="1">
      <c r="B35" s="181"/>
      <c r="C35" s="11" t="s">
        <v>225</v>
      </c>
      <c r="D35" s="17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5"/>
    </row>
    <row r="36" spans="2:18" ht="30.75" customHeight="1">
      <c r="B36" s="181"/>
      <c r="C36" s="222" t="s">
        <v>224</v>
      </c>
      <c r="D36" s="90" t="s">
        <v>75</v>
      </c>
      <c r="E36" s="25" t="s">
        <v>63</v>
      </c>
      <c r="F36" s="92" t="s">
        <v>75</v>
      </c>
      <c r="G36" s="47" t="s">
        <v>68</v>
      </c>
      <c r="H36" s="47"/>
      <c r="I36" s="92" t="s">
        <v>75</v>
      </c>
      <c r="J36" s="25" t="s">
        <v>99</v>
      </c>
      <c r="K36" s="27"/>
      <c r="L36" s="234"/>
      <c r="M36" s="234"/>
      <c r="N36" s="234"/>
      <c r="O36" s="48" t="s">
        <v>100</v>
      </c>
      <c r="P36" s="55" t="str">
        <f>IF(AND(I36="■",L36=""),"←内容を入力してください","")</f>
        <v/>
      </c>
    </row>
    <row r="37" spans="2:18" ht="30.75" customHeight="1">
      <c r="B37" s="181"/>
      <c r="C37" s="224"/>
      <c r="D37" s="91" t="s">
        <v>75</v>
      </c>
      <c r="E37" s="51" t="s">
        <v>102</v>
      </c>
      <c r="F37" s="164"/>
      <c r="G37" s="164"/>
      <c r="H37" s="164"/>
      <c r="I37" s="164"/>
      <c r="J37" s="164"/>
      <c r="K37" s="164"/>
      <c r="L37" s="164"/>
      <c r="M37" s="164"/>
      <c r="N37" s="164"/>
      <c r="O37" s="165"/>
      <c r="P37" s="55" t="str">
        <f>IF(AND(D37="■",F37=""),"←内容を入力してください","")</f>
        <v/>
      </c>
    </row>
    <row r="38" spans="2:18" ht="31.15" customHeight="1">
      <c r="B38" s="181"/>
      <c r="C38" s="11" t="s">
        <v>223</v>
      </c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5"/>
    </row>
    <row r="39" spans="2:18" ht="82.9" customHeight="1">
      <c r="B39" s="240" t="s">
        <v>42</v>
      </c>
      <c r="C39" s="11" t="s">
        <v>219</v>
      </c>
      <c r="D39" s="22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7"/>
    </row>
    <row r="40" spans="2:18" ht="36.6" customHeight="1">
      <c r="B40" s="241"/>
      <c r="C40" s="222" t="s">
        <v>220</v>
      </c>
      <c r="D40" s="245" t="s">
        <v>103</v>
      </c>
      <c r="E40" s="233"/>
      <c r="F40" s="90" t="s">
        <v>75</v>
      </c>
      <c r="G40" s="37" t="s">
        <v>43</v>
      </c>
      <c r="H40" s="92" t="s">
        <v>75</v>
      </c>
      <c r="I40" s="37" t="s">
        <v>50</v>
      </c>
      <c r="J40" s="13"/>
      <c r="K40" s="92" t="s">
        <v>75</v>
      </c>
      <c r="L40" s="59" t="s">
        <v>101</v>
      </c>
      <c r="M40" s="183"/>
      <c r="N40" s="183"/>
      <c r="O40" s="184"/>
      <c r="P40" s="55" t="str">
        <f>IF(AND(K40="■",M40=""),"←内容を入力してください","")</f>
        <v/>
      </c>
    </row>
    <row r="41" spans="2:18" ht="36.6" customHeight="1">
      <c r="B41" s="241"/>
      <c r="C41" s="224"/>
      <c r="D41" s="245" t="s">
        <v>60</v>
      </c>
      <c r="E41" s="254"/>
      <c r="F41" s="12" t="s">
        <v>0</v>
      </c>
      <c r="G41" s="81"/>
      <c r="H41" s="12" t="s">
        <v>1</v>
      </c>
      <c r="I41" s="81"/>
      <c r="J41" s="12" t="s">
        <v>2</v>
      </c>
      <c r="K41" s="84"/>
      <c r="L41" s="12" t="s">
        <v>3</v>
      </c>
      <c r="M41" s="255"/>
      <c r="N41" s="256"/>
      <c r="O41" s="257"/>
    </row>
    <row r="42" spans="2:18" ht="30" customHeight="1">
      <c r="B42" s="241"/>
      <c r="C42" s="222" t="s">
        <v>221</v>
      </c>
      <c r="D42" s="90" t="s">
        <v>75</v>
      </c>
      <c r="E42" s="23" t="s">
        <v>44</v>
      </c>
      <c r="F42" s="235" t="str">
        <f>IF(AND(D42="■",F43=""),"↓自治体名を入力","")</f>
        <v/>
      </c>
      <c r="G42" s="235"/>
      <c r="H42" s="92" t="s">
        <v>75</v>
      </c>
      <c r="I42" s="35" t="s">
        <v>45</v>
      </c>
      <c r="J42" s="235" t="str">
        <f>IF(AND(H42="■",J43=""),"↓警察署名を入力","")</f>
        <v/>
      </c>
      <c r="K42" s="235"/>
      <c r="L42" s="92" t="s">
        <v>75</v>
      </c>
      <c r="M42" s="35" t="s">
        <v>37</v>
      </c>
      <c r="N42" s="235" t="str">
        <f>IF(AND(L42="■",N43=""),"↓名称を入力","")</f>
        <v/>
      </c>
      <c r="O42" s="236"/>
    </row>
    <row r="43" spans="2:18" ht="30.75" customHeight="1">
      <c r="B43" s="241"/>
      <c r="C43" s="224"/>
      <c r="D43" s="15"/>
      <c r="E43" s="16" t="s">
        <v>106</v>
      </c>
      <c r="F43" s="228"/>
      <c r="G43" s="228"/>
      <c r="H43" s="36"/>
      <c r="I43" s="36" t="s">
        <v>105</v>
      </c>
      <c r="J43" s="258"/>
      <c r="K43" s="258"/>
      <c r="L43" s="36"/>
      <c r="M43" s="36" t="s">
        <v>104</v>
      </c>
      <c r="N43" s="258"/>
      <c r="O43" s="259"/>
    </row>
    <row r="44" spans="2:18" ht="40.5" customHeight="1">
      <c r="B44" s="241"/>
      <c r="C44" s="11" t="s">
        <v>222</v>
      </c>
      <c r="D44" s="22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7"/>
    </row>
    <row r="45" spans="2:18" ht="90" customHeight="1">
      <c r="B45" s="242"/>
      <c r="C45" s="156" t="s">
        <v>249</v>
      </c>
      <c r="D45" s="22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7"/>
    </row>
    <row r="46" spans="2:18" ht="16.5" customHeight="1">
      <c r="B46" s="246" t="s">
        <v>250</v>
      </c>
      <c r="C46" s="247"/>
      <c r="D46" s="248"/>
      <c r="E46" s="252" t="s">
        <v>46</v>
      </c>
      <c r="F46" s="176"/>
      <c r="G46" s="176"/>
      <c r="H46" s="176"/>
      <c r="I46" s="176"/>
      <c r="J46" s="176"/>
      <c r="K46" s="176"/>
      <c r="L46" s="176"/>
      <c r="M46" s="176"/>
      <c r="N46" s="176"/>
      <c r="O46" s="253"/>
      <c r="R46" s="155"/>
    </row>
    <row r="47" spans="2:18" ht="182.45" customHeight="1">
      <c r="B47" s="249"/>
      <c r="C47" s="250"/>
      <c r="D47" s="251"/>
      <c r="E47" s="225"/>
      <c r="F47" s="226"/>
      <c r="G47" s="226"/>
      <c r="H47" s="226"/>
      <c r="I47" s="226"/>
      <c r="J47" s="226"/>
      <c r="K47" s="226"/>
      <c r="L47" s="226"/>
      <c r="M47" s="226"/>
      <c r="N47" s="226"/>
      <c r="O47" s="227"/>
    </row>
    <row r="48" spans="2:18" ht="16.5" customHeight="1">
      <c r="B48" s="246" t="s">
        <v>61</v>
      </c>
      <c r="C48" s="247"/>
      <c r="D48" s="248"/>
      <c r="E48" s="252" t="s">
        <v>46</v>
      </c>
      <c r="F48" s="176"/>
      <c r="G48" s="176"/>
      <c r="H48" s="176"/>
      <c r="I48" s="176"/>
      <c r="J48" s="176"/>
      <c r="K48" s="176"/>
      <c r="L48" s="176"/>
      <c r="M48" s="176"/>
      <c r="N48" s="176"/>
      <c r="O48" s="253"/>
    </row>
    <row r="49" spans="2:15" ht="198.6" customHeight="1">
      <c r="B49" s="249"/>
      <c r="C49" s="250"/>
      <c r="D49" s="251"/>
      <c r="E49" s="225"/>
      <c r="F49" s="226"/>
      <c r="G49" s="226"/>
      <c r="H49" s="226"/>
      <c r="I49" s="226"/>
      <c r="J49" s="226"/>
      <c r="K49" s="226"/>
      <c r="L49" s="226"/>
      <c r="M49" s="226"/>
      <c r="N49" s="226"/>
      <c r="O49" s="227"/>
    </row>
    <row r="50" spans="2:15" ht="61.15" customHeight="1">
      <c r="B50" s="237" t="s">
        <v>62</v>
      </c>
      <c r="C50" s="238"/>
      <c r="D50" s="239"/>
      <c r="E50" s="225"/>
      <c r="F50" s="226"/>
      <c r="G50" s="226"/>
      <c r="H50" s="226"/>
      <c r="I50" s="226"/>
      <c r="J50" s="226"/>
      <c r="K50" s="226"/>
      <c r="L50" s="226"/>
      <c r="M50" s="226"/>
      <c r="N50" s="226"/>
      <c r="O50" s="227"/>
    </row>
    <row r="51" spans="2:15"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</row>
    <row r="52" spans="2:15"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</row>
    <row r="53" spans="2:15" ht="18.7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5" spans="2:15" ht="32.25" customHeight="1">
      <c r="B55" s="161" t="s">
        <v>209</v>
      </c>
      <c r="C55" s="162"/>
      <c r="D55" s="93"/>
      <c r="E55" s="94" t="str">
        <f>IF(OR(D12="24 軽費老人ホーム",D12="25 住宅型有料老人ホーム※介護保険の指定なし",D12="26 サービス付き高齢者向け住宅"),"姫路市高齢者支援課(chojushakai@city.himeji.hyogo.jp)へ電子メールで提出の上、電話連絡(079-221-2317)をお願いします。",IF(D12="23 養護老人ホーム","姫路市地域包括支援課(chiikihoukatu@city.himeji.hyogo.jp)へ電子メールで提出の上、電話連絡(079-221-2451)をお願いします。","姫路市介護保険課(kaigoho-joho@city.himeji.lg.jp)へ電子メールで提出の上、電話連絡(079-221-2923)をお願いします。"))</f>
        <v>姫路市介護保険課(kaigoho-joho@city.himeji.lg.jp)へ電子メールで提出の上、電話連絡(079-221-2923)をお願いします。</v>
      </c>
      <c r="F55" s="93"/>
      <c r="G55" s="93"/>
    </row>
  </sheetData>
  <mergeCells count="70">
    <mergeCell ref="B51:O52"/>
    <mergeCell ref="D40:E40"/>
    <mergeCell ref="C42:C43"/>
    <mergeCell ref="B46:D47"/>
    <mergeCell ref="E46:O46"/>
    <mergeCell ref="E47:O47"/>
    <mergeCell ref="B48:D49"/>
    <mergeCell ref="E48:O48"/>
    <mergeCell ref="E49:O49"/>
    <mergeCell ref="D41:E41"/>
    <mergeCell ref="M41:O41"/>
    <mergeCell ref="D44:O44"/>
    <mergeCell ref="F43:G43"/>
    <mergeCell ref="J43:K43"/>
    <mergeCell ref="N43:O43"/>
    <mergeCell ref="F42:G42"/>
    <mergeCell ref="J42:K42"/>
    <mergeCell ref="N42:O42"/>
    <mergeCell ref="B50:D50"/>
    <mergeCell ref="E50:O50"/>
    <mergeCell ref="D39:O39"/>
    <mergeCell ref="C40:C41"/>
    <mergeCell ref="M40:O40"/>
    <mergeCell ref="B39:B45"/>
    <mergeCell ref="D45:O45"/>
    <mergeCell ref="B32:B38"/>
    <mergeCell ref="D32:O32"/>
    <mergeCell ref="D34:E34"/>
    <mergeCell ref="F34:I34"/>
    <mergeCell ref="C36:C37"/>
    <mergeCell ref="N33:O33"/>
    <mergeCell ref="F37:O37"/>
    <mergeCell ref="L36:N36"/>
    <mergeCell ref="B22:B31"/>
    <mergeCell ref="C23:C25"/>
    <mergeCell ref="C26:C29"/>
    <mergeCell ref="D30:O30"/>
    <mergeCell ref="D31:O31"/>
    <mergeCell ref="I25:L25"/>
    <mergeCell ref="L29:O29"/>
    <mergeCell ref="H28:I28"/>
    <mergeCell ref="H29:I29"/>
    <mergeCell ref="L26:M26"/>
    <mergeCell ref="E8:G8"/>
    <mergeCell ref="D13:O14"/>
    <mergeCell ref="N8:O8"/>
    <mergeCell ref="B15:B21"/>
    <mergeCell ref="I17:O17"/>
    <mergeCell ref="C18:C21"/>
    <mergeCell ref="D18:F19"/>
    <mergeCell ref="D20:F21"/>
    <mergeCell ref="E15:G15"/>
    <mergeCell ref="I15:J15"/>
    <mergeCell ref="L16:O16"/>
    <mergeCell ref="B55:C55"/>
    <mergeCell ref="D38:O38"/>
    <mergeCell ref="N1:O1"/>
    <mergeCell ref="N6:O6"/>
    <mergeCell ref="J34:K34"/>
    <mergeCell ref="L34:O34"/>
    <mergeCell ref="D35:O35"/>
    <mergeCell ref="E33:G33"/>
    <mergeCell ref="B8:B9"/>
    <mergeCell ref="K9:O9"/>
    <mergeCell ref="B10:B14"/>
    <mergeCell ref="D12:O12"/>
    <mergeCell ref="C13:C14"/>
    <mergeCell ref="D10:O10"/>
    <mergeCell ref="L11:O11"/>
    <mergeCell ref="D11:J11"/>
  </mergeCells>
  <phoneticPr fontId="1"/>
  <conditionalFormatting sqref="N8:O8">
    <cfRule type="expression" dxfId="13" priority="18">
      <formula>AND($L$8="■",$N$8="")</formula>
    </cfRule>
  </conditionalFormatting>
  <conditionalFormatting sqref="I17:O17">
    <cfRule type="expression" dxfId="12" priority="16">
      <formula>AND($G$17="■",$I$17="")</formula>
    </cfRule>
  </conditionalFormatting>
  <conditionalFormatting sqref="I25:L25">
    <cfRule type="expression" dxfId="11" priority="14">
      <formula>AND($G$25="■",$I$25="")</formula>
    </cfRule>
  </conditionalFormatting>
  <conditionalFormatting sqref="N33:O33">
    <cfRule type="expression" dxfId="10" priority="13">
      <formula>AND($L$33="■",$N$33="")</formula>
    </cfRule>
  </conditionalFormatting>
  <conditionalFormatting sqref="F37:O37">
    <cfRule type="expression" dxfId="9" priority="12">
      <formula>AND($D$37="■",$F$37="")</formula>
    </cfRule>
  </conditionalFormatting>
  <conditionalFormatting sqref="L36:N36">
    <cfRule type="expression" dxfId="8" priority="11">
      <formula>AND($I$36="■",$L$36="")</formula>
    </cfRule>
  </conditionalFormatting>
  <conditionalFormatting sqref="M40:O40">
    <cfRule type="expression" dxfId="7" priority="10">
      <formula>AND($K$40="■",$M$40="")</formula>
    </cfRule>
  </conditionalFormatting>
  <conditionalFormatting sqref="F43:G43">
    <cfRule type="expression" dxfId="6" priority="9">
      <formula>AND($D$42="■",$F$43="")</formula>
    </cfRule>
  </conditionalFormatting>
  <conditionalFormatting sqref="J43:K43">
    <cfRule type="expression" dxfId="5" priority="8">
      <formula>AND($H$42="■",$J$43="")</formula>
    </cfRule>
  </conditionalFormatting>
  <conditionalFormatting sqref="N6:O6">
    <cfRule type="expression" dxfId="4" priority="7">
      <formula>$N$6&gt;0</formula>
    </cfRule>
  </conditionalFormatting>
  <conditionalFormatting sqref="L29:O29">
    <cfRule type="expression" dxfId="3" priority="5">
      <formula>$K$28="■"</formula>
    </cfRule>
    <cfRule type="expression" priority="6">
      <formula>$K$28="■"</formula>
    </cfRule>
  </conditionalFormatting>
  <conditionalFormatting sqref="H28:I28">
    <cfRule type="expression" dxfId="2" priority="3">
      <formula>$G$28="■"</formula>
    </cfRule>
  </conditionalFormatting>
  <conditionalFormatting sqref="H29:I29">
    <cfRule type="expression" dxfId="1" priority="2">
      <formula>$G$29="■"</formula>
    </cfRule>
  </conditionalFormatting>
  <conditionalFormatting sqref="L26:M26">
    <cfRule type="expression" dxfId="0" priority="1">
      <formula>$K$26="■"</formula>
    </cfRule>
  </conditionalFormatting>
  <dataValidations count="12">
    <dataValidation type="list" allowBlank="1" showInputMessage="1" showErrorMessage="1" sqref="C6 E6 H6 D8 H8 J8 L8 L15 N15 D17 G17 G18:N18 G20:M20 D23:D29 G23:G29 J23:J24 L23:L24 L42 D33 H33 J33 L33 D36:D37 D42 I36 F40 H40 K40 F36 H42 K26:K28">
      <formula1>$R$5:$R$6</formula1>
    </dataValidation>
    <dataValidation type="whole" imeMode="off" allowBlank="1" showInputMessage="1" showErrorMessage="1" error="1～12を入力してください。" sqref="G9 G16 G22 I41">
      <formula1>1</formula1>
      <formula2>12</formula2>
    </dataValidation>
    <dataValidation type="whole" imeMode="off" allowBlank="1" showInputMessage="1" showErrorMessage="1" error="1～31を入力してください。" sqref="I9 I16 I22 K41">
      <formula1>1</formula1>
      <formula2>31</formula2>
    </dataValidation>
    <dataValidation imeMode="disabled" allowBlank="1" showInputMessage="1" showErrorMessage="1" prompt="メールで提出する日を入力してください。" sqref="N6:O6"/>
    <dataValidation imeMode="disabled" allowBlank="1" showInputMessage="1" showErrorMessage="1" sqref="L11:O11"/>
    <dataValidation type="whole" imeMode="off" allowBlank="1" showInputMessage="1" showErrorMessage="1" sqref="E9 E22 G41">
      <formula1>2000</formula1>
      <formula2>3000</formula2>
    </dataValidation>
    <dataValidation type="whole" imeMode="off" allowBlank="1" showInputMessage="1" showErrorMessage="1" sqref="E16">
      <formula1>1900</formula1>
      <formula2>3000</formula2>
    </dataValidation>
    <dataValidation type="whole" imeMode="off" allowBlank="1" showInputMessage="1" showErrorMessage="1" error="0～24を入力してください。" sqref="K22">
      <formula1>0</formula1>
      <formula2>23</formula2>
    </dataValidation>
    <dataValidation type="whole" imeMode="off" allowBlank="1" showInputMessage="1" showErrorMessage="1" error="0～59を入力してください。" sqref="M22">
      <formula1>0</formula1>
      <formula2>59</formula2>
    </dataValidation>
    <dataValidation type="whole" imeMode="off" allowBlank="1" showInputMessage="1" showErrorMessage="1" sqref="I15:J15">
      <formula1>0</formula1>
      <formula2>120</formula2>
    </dataValidation>
    <dataValidation imeMode="off" allowBlank="1" showInputMessage="1" showErrorMessage="1" sqref="L34:O34"/>
    <dataValidation type="list" allowBlank="1" showInputMessage="1" showErrorMessage="1" sqref="D12:O12">
      <formula1>$R$7:$R$33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r:id="rId1"/>
  <headerFooter>
    <oddFooter>&amp;C&amp;P/&amp;N</oddFooter>
  </headerFooter>
  <rowBreaks count="1" manualBreakCount="1">
    <brk id="38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2"/>
  <sheetViews>
    <sheetView zoomScaleNormal="100" workbookViewId="0">
      <selection activeCell="B20" sqref="B20:B22"/>
    </sheetView>
  </sheetViews>
  <sheetFormatPr defaultColWidth="9" defaultRowHeight="16.5"/>
  <cols>
    <col min="1" max="1" width="4.125" style="64" customWidth="1"/>
    <col min="2" max="2" width="14.625" style="63" bestFit="1" customWidth="1"/>
    <col min="3" max="3" width="14.625" style="63" customWidth="1"/>
    <col min="4" max="4" width="12.375" style="64" customWidth="1"/>
    <col min="5" max="5" width="7" style="64" customWidth="1"/>
    <col min="6" max="6" width="10.625" style="64" customWidth="1"/>
    <col min="7" max="10" width="9" style="64"/>
    <col min="11" max="11" width="11.5" style="64" customWidth="1"/>
    <col min="12" max="12" width="9.75" style="64" customWidth="1"/>
    <col min="13" max="13" width="13" style="64" customWidth="1"/>
    <col min="14" max="14" width="9.125" style="64" customWidth="1"/>
    <col min="15" max="15" width="11" style="64" customWidth="1"/>
    <col min="16" max="16" width="10.75" style="64" customWidth="1"/>
    <col min="17" max="17" width="9" style="64"/>
    <col min="18" max="18" width="9.125" style="64" bestFit="1" customWidth="1"/>
    <col min="19" max="19" width="10.5" style="64" bestFit="1" customWidth="1"/>
    <col min="20" max="20" width="9.25" style="64" bestFit="1" customWidth="1"/>
    <col min="21" max="22" width="9" style="64"/>
    <col min="23" max="24" width="7.875" style="64" customWidth="1"/>
    <col min="25" max="25" width="13" style="64" bestFit="1" customWidth="1"/>
    <col min="26" max="26" width="10.25" style="64" bestFit="1" customWidth="1"/>
    <col min="27" max="66" width="9" style="64"/>
    <col min="67" max="67" width="11.625" style="64" customWidth="1"/>
    <col min="68" max="79" width="9" style="64"/>
    <col min="80" max="81" width="14.375" style="64" customWidth="1"/>
    <col min="82" max="82" width="13.625" style="64" customWidth="1"/>
    <col min="83" max="83" width="11.375" style="64" customWidth="1"/>
    <col min="84" max="84" width="12.625" style="64" customWidth="1"/>
    <col min="85" max="16384" width="9" style="64"/>
  </cols>
  <sheetData>
    <row r="1" spans="1:87">
      <c r="A1" s="73"/>
      <c r="B1" s="95"/>
      <c r="C1" s="152" t="s">
        <v>201</v>
      </c>
      <c r="D1" s="148" t="s">
        <v>213</v>
      </c>
      <c r="E1" s="142"/>
      <c r="F1" s="112" t="s">
        <v>161</v>
      </c>
      <c r="G1" s="104"/>
      <c r="H1" s="104"/>
      <c r="I1" s="104"/>
      <c r="J1" s="104"/>
      <c r="K1" s="105"/>
      <c r="L1" s="123" t="s">
        <v>116</v>
      </c>
      <c r="M1" s="124"/>
      <c r="N1" s="124"/>
      <c r="O1" s="124"/>
      <c r="P1" s="124"/>
      <c r="Q1" s="103" t="s">
        <v>123</v>
      </c>
      <c r="R1" s="104"/>
      <c r="S1" s="104"/>
      <c r="T1" s="104"/>
      <c r="U1" s="104"/>
      <c r="V1" s="104"/>
      <c r="W1" s="104"/>
      <c r="X1" s="105"/>
      <c r="Y1" s="133" t="s">
        <v>139</v>
      </c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34"/>
      <c r="AZ1" s="112" t="s">
        <v>163</v>
      </c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5"/>
      <c r="BP1" s="133" t="s">
        <v>181</v>
      </c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260"/>
      <c r="CC1" s="261"/>
      <c r="CD1" s="139" t="s">
        <v>194</v>
      </c>
      <c r="CE1" s="142" t="s">
        <v>196</v>
      </c>
      <c r="CF1" s="105" t="s">
        <v>197</v>
      </c>
      <c r="CG1" s="143" t="s">
        <v>212</v>
      </c>
      <c r="CH1" s="143"/>
      <c r="CI1" s="158"/>
    </row>
    <row r="2" spans="1:87" s="65" customFormat="1">
      <c r="A2" s="74" t="s">
        <v>203</v>
      </c>
      <c r="B2" s="96" t="s">
        <v>108</v>
      </c>
      <c r="C2" s="152" t="s">
        <v>214</v>
      </c>
      <c r="D2" s="149"/>
      <c r="E2" s="154" t="s">
        <v>77</v>
      </c>
      <c r="F2" s="106" t="s">
        <v>109</v>
      </c>
      <c r="G2" s="107"/>
      <c r="H2" s="107"/>
      <c r="I2" s="107"/>
      <c r="J2" s="108"/>
      <c r="K2" s="109" t="s">
        <v>115</v>
      </c>
      <c r="L2" s="125" t="s">
        <v>117</v>
      </c>
      <c r="M2" s="126" t="s">
        <v>119</v>
      </c>
      <c r="N2" s="126" t="s">
        <v>120</v>
      </c>
      <c r="O2" s="126" t="s">
        <v>121</v>
      </c>
      <c r="P2" s="127" t="s">
        <v>122</v>
      </c>
      <c r="Q2" s="116" t="s">
        <v>124</v>
      </c>
      <c r="R2" s="116" t="s">
        <v>125</v>
      </c>
      <c r="S2" s="116" t="s">
        <v>126</v>
      </c>
      <c r="T2" s="116" t="s">
        <v>127</v>
      </c>
      <c r="U2" s="116" t="s">
        <v>128</v>
      </c>
      <c r="V2" s="116" t="s">
        <v>129</v>
      </c>
      <c r="W2" s="114" t="s">
        <v>130</v>
      </c>
      <c r="X2" s="109"/>
      <c r="Y2" s="127" t="s">
        <v>136</v>
      </c>
      <c r="Z2" s="135"/>
      <c r="AA2" s="125" t="s">
        <v>138</v>
      </c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7" t="s">
        <v>151</v>
      </c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6" t="s">
        <v>159</v>
      </c>
      <c r="AY2" s="126" t="s">
        <v>160</v>
      </c>
      <c r="AZ2" s="116" t="s">
        <v>164</v>
      </c>
      <c r="BA2" s="115" t="s">
        <v>166</v>
      </c>
      <c r="BB2" s="115"/>
      <c r="BC2" s="115"/>
      <c r="BD2" s="115"/>
      <c r="BE2" s="115"/>
      <c r="BF2" s="114" t="s">
        <v>170</v>
      </c>
      <c r="BG2" s="109"/>
      <c r="BH2" s="116" t="s">
        <v>173</v>
      </c>
      <c r="BI2" s="114" t="s">
        <v>174</v>
      </c>
      <c r="BJ2" s="115"/>
      <c r="BK2" s="115"/>
      <c r="BL2" s="115"/>
      <c r="BM2" s="115"/>
      <c r="BN2" s="109"/>
      <c r="BO2" s="109" t="s">
        <v>180</v>
      </c>
      <c r="BP2" s="127" t="s">
        <v>182</v>
      </c>
      <c r="BQ2" s="127" t="s">
        <v>183</v>
      </c>
      <c r="BR2" s="125"/>
      <c r="BS2" s="125"/>
      <c r="BT2" s="125"/>
      <c r="BU2" s="135"/>
      <c r="BV2" s="125" t="s">
        <v>187</v>
      </c>
      <c r="BW2" s="125"/>
      <c r="BX2" s="125"/>
      <c r="BY2" s="125"/>
      <c r="BZ2" s="125"/>
      <c r="CA2" s="125"/>
      <c r="CB2" s="262" t="s">
        <v>193</v>
      </c>
      <c r="CC2" s="262" t="s">
        <v>247</v>
      </c>
      <c r="CD2" s="140" t="s">
        <v>195</v>
      </c>
      <c r="CE2" s="126" t="s">
        <v>199</v>
      </c>
      <c r="CF2" s="109" t="s">
        <v>198</v>
      </c>
      <c r="CG2" s="144"/>
      <c r="CH2" s="144"/>
      <c r="CI2" s="157"/>
    </row>
    <row r="3" spans="1:87" s="65" customFormat="1">
      <c r="A3" s="75"/>
      <c r="B3" s="97"/>
      <c r="C3" s="153" t="s">
        <v>202</v>
      </c>
      <c r="D3" s="150"/>
      <c r="E3" s="129"/>
      <c r="F3" s="110" t="s">
        <v>114</v>
      </c>
      <c r="G3" s="110" t="s">
        <v>110</v>
      </c>
      <c r="H3" s="110" t="s">
        <v>111</v>
      </c>
      <c r="I3" s="110" t="s">
        <v>112</v>
      </c>
      <c r="J3" s="108" t="s">
        <v>113</v>
      </c>
      <c r="K3" s="111"/>
      <c r="L3" s="128"/>
      <c r="M3" s="129"/>
      <c r="N3" s="129"/>
      <c r="O3" s="129"/>
      <c r="P3" s="130"/>
      <c r="Q3" s="117"/>
      <c r="R3" s="117"/>
      <c r="S3" s="117"/>
      <c r="T3" s="117"/>
      <c r="U3" s="117"/>
      <c r="V3" s="117"/>
      <c r="W3" s="110" t="s">
        <v>131</v>
      </c>
      <c r="X3" s="110" t="s">
        <v>132</v>
      </c>
      <c r="Y3" s="136" t="s">
        <v>134</v>
      </c>
      <c r="Z3" s="136" t="s">
        <v>135</v>
      </c>
      <c r="AA3" s="136" t="s">
        <v>137</v>
      </c>
      <c r="AB3" s="136" t="s">
        <v>140</v>
      </c>
      <c r="AC3" s="136" t="s">
        <v>142</v>
      </c>
      <c r="AD3" s="136" t="s">
        <v>143</v>
      </c>
      <c r="AE3" s="136" t="s">
        <v>144</v>
      </c>
      <c r="AF3" s="136" t="s">
        <v>145</v>
      </c>
      <c r="AG3" s="136" t="s">
        <v>146</v>
      </c>
      <c r="AH3" s="136" t="s">
        <v>147</v>
      </c>
      <c r="AI3" s="136" t="s">
        <v>148</v>
      </c>
      <c r="AJ3" s="136" t="s">
        <v>149</v>
      </c>
      <c r="AK3" s="136" t="s">
        <v>150</v>
      </c>
      <c r="AL3" s="136" t="s">
        <v>152</v>
      </c>
      <c r="AM3" s="136" t="s">
        <v>153</v>
      </c>
      <c r="AN3" s="136" t="s">
        <v>154</v>
      </c>
      <c r="AO3" s="136" t="s">
        <v>155</v>
      </c>
      <c r="AP3" s="136" t="s">
        <v>156</v>
      </c>
      <c r="AQ3" s="136" t="s">
        <v>158</v>
      </c>
      <c r="AR3" s="136" t="s">
        <v>244</v>
      </c>
      <c r="AS3" s="136" t="s">
        <v>245</v>
      </c>
      <c r="AT3" s="136" t="s">
        <v>246</v>
      </c>
      <c r="AU3" s="136" t="s">
        <v>157</v>
      </c>
      <c r="AV3" s="136" t="s">
        <v>149</v>
      </c>
      <c r="AW3" s="137" t="s">
        <v>162</v>
      </c>
      <c r="AX3" s="129"/>
      <c r="AY3" s="129"/>
      <c r="AZ3" s="117"/>
      <c r="BA3" s="110" t="s">
        <v>165</v>
      </c>
      <c r="BB3" s="110" t="s">
        <v>200</v>
      </c>
      <c r="BC3" s="110" t="s">
        <v>167</v>
      </c>
      <c r="BD3" s="110" t="s">
        <v>168</v>
      </c>
      <c r="BE3" s="110" t="s">
        <v>169</v>
      </c>
      <c r="BF3" s="110" t="s">
        <v>171</v>
      </c>
      <c r="BG3" s="110" t="s">
        <v>172</v>
      </c>
      <c r="BH3" s="138"/>
      <c r="BI3" s="110" t="s">
        <v>175</v>
      </c>
      <c r="BJ3" s="110" t="s">
        <v>176</v>
      </c>
      <c r="BK3" s="110" t="s">
        <v>204</v>
      </c>
      <c r="BL3" s="110" t="s">
        <v>177</v>
      </c>
      <c r="BM3" s="110" t="s">
        <v>178</v>
      </c>
      <c r="BN3" s="110" t="s">
        <v>179</v>
      </c>
      <c r="BO3" s="111"/>
      <c r="BP3" s="130"/>
      <c r="BQ3" s="136" t="s">
        <v>184</v>
      </c>
      <c r="BR3" s="136" t="s">
        <v>185</v>
      </c>
      <c r="BS3" s="136" t="s">
        <v>178</v>
      </c>
      <c r="BT3" s="136" t="s">
        <v>179</v>
      </c>
      <c r="BU3" s="136" t="s">
        <v>186</v>
      </c>
      <c r="BV3" s="136" t="s">
        <v>188</v>
      </c>
      <c r="BW3" s="136" t="s">
        <v>189</v>
      </c>
      <c r="BX3" s="136" t="s">
        <v>190</v>
      </c>
      <c r="BY3" s="136" t="s">
        <v>191</v>
      </c>
      <c r="BZ3" s="136" t="s">
        <v>178</v>
      </c>
      <c r="CA3" s="137" t="s">
        <v>192</v>
      </c>
      <c r="CB3" s="263"/>
      <c r="CC3" s="263"/>
      <c r="CD3" s="141"/>
      <c r="CE3" s="129"/>
      <c r="CF3" s="111"/>
      <c r="CG3" s="146" t="s">
        <v>210</v>
      </c>
      <c r="CH3" s="147" t="s">
        <v>211</v>
      </c>
      <c r="CI3" s="157"/>
    </row>
    <row r="4" spans="1:87">
      <c r="A4" s="69"/>
      <c r="B4" s="70" t="str">
        <f>IF(事故報告!N6="","",事故報告!N6)</f>
        <v/>
      </c>
      <c r="C4" s="70"/>
      <c r="D4" s="151" t="e">
        <f>DATEDIF(Y4,C4,"D")</f>
        <v>#VALUE!</v>
      </c>
      <c r="E4" s="69" t="str">
        <f>IF(事故報告!C6="■",1,IF(事故報告!E6="■",事故報告!F6,IF(事故報告!H6="■","最終","")))</f>
        <v/>
      </c>
      <c r="F4" s="100" t="str">
        <f>IF(事故報告!D8="■","○","")</f>
        <v/>
      </c>
      <c r="G4" s="100" t="str">
        <f>IF(事故報告!H8="■","○","")</f>
        <v/>
      </c>
      <c r="H4" s="100" t="str">
        <f>IF(事故報告!J8="■","○","")</f>
        <v/>
      </c>
      <c r="I4" s="100" t="str">
        <f>IF(事故報告!L8="■","○","")</f>
        <v/>
      </c>
      <c r="J4" s="101" t="str">
        <f>IF(事故報告!N8="","",事故報告!N8)</f>
        <v/>
      </c>
      <c r="K4" s="102" t="str">
        <f>IFERROR(DATE(事故報告!E9,事故報告!G9,事故報告!I9),"")</f>
        <v/>
      </c>
      <c r="L4" s="99" t="str">
        <f>IF(事故報告!D10="","",事故報告!D10)</f>
        <v/>
      </c>
      <c r="M4" s="69" t="str">
        <f>IF(事故報告!D11="","",事故報告!D11)</f>
        <v/>
      </c>
      <c r="N4" s="69" t="str">
        <f>IF(事故報告!L11="","",事故報告!L11)</f>
        <v/>
      </c>
      <c r="O4" s="69" t="str">
        <f>IF(事故報告!D12="","",事故報告!D12)</f>
        <v/>
      </c>
      <c r="P4" s="113" t="str">
        <f>IF(事故報告!D13="","",事故報告!D13)</f>
        <v/>
      </c>
      <c r="Q4" s="131" t="str">
        <f>IF(事故報告!E15="","",事故報告!E15)</f>
        <v/>
      </c>
      <c r="R4" s="131" t="str">
        <f>IF(事故報告!I15="","",事故報告!I15)</f>
        <v/>
      </c>
      <c r="S4" s="131" t="str">
        <f>IF(AND(事故報告!L15="□",事故報告!N15="□"),"",IF(事故報告!L15="■","男性",IF(事故報告!N15="■","女性")))</f>
        <v/>
      </c>
      <c r="T4" s="132" t="str">
        <f>IFERROR(DATE(事故報告!E16,事故報告!G16,事故報告!I16),"")</f>
        <v/>
      </c>
      <c r="U4" s="131" t="str">
        <f>IF(事故報告!L16="","",事故報告!L16)</f>
        <v/>
      </c>
      <c r="V4" s="131" t="str">
        <f>IF(AND(事故報告!D17="□",事故報告!G17="□"),"",IF(事故報告!D17="■","事業所所在地と同じ",IF(事故報告!G17="■",事故報告!I17)))</f>
        <v/>
      </c>
      <c r="W4" s="131" t="str">
        <f>IF(COUNTIF(事故報告!G18:'事故報告'!N18,"■")=0,"",IF(事故報告!G18="■","要支援1",IF(事故報告!H18="■","要支援2",IF(事故報告!I18="■","要介護1",IF(事故報告!J18="■","要介護2",IF(事故報告!K18="■","要介護3",IF(事故報告!L18="■","要介護4",IF(事故報告!M18="■","要介護5",IF(事故報告!N18="■","自立")))))))))</f>
        <v/>
      </c>
      <c r="X4" s="131" t="str">
        <f>IF(COUNTIF(事故報告!G20:'事故報告'!N20,"■")=0,"",IF(事故報告!G20="■","Ⅰ",IF(事故報告!H20="■","Ⅱa",IF(事故報告!I20="■","Ⅱb",IF(事故報告!J20="■","Ⅲa",IF(事故報告!K20="■","Ⅲb",IF(事故報告!L20="■","Ⅳ",IF(事故報告!M20="■","M"))))))))</f>
        <v/>
      </c>
      <c r="Y4" s="120" t="str">
        <f>IFERROR(DATE(事故報告!E22,事故報告!G22,事故報告!I22),"")</f>
        <v/>
      </c>
      <c r="Z4" s="121" t="str">
        <f>IF(TIME(事故報告!K22,事故報告!M22,0)=0,"",TIME(事故報告!K22,事故報告!M22,0))</f>
        <v/>
      </c>
      <c r="AA4" s="76" t="str">
        <f>IF(事故報告!D23="■","○","")</f>
        <v/>
      </c>
      <c r="AB4" s="76" t="str">
        <f>IF(事故報告!G23="■","○","")</f>
        <v/>
      </c>
      <c r="AC4" s="76" t="str">
        <f>IF(事故報告!J23="■","○","")</f>
        <v/>
      </c>
      <c r="AD4" s="76" t="str">
        <f>IF(事故報告!L23="■","○","")</f>
        <v/>
      </c>
      <c r="AE4" s="76" t="str">
        <f>IF(事故報告!D24="■","○","")</f>
        <v/>
      </c>
      <c r="AF4" s="76" t="str">
        <f>IF(事故報告!G24="■","○","")</f>
        <v/>
      </c>
      <c r="AG4" s="76" t="str">
        <f>IF(事故報告!J24="■","○","")</f>
        <v/>
      </c>
      <c r="AH4" s="76" t="str">
        <f>IF(事故報告!L24="■","○","")</f>
        <v/>
      </c>
      <c r="AI4" s="76" t="str">
        <f>IF(事故報告!D25="■","○","")</f>
        <v/>
      </c>
      <c r="AJ4" s="76" t="str">
        <f>IF(事故報告!G25="■","○","")</f>
        <v/>
      </c>
      <c r="AK4" s="76" t="str">
        <f>IF(事故報告!I25="","",事故報告!I25)</f>
        <v/>
      </c>
      <c r="AL4" s="72" t="str">
        <f>IF(事故報告!D26="■","○","")</f>
        <v/>
      </c>
      <c r="AM4" s="72" t="str">
        <f>IF(事故報告!D27="■","○","")</f>
        <v/>
      </c>
      <c r="AN4" s="72" t="str">
        <f>IF(事故報告!D28="■","○","")</f>
        <v/>
      </c>
      <c r="AO4" s="72" t="str">
        <f>IF(事故報告!D29="■","○","")</f>
        <v/>
      </c>
      <c r="AP4" s="72" t="str">
        <f>IF(事故報告!G26="■","○","")</f>
        <v/>
      </c>
      <c r="AQ4" s="72" t="str">
        <f>IF(事故報告!G27="■","○","")</f>
        <v/>
      </c>
      <c r="AR4" s="72" t="str">
        <f>IF(事故報告!G28="■","〇","")</f>
        <v/>
      </c>
      <c r="AS4" s="72" t="str">
        <f>IF(事故報告!G29="■","〇","")</f>
        <v/>
      </c>
      <c r="AT4" s="72" t="str">
        <f>IF(事故報告!K26="■","〇","")</f>
        <v/>
      </c>
      <c r="AU4" s="72" t="str">
        <f>IF(事故報告!K27="■","○","")</f>
        <v/>
      </c>
      <c r="AV4" s="72" t="str">
        <f>IF(事故報告!K28="■","○","")</f>
        <v/>
      </c>
      <c r="AW4" s="122" t="str">
        <f>IF(事故報告!L29="","",事故報告!L29)</f>
        <v/>
      </c>
      <c r="AX4" s="72" t="str">
        <f>IF(事故報告!D30="","",事故報告!D30)</f>
        <v/>
      </c>
      <c r="AY4" s="72" t="str">
        <f>IF(事故報告!D31="","",事故報告!D31)</f>
        <v/>
      </c>
      <c r="AZ4" s="98" t="str">
        <f>IF(事故報告!D32="","",事故報告!D32)</f>
        <v/>
      </c>
      <c r="BA4" s="69" t="str">
        <f>IF(事故報告!D33="■","○","")</f>
        <v/>
      </c>
      <c r="BB4" s="69" t="str">
        <f>IF(事故報告!H33="■","○","")</f>
        <v/>
      </c>
      <c r="BC4" s="69" t="str">
        <f>IF(事故報告!J33="■","○","")</f>
        <v/>
      </c>
      <c r="BD4" s="69" t="str">
        <f>IF(事故報告!L33="■","○","")</f>
        <v/>
      </c>
      <c r="BE4" s="113" t="str">
        <f>IF(事故報告!N33="","",事故報告!N33)</f>
        <v/>
      </c>
      <c r="BF4" s="119" t="str">
        <f>IF(事故報告!F34="","",事故報告!F34)</f>
        <v/>
      </c>
      <c r="BG4" s="119" t="str">
        <f>IF(事故報告!L34="","",事故報告!L34)</f>
        <v/>
      </c>
      <c r="BH4" s="69" t="str">
        <f>IF(事故報告!D35="","",事故報告!D35)</f>
        <v/>
      </c>
      <c r="BI4" s="119" t="str">
        <f>IF(事故報告!D36="■","○","")</f>
        <v/>
      </c>
      <c r="BJ4" s="119" t="str">
        <f>IF(事故報告!F36="■","○","")</f>
        <v/>
      </c>
      <c r="BK4" s="119" t="str">
        <f>IF(事故報告!I36="■","○","")</f>
        <v/>
      </c>
      <c r="BL4" s="119" t="str">
        <f>IF(事故報告!L36="","",事故報告!L36)</f>
        <v/>
      </c>
      <c r="BM4" s="119" t="str">
        <f>IF(事故報告!D37="■","○","")</f>
        <v/>
      </c>
      <c r="BN4" s="119" t="str">
        <f>IF(事故報告!F37="","",事故報告!F37)</f>
        <v/>
      </c>
      <c r="BO4" s="98" t="str">
        <f>IF(事故報告!D38="","",事故報告!D38)</f>
        <v/>
      </c>
      <c r="BP4" s="113" t="str">
        <f>IF(事故報告!D39="","",事故報告!D39)</f>
        <v/>
      </c>
      <c r="BQ4" s="69" t="str">
        <f>IF(事故報告!F40="■","○","")</f>
        <v/>
      </c>
      <c r="BR4" s="69" t="str">
        <f>IF(事故報告!H40="■","○","")</f>
        <v/>
      </c>
      <c r="BS4" s="69" t="str">
        <f>IF(事故報告!K40="■","○","")</f>
        <v/>
      </c>
      <c r="BT4" s="69" t="str">
        <f>IF(事故報告!M40="","",事故報告!M40)</f>
        <v/>
      </c>
      <c r="BU4" s="71" t="str">
        <f>IFERROR(DATE(事故報告!G41,事故報告!I41,事故報告!K41),"")</f>
        <v/>
      </c>
      <c r="BV4" s="98" t="str">
        <f>IF(事故報告!D42="■","○","")</f>
        <v/>
      </c>
      <c r="BW4" s="69" t="str">
        <f>IF(事故報告!F43="","",事故報告!F43)</f>
        <v/>
      </c>
      <c r="BX4" s="69" t="str">
        <f>IF(事故報告!H42="■","○","")</f>
        <v/>
      </c>
      <c r="BY4" s="69" t="str">
        <f>IF(事故報告!J43="","",事故報告!J43)</f>
        <v/>
      </c>
      <c r="BZ4" s="69" t="str">
        <f>IF(事故報告!L42="■","○","")</f>
        <v/>
      </c>
      <c r="CA4" s="69" t="str">
        <f>IF(事故報告!N43="","",事故報告!N43)</f>
        <v/>
      </c>
      <c r="CB4" s="69" t="str">
        <f>IF(事故報告!D44="","",事故報告!D44)</f>
        <v/>
      </c>
      <c r="CC4" s="69" t="str">
        <f>IF(事故報告!D45="","",事故報告!D45)</f>
        <v/>
      </c>
      <c r="CD4" s="69" t="str">
        <f>IF(事故報告!E47="","",事故報告!E47)</f>
        <v/>
      </c>
      <c r="CE4" s="98" t="str">
        <f>IF(事故報告!E49="","",事故報告!E49)</f>
        <v/>
      </c>
      <c r="CF4" s="69" t="str">
        <f>IF(事故報告!E50="","",事故報告!E50)</f>
        <v/>
      </c>
      <c r="CG4" s="145" t="str">
        <f>IF(事故報告!E22="","",事故報告!E22)</f>
        <v/>
      </c>
      <c r="CH4" s="145" t="str">
        <f>IF(事故報告!G22="","",事故報告!G22)</f>
        <v/>
      </c>
      <c r="CI4" s="160"/>
    </row>
    <row r="5" spans="1:87" s="66" customFormat="1">
      <c r="B5" s="67"/>
      <c r="C5" s="67"/>
      <c r="K5" s="68"/>
      <c r="Z5" s="118"/>
    </row>
    <row r="6" spans="1:87" s="66" customFormat="1">
      <c r="B6" s="67"/>
      <c r="C6" s="67"/>
      <c r="CA6" s="159"/>
      <c r="CB6" s="159"/>
    </row>
    <row r="7" spans="1:87" s="66" customFormat="1">
      <c r="B7" s="67"/>
      <c r="C7" s="67"/>
    </row>
    <row r="8" spans="1:87" s="66" customFormat="1">
      <c r="B8" s="67"/>
      <c r="C8" s="67"/>
    </row>
    <row r="9" spans="1:87" s="66" customFormat="1">
      <c r="B9" s="67"/>
      <c r="C9" s="67"/>
    </row>
    <row r="10" spans="1:87" s="66" customFormat="1">
      <c r="B10" s="67"/>
      <c r="C10" s="67"/>
    </row>
    <row r="11" spans="1:87" s="66" customFormat="1">
      <c r="B11" s="67"/>
      <c r="C11" s="67"/>
    </row>
    <row r="12" spans="1:87" s="66" customFormat="1">
      <c r="B12" s="67"/>
      <c r="C12" s="67"/>
    </row>
    <row r="13" spans="1:87" s="66" customFormat="1">
      <c r="B13" s="67"/>
      <c r="C13" s="67"/>
    </row>
    <row r="14" spans="1:87" s="66" customFormat="1">
      <c r="B14" s="67"/>
      <c r="C14" s="67"/>
    </row>
    <row r="15" spans="1:87" s="66" customFormat="1">
      <c r="B15" s="67"/>
      <c r="C15" s="67"/>
    </row>
    <row r="16" spans="1:87" s="66" customFormat="1">
      <c r="B16" s="67"/>
      <c r="C16" s="67"/>
    </row>
    <row r="17" spans="2:3" s="66" customFormat="1">
      <c r="B17" s="67"/>
      <c r="C17" s="67"/>
    </row>
    <row r="18" spans="2:3" s="66" customFormat="1">
      <c r="B18" s="67"/>
      <c r="C18" s="67"/>
    </row>
    <row r="19" spans="2:3" s="66" customFormat="1">
      <c r="B19" s="67"/>
      <c r="C19" s="67"/>
    </row>
    <row r="20" spans="2:3" s="66" customFormat="1">
      <c r="B20" s="67"/>
      <c r="C20" s="67"/>
    </row>
    <row r="21" spans="2:3" s="66" customFormat="1">
      <c r="B21" s="67"/>
      <c r="C21" s="67"/>
    </row>
    <row r="22" spans="2:3" s="66" customFormat="1">
      <c r="B22" s="67"/>
      <c r="C22" s="67"/>
    </row>
  </sheetData>
  <sheetProtection password="83C8" sheet="1" objects="1" scenarios="1" selectLockedCells="1" selectUnlockedCells="1"/>
  <mergeCells count="3">
    <mergeCell ref="CB1:CC1"/>
    <mergeCell ref="CB2:CB3"/>
    <mergeCell ref="CC2:CC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8.75"/>
  <sheetData/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4d133cc3-0570-42cb-b029-1bd0253a879c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</vt:lpstr>
      <vt:lpstr>受付シート(入力不要)</vt:lpstr>
      <vt:lpstr>←シートの追加、削除、シート名の変更はしないでください！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津志　智子</dc:creator>
  <cp:lastModifiedBy>Administrator</cp:lastModifiedBy>
  <cp:lastPrinted>2024-09-09T06:58:38Z</cp:lastPrinted>
  <dcterms:created xsi:type="dcterms:W3CDTF">2020-11-24T22:57:39Z</dcterms:created>
  <dcterms:modified xsi:type="dcterms:W3CDTF">2024-12-26T07:37:46Z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