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08E3D150-497F-4009-BE8A-C96A9763DBF7}" xr6:coauthVersionLast="36" xr6:coauthVersionMax="47" xr10:uidLastSave="{00000000-0000-0000-0000-000000000000}"/>
  <bookViews>
    <workbookView xWindow="-105" yWindow="-105" windowWidth="23250" windowHeight="1257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<sst xmlns="http://schemas.openxmlformats.org/spreadsheetml/2006/main" count="1440" uniqueCount="220">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</sst>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218</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219</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483" t="s">
        <v>162</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185</v>
      </c>
      <c r="D17" s="430"/>
      <c r="E17" s="431"/>
      <c r="F17" s="174"/>
      <c r="G17" s="438" t="s">
        <v>186</v>
      </c>
      <c r="H17" s="441" t="s">
        <v>187</v>
      </c>
      <c r="I17" s="430"/>
      <c r="J17" s="430"/>
      <c r="K17" s="431"/>
      <c r="L17" s="441" t="s">
        <v>188</v>
      </c>
      <c r="M17" s="430"/>
      <c r="N17" s="430"/>
      <c r="O17" s="444"/>
      <c r="P17" s="447"/>
      <c r="Q17" s="448"/>
      <c r="R17" s="449"/>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1か月の勤務時間数   合計</v>
      </c>
      <c r="AY17" s="460"/>
      <c r="AZ17" s="465" t="s">
        <v>190</v>
      </c>
      <c r="BA17" s="466"/>
      <c r="BB17" s="495" t="s">
        <v>191</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f>IF($BB$3="暦月",IF(DAY(DATE($AC$2,$AG$2,29))=29,29,""),"")</f>
        <v>29</v>
      </c>
      <c r="AV19" s="181">
        <f>IF($BB$3="暦月",IF(DAY(DATE($AC$2,$AG$2,30))=30,30,""),"")</f>
        <v>30</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2</v>
      </c>
      <c r="AV20" s="177">
        <f>IF(AV19=30,WEEKDAY(DATE($AC$2,$AG$2,30)),0)</f>
        <v>3</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月</v>
      </c>
      <c r="AV21" s="185" t="str">
        <f>IF(AV20=1,"日",IF(AV20=2,"月",IF(AV20=3,"火",IF(AV20=4,"水",IF(AV20=5,"木",IF(AV20=6,"金",IF(AV20=0,"","土")))))))</f>
        <v>火</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37.333333333333336</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32.666666666666664</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37.333333333333336</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32.666666666666664</v>
      </c>
      <c r="BA27" s="323"/>
      <c r="BB27" s="400"/>
      <c r="BC27" s="401"/>
      <c r="BD27" s="401"/>
      <c r="BE27" s="401"/>
      <c r="BF27" s="402"/>
    </row>
    <row r="28" spans="2:58" ht="20.25" customHeight="1" x14ac:dyDescent="0.4">
      <c r="B28" s="341">
        <f>B25+1</f>
        <v>3</v>
      </c>
      <c r="C28" s="290" t="s">
        <v>60</v>
      </c>
      <c r="D28" s="291"/>
      <c r="E28" s="292"/>
      <c r="F28" s="121"/>
      <c r="G28" s="343" t="s">
        <v>124</v>
      </c>
      <c r="H28" s="346" t="s">
        <v>167</v>
      </c>
      <c r="I28" s="347"/>
      <c r="J28" s="347"/>
      <c r="K28" s="348"/>
      <c r="L28" s="353" t="s">
        <v>131</v>
      </c>
      <c r="M28" s="354"/>
      <c r="N28" s="354"/>
      <c r="O28" s="355"/>
      <c r="P28" s="362" t="s">
        <v>49</v>
      </c>
      <c r="Q28" s="363"/>
      <c r="R28" s="364"/>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14.933333333333334</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13.066666666666666</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14.933333333333334</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14.933333333333334</v>
      </c>
      <c r="BA33" s="323"/>
      <c r="BB33" s="400"/>
      <c r="BC33" s="401"/>
      <c r="BD33" s="401"/>
      <c r="BE33" s="401"/>
      <c r="BF33" s="402"/>
    </row>
    <row r="34" spans="2:58" ht="20.25" customHeight="1" x14ac:dyDescent="0.4">
      <c r="B34" s="341">
        <f>B31+1</f>
        <v>5</v>
      </c>
      <c r="C34" s="290" t="s">
        <v>5</v>
      </c>
      <c r="D34" s="291"/>
      <c r="E34" s="292"/>
      <c r="F34" s="121"/>
      <c r="G34" s="343" t="s">
        <v>216</v>
      </c>
      <c r="H34" s="346" t="s">
        <v>6</v>
      </c>
      <c r="I34" s="347"/>
      <c r="J34" s="347"/>
      <c r="K34" s="348"/>
      <c r="L34" s="353" t="s">
        <v>134</v>
      </c>
      <c r="M34" s="354"/>
      <c r="N34" s="354"/>
      <c r="O34" s="355"/>
      <c r="P34" s="362" t="s">
        <v>49</v>
      </c>
      <c r="Q34" s="363"/>
      <c r="R34" s="364"/>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11.200000000000001</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11.200000000000001</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22.400000000000002</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19.600000000000001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7.4666666666666668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6.5333333333333332</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37.333333333333336</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32.666666666666664</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37.333333333333336</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32.666666666666664</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14.933333333333334</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11.200000000000001</v>
      </c>
      <c r="BA51" s="323"/>
      <c r="BB51" s="400"/>
      <c r="BC51" s="401"/>
      <c r="BD51" s="401"/>
      <c r="BE51" s="401"/>
      <c r="BF51" s="402"/>
    </row>
    <row r="52" spans="2:58" ht="20.25" customHeight="1" x14ac:dyDescent="0.4">
      <c r="B52" s="341">
        <f>B49+1</f>
        <v>11</v>
      </c>
      <c r="C52" s="290" t="s">
        <v>62</v>
      </c>
      <c r="D52" s="291"/>
      <c r="E52" s="292"/>
      <c r="F52" s="121"/>
      <c r="G52" s="343" t="s">
        <v>216</v>
      </c>
      <c r="H52" s="346" t="s">
        <v>14</v>
      </c>
      <c r="I52" s="347"/>
      <c r="J52" s="347"/>
      <c r="K52" s="348"/>
      <c r="L52" s="353" t="s">
        <v>134</v>
      </c>
      <c r="M52" s="354"/>
      <c r="N52" s="354"/>
      <c r="O52" s="355"/>
      <c r="P52" s="362" t="s">
        <v>49</v>
      </c>
      <c r="Q52" s="363"/>
      <c r="R52" s="364"/>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11.200000000000001</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8.4</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192</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45.733333333333334</v>
      </c>
      <c r="BA62" s="327"/>
      <c r="BB62" s="299"/>
      <c r="BC62" s="300"/>
      <c r="BD62" s="300"/>
      <c r="BE62" s="300"/>
      <c r="BF62" s="301"/>
    </row>
    <row r="63" spans="2:58" ht="20.25" customHeight="1" x14ac:dyDescent="0.4">
      <c r="B63" s="197"/>
      <c r="C63" s="198"/>
      <c r="D63" s="198"/>
      <c r="E63" s="198"/>
      <c r="F63" s="198"/>
      <c r="G63" s="367" t="s">
        <v>193</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91.466666666666669</v>
      </c>
      <c r="BA63" s="331"/>
      <c r="BB63" s="302"/>
      <c r="BC63" s="303"/>
      <c r="BD63" s="303"/>
      <c r="BE63" s="303"/>
      <c r="BF63" s="304"/>
    </row>
    <row r="64" spans="2:58" ht="20.25" customHeight="1" x14ac:dyDescent="0.4">
      <c r="B64" s="197"/>
      <c r="C64" s="198"/>
      <c r="D64" s="198"/>
      <c r="E64" s="198"/>
      <c r="F64" s="198"/>
      <c r="G64" s="367" t="s">
        <v>195</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196</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197</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198</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election activeCell="BB3" sqref="BB3:BE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117"/>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190</v>
      </c>
      <c r="BA17" s="541"/>
      <c r="BB17" s="546" t="s">
        <v>191</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192</v>
      </c>
      <c r="H323" s="616"/>
      <c r="I323" s="616"/>
      <c r="J323" s="616"/>
      <c r="K323" s="616"/>
      <c r="L323" s="616"/>
      <c r="M323" s="616"/>
      <c r="N323" s="616"/>
      <c r="O323" s="616"/>
      <c r="P323" s="616"/>
      <c r="Q323" s="616"/>
      <c r="R323" s="617"/>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IF(SUMIF($F$22:$F$60, "生活相談員", AX22:AY60)=0,"",SUMIF($F$22:$F$60,"生活相談員",AX22:AY60))</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193</v>
      </c>
      <c r="H324" s="631"/>
      <c r="I324" s="631"/>
      <c r="J324" s="631"/>
      <c r="K324" s="631"/>
      <c r="L324" s="631"/>
      <c r="M324" s="631"/>
      <c r="N324" s="631"/>
      <c r="O324" s="631"/>
      <c r="P324" s="631"/>
      <c r="Q324" s="631"/>
      <c r="R324" s="632"/>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 t="shared" si="2"/>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194</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196</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197</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198</v>
      </c>
      <c r="C328" s="550"/>
      <c r="D328" s="550"/>
      <c r="E328" s="550"/>
      <c r="F328" s="550"/>
      <c r="G328" s="550"/>
      <c r="H328" s="550"/>
      <c r="I328" s="550"/>
      <c r="J328" s="550"/>
      <c r="K328" s="551"/>
      <c r="L328" s="612" t="s">
        <v>60</v>
      </c>
      <c r="M328" s="612"/>
      <c r="N328" s="612"/>
      <c r="O328" s="612"/>
      <c r="P328" s="612"/>
      <c r="Q328" s="612"/>
      <c r="R328" s="613"/>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election activeCell="BB3" sqref="BB3:BE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218</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10">
        <f>IF(Z2=0,"",YEAR(DATE(2018+Z2,1,1)))</f>
        <v>2024</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219</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483" t="s">
        <v>162</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88">
        <v>40</v>
      </c>
      <c r="AY6" s="289"/>
      <c r="AZ6" s="157" t="s">
        <v>181</v>
      </c>
      <c r="BA6" s="124"/>
      <c r="BB6" s="288">
        <v>160</v>
      </c>
      <c r="BC6" s="289"/>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185</v>
      </c>
      <c r="D17" s="565"/>
      <c r="E17" s="566"/>
      <c r="F17" s="98"/>
      <c r="G17" s="573" t="s">
        <v>186</v>
      </c>
      <c r="H17" s="576" t="s">
        <v>187</v>
      </c>
      <c r="I17" s="565"/>
      <c r="J17" s="565"/>
      <c r="K17" s="566"/>
      <c r="L17" s="576" t="s">
        <v>188</v>
      </c>
      <c r="M17" s="565"/>
      <c r="N17" s="565"/>
      <c r="O17" s="579"/>
      <c r="P17" s="582"/>
      <c r="Q17" s="583"/>
      <c r="R17" s="584"/>
      <c r="S17" s="456" t="s">
        <v>189</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1か月の勤務時間数   合計</v>
      </c>
      <c r="AY17" s="535"/>
      <c r="AZ17" s="540" t="s">
        <v>190</v>
      </c>
      <c r="BA17" s="541"/>
      <c r="BB17" s="546" t="s">
        <v>191</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2</v>
      </c>
      <c r="AV20" s="104">
        <f>IF(AV19=30,WEEKDAY(DATE($AC$2,$AG$2,30)),0)</f>
        <v>3</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月</v>
      </c>
      <c r="AV21" s="111" t="str">
        <f>IF(AV20=1,"日",IF(AV20=2,"月",IF(AV20=3,"火",IF(AV20=4,"水",IF(AV20=5,"木",IF(AV20=6,"金",IF(AV20=0,"","土")))))))</f>
        <v>火</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192</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193</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194</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196</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197</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198</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2021-03-24T08:38:19Z</cp:lastPrinted>
  <dcterms:created xsi:type="dcterms:W3CDTF">2020-01-14T23:47:53Z</dcterms:created>
  <dcterms:modified xsi:type="dcterms:W3CDTF">2024-09-19T06:24:18Z</dcterms:modified>
</cp:coreProperties>
</file>