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136174\Desktop\様式改修作業用\"/>
    </mc:Choice>
  </mc:AlternateContent>
  <bookViews>
    <workbookView xWindow="120" yWindow="60" windowWidth="11280" windowHeight="7872" tabRatio="806"/>
  </bookViews>
  <sheets>
    <sheet name="参考様式３" sheetId="3" r:id="rId1"/>
    <sheet name="参考様式４" sheetId="4" r:id="rId2"/>
    <sheet name="園長経歴" sheetId="8" r:id="rId3"/>
    <sheet name="学級担任" sheetId="9" r:id="rId4"/>
    <sheet name="参考様式５" sheetId="1" r:id="rId5"/>
    <sheet name="Sheet2" sheetId="2" state="hidden" r:id="rId6"/>
    <sheet name="各室別面積表" sheetId="6" r:id="rId7"/>
    <sheet name="各室等の状況" sheetId="10" r:id="rId8"/>
  </sheets>
  <definedNames>
    <definedName name="_xlnm.Print_Area" localSheetId="2">園長経歴!$A$1:$N$40</definedName>
    <definedName name="_xlnm.Print_Area" localSheetId="6">各室別面積表!$A$1:$J$64</definedName>
    <definedName name="_xlnm.Print_Area" localSheetId="3">学級担任!$A$1:$I$70</definedName>
    <definedName name="_xlnm.Print_Area" localSheetId="0">参考様式３!$A$1:$P$12</definedName>
    <definedName name="_xlnm.Print_Area" localSheetId="1">参考様式４!$A$1:$S$70</definedName>
    <definedName name="_xlnm.Print_Area" localSheetId="4">参考様式５!$A$1:$Q$46</definedName>
  </definedNames>
  <calcPr calcId="162913"/>
</workbook>
</file>

<file path=xl/calcChain.xml><?xml version="1.0" encoding="utf-8"?>
<calcChain xmlns="http://schemas.openxmlformats.org/spreadsheetml/2006/main">
  <c r="H54" i="10" l="1"/>
  <c r="D55" i="9" l="1"/>
  <c r="D46" i="9"/>
  <c r="E46" i="9"/>
  <c r="G46" i="9" l="1"/>
  <c r="Q41" i="1"/>
  <c r="E47" i="9" l="1"/>
  <c r="G6" i="9"/>
  <c r="C31" i="9" l="1"/>
  <c r="D31" i="9" s="1"/>
  <c r="C30" i="9"/>
  <c r="D30" i="9" s="1"/>
  <c r="C29" i="9"/>
  <c r="D29" i="9" s="1"/>
  <c r="C28" i="9"/>
  <c r="D28" i="9" s="1"/>
  <c r="C27" i="9"/>
  <c r="D27" i="9" s="1"/>
  <c r="C25" i="9"/>
  <c r="D25" i="9" s="1"/>
  <c r="C24" i="9"/>
  <c r="D24" i="9" s="1"/>
  <c r="C23" i="9"/>
  <c r="D23" i="9" s="1"/>
  <c r="C22" i="9"/>
  <c r="D22" i="9" s="1"/>
  <c r="C21" i="9"/>
  <c r="D21" i="9" s="1"/>
  <c r="C19" i="9"/>
  <c r="C18" i="9"/>
  <c r="C17" i="9"/>
  <c r="C16" i="9"/>
  <c r="C15" i="9"/>
  <c r="H48" i="10" l="1"/>
  <c r="E39" i="1" s="1"/>
  <c r="H47" i="10"/>
  <c r="H46" i="10"/>
  <c r="E37" i="1" s="1"/>
  <c r="H45" i="10"/>
  <c r="E36" i="1" s="1"/>
  <c r="H44" i="10"/>
  <c r="E35" i="1" s="1"/>
  <c r="H43" i="10"/>
  <c r="E34" i="1" s="1"/>
  <c r="H42" i="10"/>
  <c r="E33" i="1" s="1"/>
  <c r="H41" i="10"/>
  <c r="E32" i="1" s="1"/>
  <c r="H40" i="10"/>
  <c r="E31" i="1" s="1"/>
  <c r="H39" i="10"/>
  <c r="E30" i="1" s="1"/>
  <c r="H38" i="10"/>
  <c r="E29" i="1" s="1"/>
  <c r="H37" i="10"/>
  <c r="E28" i="1" s="1"/>
  <c r="H36" i="10"/>
  <c r="E27" i="1" s="1"/>
  <c r="I18" i="10"/>
  <c r="G6" i="10"/>
  <c r="H55" i="9"/>
  <c r="F32" i="9"/>
  <c r="E32" i="9"/>
  <c r="L31" i="9"/>
  <c r="K31" i="9"/>
  <c r="L30" i="9"/>
  <c r="K30" i="9"/>
  <c r="L29" i="9"/>
  <c r="K29" i="9"/>
  <c r="L28" i="9"/>
  <c r="K28" i="9"/>
  <c r="L27" i="9"/>
  <c r="D32" i="9"/>
  <c r="F26" i="9"/>
  <c r="E26" i="9"/>
  <c r="L26" i="9" s="1"/>
  <c r="L25" i="9"/>
  <c r="K25" i="9"/>
  <c r="L24" i="9"/>
  <c r="K24" i="9"/>
  <c r="L23" i="9"/>
  <c r="K23" i="9"/>
  <c r="L22" i="9"/>
  <c r="K22" i="9"/>
  <c r="L21" i="9"/>
  <c r="F20" i="9"/>
  <c r="E20" i="9"/>
  <c r="E33" i="9" s="1"/>
  <c r="L19" i="9"/>
  <c r="D19" i="9"/>
  <c r="K19" i="9" s="1"/>
  <c r="L18" i="9"/>
  <c r="D18" i="9"/>
  <c r="K18" i="9" s="1"/>
  <c r="L17" i="9"/>
  <c r="D17" i="9"/>
  <c r="K17" i="9" s="1"/>
  <c r="L16" i="9"/>
  <c r="D16" i="9"/>
  <c r="K16" i="9" s="1"/>
  <c r="L15" i="9"/>
  <c r="D15" i="9"/>
  <c r="B40" i="9"/>
  <c r="A40" i="9"/>
  <c r="D20" i="9" l="1"/>
  <c r="L32" i="9"/>
  <c r="L20" i="9"/>
  <c r="K32" i="9"/>
  <c r="K21" i="9"/>
  <c r="D26" i="9"/>
  <c r="D33" i="9" s="1"/>
  <c r="K20" i="9"/>
  <c r="K15" i="9"/>
  <c r="K27" i="9"/>
  <c r="F33" i="9"/>
  <c r="L33" i="9" s="1"/>
  <c r="K33" i="9" l="1"/>
  <c r="K26" i="9"/>
  <c r="P34" i="1" l="1"/>
  <c r="M38" i="6"/>
  <c r="M37" i="6"/>
  <c r="M36" i="6"/>
  <c r="M35" i="6"/>
  <c r="M34" i="6"/>
  <c r="M32" i="6"/>
  <c r="M31" i="6"/>
  <c r="M30" i="6"/>
  <c r="M29" i="6"/>
  <c r="M28" i="6"/>
  <c r="M26" i="6"/>
  <c r="M25" i="6"/>
  <c r="M24" i="6"/>
  <c r="M23" i="6"/>
  <c r="M22" i="6"/>
  <c r="M17" i="6"/>
  <c r="M16" i="6"/>
  <c r="M14" i="6"/>
  <c r="M13" i="6"/>
  <c r="M11" i="6"/>
  <c r="M10" i="6"/>
  <c r="E21" i="1"/>
  <c r="E20" i="1"/>
  <c r="E18" i="1"/>
  <c r="N10" i="3"/>
  <c r="I10" i="3"/>
  <c r="F10" i="3"/>
  <c r="C10" i="3"/>
  <c r="R9" i="3"/>
  <c r="L9" i="3"/>
  <c r="O9" i="3" s="1"/>
  <c r="K9" i="3"/>
  <c r="R8" i="3"/>
  <c r="L8" i="3"/>
  <c r="O8" i="3" s="1"/>
  <c r="K8" i="3"/>
  <c r="R7" i="3"/>
  <c r="L7" i="3"/>
  <c r="K7" i="3"/>
  <c r="R6" i="3"/>
  <c r="O6" i="3"/>
  <c r="L6" i="3"/>
  <c r="R5" i="3"/>
  <c r="L5" i="3"/>
  <c r="O5" i="3" s="1"/>
  <c r="R4" i="3"/>
  <c r="L4" i="3"/>
  <c r="L10" i="3" l="1"/>
  <c r="K10" i="3"/>
  <c r="O4" i="3"/>
  <c r="M27" i="6"/>
  <c r="M39" i="6"/>
  <c r="M12" i="6"/>
  <c r="M15" i="6"/>
  <c r="M18" i="6"/>
  <c r="M33" i="6"/>
  <c r="O10" i="3"/>
  <c r="B6" i="9" s="1"/>
  <c r="H38" i="6"/>
  <c r="H37" i="6"/>
  <c r="H36" i="6"/>
  <c r="H35" i="6"/>
  <c r="H34" i="6"/>
  <c r="H32" i="6"/>
  <c r="H31" i="6"/>
  <c r="H30" i="6"/>
  <c r="H29" i="6"/>
  <c r="H28" i="6"/>
  <c r="H26" i="6"/>
  <c r="H25" i="6"/>
  <c r="H24" i="6"/>
  <c r="H23" i="6"/>
  <c r="H22" i="6"/>
  <c r="M46" i="6" l="1"/>
  <c r="M47" i="6" s="1"/>
  <c r="E53" i="6" s="1"/>
  <c r="G34" i="1" s="1"/>
  <c r="G36" i="1" l="1"/>
  <c r="F31" i="1"/>
  <c r="F30" i="1"/>
  <c r="L26" i="6"/>
  <c r="L25" i="6"/>
  <c r="L24" i="6"/>
  <c r="L23" i="6"/>
  <c r="L22" i="6"/>
  <c r="L32" i="6"/>
  <c r="L31" i="6"/>
  <c r="L30" i="6"/>
  <c r="L29" i="6"/>
  <c r="L28" i="6"/>
  <c r="L38" i="6"/>
  <c r="L37" i="6"/>
  <c r="L36" i="6"/>
  <c r="L35" i="6"/>
  <c r="L34" i="6"/>
  <c r="L17" i="6"/>
  <c r="L16" i="6"/>
  <c r="L14" i="6"/>
  <c r="L13" i="6"/>
  <c r="L11" i="6"/>
  <c r="L10" i="6"/>
  <c r="L40" i="6"/>
  <c r="F32" i="1"/>
  <c r="G39" i="1"/>
  <c r="G38" i="1"/>
  <c r="G35" i="1"/>
  <c r="G37" i="1"/>
  <c r="H17" i="6"/>
  <c r="H16" i="6"/>
  <c r="H14" i="6"/>
  <c r="H13" i="6"/>
  <c r="H11" i="6"/>
  <c r="H10" i="6"/>
  <c r="I38" i="6"/>
  <c r="I37" i="6"/>
  <c r="I36" i="6"/>
  <c r="I35" i="6"/>
  <c r="I34" i="6"/>
  <c r="I32" i="6"/>
  <c r="I31" i="6"/>
  <c r="I30" i="6"/>
  <c r="I29" i="6"/>
  <c r="I28" i="6"/>
  <c r="I26" i="6"/>
  <c r="I25" i="6"/>
  <c r="I24" i="6"/>
  <c r="I23" i="6"/>
  <c r="I17" i="6"/>
  <c r="I16" i="6"/>
  <c r="I14" i="6"/>
  <c r="I13" i="6"/>
  <c r="I11" i="6"/>
  <c r="I10" i="6"/>
  <c r="I22" i="6"/>
  <c r="G27" i="6"/>
  <c r="C20" i="9" s="1"/>
  <c r="E27" i="6"/>
  <c r="D27" i="6"/>
  <c r="G39" i="6"/>
  <c r="C32" i="9" s="1"/>
  <c r="E39" i="6"/>
  <c r="D39" i="6"/>
  <c r="G33" i="6"/>
  <c r="C26" i="9" s="1"/>
  <c r="E33" i="6"/>
  <c r="D33" i="6"/>
  <c r="G18" i="6"/>
  <c r="E18" i="6"/>
  <c r="P29" i="1" s="1"/>
  <c r="D18" i="6"/>
  <c r="G15" i="6"/>
  <c r="E15" i="6"/>
  <c r="L28" i="1" s="1"/>
  <c r="D15" i="6"/>
  <c r="G12" i="6"/>
  <c r="E12" i="6"/>
  <c r="H27" i="1" s="1"/>
  <c r="D12" i="6"/>
  <c r="C33" i="9" l="1"/>
  <c r="G33" i="1"/>
  <c r="L39" i="6"/>
  <c r="L33" i="6"/>
  <c r="L27" i="6"/>
  <c r="L18" i="6"/>
  <c r="D47" i="6"/>
  <c r="I17" i="10" s="1"/>
  <c r="L15" i="6"/>
  <c r="L12" i="6"/>
  <c r="C21" i="1"/>
  <c r="C20" i="1"/>
  <c r="C18" i="1"/>
  <c r="C16" i="1"/>
  <c r="D17" i="1" s="1"/>
  <c r="C14" i="1"/>
  <c r="C12" i="1"/>
  <c r="L46" i="6" l="1"/>
  <c r="L47" i="6"/>
  <c r="G40" i="1" s="1"/>
  <c r="B9" i="4" l="1"/>
  <c r="B11" i="4" s="1"/>
  <c r="B13" i="4" s="1"/>
  <c r="B15" i="4" s="1"/>
  <c r="B17" i="4" s="1"/>
  <c r="B19" i="4" s="1"/>
  <c r="B21" i="4" s="1"/>
  <c r="B23" i="4" s="1"/>
  <c r="B25" i="4" s="1"/>
  <c r="B27" i="4" s="1"/>
  <c r="B29" i="4" s="1"/>
  <c r="B31" i="4" s="1"/>
  <c r="B33" i="4" s="1"/>
  <c r="B35" i="4" s="1"/>
  <c r="B37" i="4" s="1"/>
  <c r="B39" i="4" s="1"/>
  <c r="B41" i="4" s="1"/>
  <c r="P33" i="1" l="1"/>
  <c r="F41" i="1"/>
  <c r="L41" i="1" l="1"/>
  <c r="H41" i="1"/>
  <c r="P41" i="1"/>
  <c r="L15" i="1" l="1"/>
  <c r="L22" i="1" s="1"/>
  <c r="L42" i="1" s="1"/>
  <c r="L43" i="1" s="1"/>
  <c r="L44" i="1" s="1"/>
  <c r="H15" i="1"/>
  <c r="H22" i="1" s="1"/>
  <c r="H42" i="1" s="1"/>
  <c r="H43" i="1" s="1"/>
  <c r="H44" i="1" s="1"/>
  <c r="D19" i="1"/>
  <c r="P19" i="1" s="1"/>
  <c r="E22" i="1"/>
  <c r="P21" i="2" s="1"/>
  <c r="C22" i="1"/>
  <c r="D13" i="1"/>
  <c r="S15" i="1" s="1"/>
  <c r="P17" i="1" l="1"/>
  <c r="P22" i="1" s="1"/>
  <c r="P42" i="1" s="1"/>
  <c r="P43" i="1" s="1"/>
  <c r="P44" i="1" s="1"/>
  <c r="P20" i="2"/>
  <c r="P22" i="2" s="1"/>
  <c r="P19" i="2"/>
  <c r="F19" i="1"/>
  <c r="F22" i="1" s="1"/>
  <c r="F42" i="1" s="1"/>
  <c r="F43" i="1" s="1"/>
  <c r="F44" i="1" s="1"/>
  <c r="D22" i="1"/>
  <c r="P23" i="2" l="1"/>
  <c r="Q22" i="1" s="1"/>
  <c r="Q42" i="1" s="1"/>
  <c r="Q43" i="1" s="1"/>
  <c r="Q44" i="1" s="1"/>
</calcChain>
</file>

<file path=xl/sharedStrings.xml><?xml version="1.0" encoding="utf-8"?>
<sst xmlns="http://schemas.openxmlformats.org/spreadsheetml/2006/main" count="488" uniqueCount="328">
  <si>
    <t>１　園舎及び保育室等の必要面積</t>
    <rPh sb="2" eb="4">
      <t>エンシャ</t>
    </rPh>
    <rPh sb="4" eb="5">
      <t>オヨ</t>
    </rPh>
    <rPh sb="6" eb="8">
      <t>ホイク</t>
    </rPh>
    <rPh sb="8" eb="9">
      <t>シツ</t>
    </rPh>
    <rPh sb="9" eb="10">
      <t>トウ</t>
    </rPh>
    <rPh sb="11" eb="13">
      <t>ヒツヨウ</t>
    </rPh>
    <rPh sb="13" eb="15">
      <t>メンセキ</t>
    </rPh>
    <phoneticPr fontId="2"/>
  </si>
  <si>
    <t>児童の定員</t>
    <rPh sb="0" eb="2">
      <t>ジドウ</t>
    </rPh>
    <rPh sb="3" eb="5">
      <t>テイイン</t>
    </rPh>
    <phoneticPr fontId="2"/>
  </si>
  <si>
    <t>年齢別</t>
    <rPh sb="0" eb="3">
      <t>ネンレイベツ</t>
    </rPh>
    <phoneticPr fontId="2"/>
  </si>
  <si>
    <t>区分別</t>
    <rPh sb="0" eb="2">
      <t>クブン</t>
    </rPh>
    <rPh sb="2" eb="3">
      <t>ベツ</t>
    </rPh>
    <phoneticPr fontId="2"/>
  </si>
  <si>
    <t>学級数</t>
    <rPh sb="0" eb="3">
      <t>ガッキュウスウ</t>
    </rPh>
    <phoneticPr fontId="2"/>
  </si>
  <si>
    <t>児童の
年齢</t>
    <rPh sb="0" eb="2">
      <t>ジドウ</t>
    </rPh>
    <rPh sb="4" eb="6">
      <t>ネンレイ</t>
    </rPh>
    <phoneticPr fontId="2"/>
  </si>
  <si>
    <t>０歳</t>
    <rPh sb="1" eb="2">
      <t>サイ</t>
    </rPh>
    <phoneticPr fontId="2"/>
  </si>
  <si>
    <t>満１歳</t>
    <rPh sb="0" eb="1">
      <t>マン</t>
    </rPh>
    <rPh sb="2" eb="3">
      <t>サイ</t>
    </rPh>
    <phoneticPr fontId="2"/>
  </si>
  <si>
    <t>満２歳</t>
    <rPh sb="0" eb="1">
      <t>マン</t>
    </rPh>
    <rPh sb="2" eb="3">
      <t>サイ</t>
    </rPh>
    <phoneticPr fontId="2"/>
  </si>
  <si>
    <t>満３歳</t>
    <rPh sb="0" eb="1">
      <t>マン</t>
    </rPh>
    <rPh sb="2" eb="3">
      <t>サイ</t>
    </rPh>
    <phoneticPr fontId="2"/>
  </si>
  <si>
    <t>満４歳</t>
    <rPh sb="0" eb="1">
      <t>マン</t>
    </rPh>
    <rPh sb="2" eb="3">
      <t>サイ</t>
    </rPh>
    <phoneticPr fontId="2"/>
  </si>
  <si>
    <t>満５歳</t>
    <rPh sb="0" eb="1">
      <t>マン</t>
    </rPh>
    <rPh sb="2" eb="3">
      <t>サイ</t>
    </rPh>
    <phoneticPr fontId="2"/>
  </si>
  <si>
    <t>計</t>
    <rPh sb="0" eb="1">
      <t>ケイ</t>
    </rPh>
    <phoneticPr fontId="2"/>
  </si>
  <si>
    <t>①</t>
    <phoneticPr fontId="2"/>
  </si>
  <si>
    <t>②</t>
    <phoneticPr fontId="2"/>
  </si>
  <si>
    <t>③</t>
    <phoneticPr fontId="2"/>
  </si>
  <si>
    <t>乳児室又はほふく室</t>
    <rPh sb="0" eb="2">
      <t>ニュウジ</t>
    </rPh>
    <rPh sb="2" eb="3">
      <t>シツ</t>
    </rPh>
    <rPh sb="3" eb="4">
      <t>マタ</t>
    </rPh>
    <rPh sb="8" eb="9">
      <t>シツ</t>
    </rPh>
    <phoneticPr fontId="2"/>
  </si>
  <si>
    <t>乳児室</t>
    <rPh sb="0" eb="2">
      <t>ニュウジ</t>
    </rPh>
    <rPh sb="2" eb="3">
      <t>シツ</t>
    </rPh>
    <phoneticPr fontId="2"/>
  </si>
  <si>
    <t>ほふく室</t>
    <rPh sb="3" eb="4">
      <t>シツ</t>
    </rPh>
    <phoneticPr fontId="2"/>
  </si>
  <si>
    <t>1.65㎡/人</t>
    <rPh sb="6" eb="7">
      <t>ニン</t>
    </rPh>
    <phoneticPr fontId="2"/>
  </si>
  <si>
    <t>3.3㎡/人</t>
    <rPh sb="5" eb="6">
      <t>ニン</t>
    </rPh>
    <phoneticPr fontId="2"/>
  </si>
  <si>
    <t>保育室又は遊戯室</t>
    <rPh sb="0" eb="3">
      <t>ホイクシツ</t>
    </rPh>
    <rPh sb="3" eb="4">
      <t>マタ</t>
    </rPh>
    <rPh sb="5" eb="8">
      <t>ユウギシツ</t>
    </rPh>
    <phoneticPr fontId="2"/>
  </si>
  <si>
    <t>1.98㎡/人</t>
    <rPh sb="6" eb="7">
      <t>ニン</t>
    </rPh>
    <phoneticPr fontId="2"/>
  </si>
  <si>
    <t>面　積　等　の　総　括　表</t>
    <rPh sb="0" eb="1">
      <t>メン</t>
    </rPh>
    <rPh sb="2" eb="3">
      <t>セキ</t>
    </rPh>
    <rPh sb="4" eb="5">
      <t>トウ</t>
    </rPh>
    <rPh sb="8" eb="9">
      <t>ソウ</t>
    </rPh>
    <rPh sb="10" eb="11">
      <t>カツ</t>
    </rPh>
    <rPh sb="12" eb="13">
      <t>ヒョウ</t>
    </rPh>
    <phoneticPr fontId="2"/>
  </si>
  <si>
    <t>③×1.98㎡</t>
    <phoneticPr fontId="2"/>
  </si>
  <si>
    <t>必　　　　　要　　　　　面　　　　　積</t>
    <rPh sb="0" eb="1">
      <t>ヒツ</t>
    </rPh>
    <rPh sb="6" eb="7">
      <t>ヨウ</t>
    </rPh>
    <rPh sb="12" eb="13">
      <t>メン</t>
    </rPh>
    <rPh sb="18" eb="19">
      <t>セキ</t>
    </rPh>
    <phoneticPr fontId="2"/>
  </si>
  <si>
    <t>人数</t>
    <rPh sb="0" eb="2">
      <t>ニンズウ</t>
    </rPh>
    <phoneticPr fontId="2"/>
  </si>
  <si>
    <t>２歳未満の
ほふくしない子ども</t>
    <rPh sb="1" eb="2">
      <t>サイ</t>
    </rPh>
    <rPh sb="2" eb="4">
      <t>ミマン</t>
    </rPh>
    <rPh sb="12" eb="13">
      <t>コ</t>
    </rPh>
    <phoneticPr fontId="2"/>
  </si>
  <si>
    <t>２歳未満の
ほふくする子ども</t>
    <rPh sb="1" eb="2">
      <t>サイ</t>
    </rPh>
    <rPh sb="2" eb="4">
      <t>ミマン</t>
    </rPh>
    <rPh sb="11" eb="12">
      <t>コ</t>
    </rPh>
    <phoneticPr fontId="2"/>
  </si>
  <si>
    <t>（単位：人、㎡）</t>
    <rPh sb="1" eb="3">
      <t>タンイ</t>
    </rPh>
    <rPh sb="4" eb="5">
      <t>ニン</t>
    </rPh>
    <phoneticPr fontId="2"/>
  </si>
  <si>
    <t>チェック</t>
    <phoneticPr fontId="2"/>
  </si>
  <si>
    <t>１学級</t>
    <rPh sb="1" eb="3">
      <t>ガッキュウ</t>
    </rPh>
    <phoneticPr fontId="2"/>
  </si>
  <si>
    <t>180㎡</t>
    <phoneticPr fontId="2"/>
  </si>
  <si>
    <t>320＋100×(学級数－２) ㎡</t>
    <rPh sb="9" eb="12">
      <t>ガッキュウスウ</t>
    </rPh>
    <phoneticPr fontId="2"/>
  </si>
  <si>
    <t>２学級
以上</t>
    <rPh sb="1" eb="3">
      <t>ガッキュウ</t>
    </rPh>
    <rPh sb="4" eb="6">
      <t>イジョウ</t>
    </rPh>
    <phoneticPr fontId="2"/>
  </si>
  <si>
    <t>園　　　　　舎</t>
    <rPh sb="0" eb="1">
      <t>エン</t>
    </rPh>
    <rPh sb="6" eb="7">
      <t>シャ</t>
    </rPh>
    <phoneticPr fontId="2"/>
  </si>
  <si>
    <t>２学級以下</t>
    <rPh sb="1" eb="3">
      <t>ガッキュウ</t>
    </rPh>
    <rPh sb="3" eb="5">
      <t>イカ</t>
    </rPh>
    <phoneticPr fontId="2"/>
  </si>
  <si>
    <t>３学級以上</t>
    <rPh sb="1" eb="3">
      <t>ガッキュウ</t>
    </rPh>
    <rPh sb="3" eb="5">
      <t>イジョウ</t>
    </rPh>
    <phoneticPr fontId="2"/>
  </si>
  <si>
    <t>400＋80×(学級数－３) ㎡</t>
    <phoneticPr fontId="2"/>
  </si>
  <si>
    <t>330＋30×(学級数－１) ㎡</t>
    <phoneticPr fontId="2"/>
  </si>
  <si>
    <t>園　　　　　庭</t>
    <rPh sb="0" eb="1">
      <t>エン</t>
    </rPh>
    <rPh sb="6" eb="7">
      <t>ニワ</t>
    </rPh>
    <phoneticPr fontId="2"/>
  </si>
  <si>
    <t>２　園舎及び保育室等の保有面積</t>
    <rPh sb="2" eb="4">
      <t>エンシャ</t>
    </rPh>
    <rPh sb="4" eb="5">
      <t>オヨ</t>
    </rPh>
    <rPh sb="6" eb="9">
      <t>ホイクシツ</t>
    </rPh>
    <rPh sb="9" eb="10">
      <t>トウ</t>
    </rPh>
    <rPh sb="11" eb="13">
      <t>ホユウ</t>
    </rPh>
    <rPh sb="13" eb="15">
      <t>メンセキ</t>
    </rPh>
    <phoneticPr fontId="2"/>
  </si>
  <si>
    <t>区　　　分</t>
    <rPh sb="0" eb="1">
      <t>ク</t>
    </rPh>
    <rPh sb="4" eb="5">
      <t>ブン</t>
    </rPh>
    <phoneticPr fontId="2"/>
  </si>
  <si>
    <t>室数</t>
    <rPh sb="0" eb="2">
      <t>シツスウ</t>
    </rPh>
    <phoneticPr fontId="2"/>
  </si>
  <si>
    <t>（単位：㎡）</t>
    <rPh sb="1" eb="3">
      <t>タンイ</t>
    </rPh>
    <phoneticPr fontId="2"/>
  </si>
  <si>
    <t>保　　　　　有　　　　　面　　　　　積</t>
    <rPh sb="0" eb="1">
      <t>タモツ</t>
    </rPh>
    <rPh sb="6" eb="7">
      <t>ユウ</t>
    </rPh>
    <rPh sb="12" eb="13">
      <t>メン</t>
    </rPh>
    <rPh sb="18" eb="19">
      <t>セキ</t>
    </rPh>
    <phoneticPr fontId="2"/>
  </si>
  <si>
    <t>　Ａ　保有面積</t>
    <rPh sb="3" eb="5">
      <t>ホユウ</t>
    </rPh>
    <rPh sb="5" eb="7">
      <t>メンセキ</t>
    </rPh>
    <phoneticPr fontId="2"/>
  </si>
  <si>
    <t>　Ｂ　必要面積</t>
    <rPh sb="3" eb="5">
      <t>ヒツヨウ</t>
    </rPh>
    <rPh sb="5" eb="7">
      <t>メンセキ</t>
    </rPh>
    <phoneticPr fontId="2"/>
  </si>
  <si>
    <t>　Ｃ　差　　引（＝Ａ－Ｂ）</t>
    <rPh sb="3" eb="4">
      <t>サ</t>
    </rPh>
    <rPh sb="6" eb="7">
      <t>ヒ</t>
    </rPh>
    <phoneticPr fontId="2"/>
  </si>
  <si>
    <t>適　　　否</t>
    <rPh sb="0" eb="1">
      <t>テキ</t>
    </rPh>
    <rPh sb="4" eb="5">
      <t>イナ</t>
    </rPh>
    <phoneticPr fontId="2"/>
  </si>
  <si>
    <t>乳児室</t>
    <rPh sb="0" eb="2">
      <t>ニュウジ</t>
    </rPh>
    <rPh sb="2" eb="3">
      <t>シツ</t>
    </rPh>
    <phoneticPr fontId="2"/>
  </si>
  <si>
    <t>ほふく室</t>
    <rPh sb="3" eb="4">
      <t>シツ</t>
    </rPh>
    <phoneticPr fontId="2"/>
  </si>
  <si>
    <t>保育室（２歳児）</t>
    <rPh sb="0" eb="3">
      <t>ホイクシツ</t>
    </rPh>
    <rPh sb="5" eb="7">
      <t>サイジ</t>
    </rPh>
    <phoneticPr fontId="2"/>
  </si>
  <si>
    <t>沐浴室</t>
    <rPh sb="0" eb="2">
      <t>モクヨク</t>
    </rPh>
    <rPh sb="2" eb="3">
      <t>シツ</t>
    </rPh>
    <phoneticPr fontId="2"/>
  </si>
  <si>
    <t>調乳室</t>
    <rPh sb="0" eb="2">
      <t>チョウニュウ</t>
    </rPh>
    <rPh sb="2" eb="3">
      <t>シツ</t>
    </rPh>
    <phoneticPr fontId="2"/>
  </si>
  <si>
    <t>保育室（３歳以上児）</t>
    <rPh sb="0" eb="3">
      <t>ホイクシツ</t>
    </rPh>
    <rPh sb="5" eb="6">
      <t>サイ</t>
    </rPh>
    <rPh sb="6" eb="8">
      <t>イジョウ</t>
    </rPh>
    <phoneticPr fontId="2"/>
  </si>
  <si>
    <t>遊戯室</t>
    <rPh sb="0" eb="3">
      <t>ユウギシツ</t>
    </rPh>
    <phoneticPr fontId="2"/>
  </si>
  <si>
    <t>職員室</t>
    <rPh sb="0" eb="3">
      <t>ショクインシツ</t>
    </rPh>
    <phoneticPr fontId="2"/>
  </si>
  <si>
    <t>調理室</t>
    <rPh sb="0" eb="3">
      <t>チョウリシツ</t>
    </rPh>
    <phoneticPr fontId="2"/>
  </si>
  <si>
    <t>廊下</t>
    <rPh sb="0" eb="2">
      <t>ロウカ</t>
    </rPh>
    <phoneticPr fontId="2"/>
  </si>
  <si>
    <t>便所</t>
    <rPh sb="0" eb="2">
      <t>ベンジョ</t>
    </rPh>
    <phoneticPr fontId="2"/>
  </si>
  <si>
    <t>その他</t>
    <rPh sb="2" eb="3">
      <t>タ</t>
    </rPh>
    <phoneticPr fontId="2"/>
  </si>
  <si>
    <t>　※　既存施設のまま認定こども園に移行する場合、「否」が出た項目については、既存施設特例が適用される場合がある。</t>
    <rPh sb="3" eb="5">
      <t>キソン</t>
    </rPh>
    <rPh sb="5" eb="7">
      <t>シセツ</t>
    </rPh>
    <rPh sb="10" eb="12">
      <t>ニンテイ</t>
    </rPh>
    <rPh sb="15" eb="16">
      <t>エン</t>
    </rPh>
    <rPh sb="17" eb="19">
      <t>イコウ</t>
    </rPh>
    <rPh sb="21" eb="23">
      <t>バアイ</t>
    </rPh>
    <rPh sb="25" eb="26">
      <t>イナ</t>
    </rPh>
    <rPh sb="28" eb="29">
      <t>デ</t>
    </rPh>
    <rPh sb="30" eb="32">
      <t>コウモク</t>
    </rPh>
    <rPh sb="38" eb="40">
      <t>キソン</t>
    </rPh>
    <rPh sb="40" eb="42">
      <t>シセツ</t>
    </rPh>
    <rPh sb="42" eb="44">
      <t>トクレイ</t>
    </rPh>
    <rPh sb="45" eb="47">
      <t>テキヨウ</t>
    </rPh>
    <rPh sb="50" eb="52">
      <t>バアイ</t>
    </rPh>
    <phoneticPr fontId="2"/>
  </si>
  <si>
    <r>
      <rPr>
        <sz val="10"/>
        <color theme="1"/>
        <rFont val="ＭＳ ゴシック"/>
        <family val="3"/>
        <charset val="128"/>
      </rPr>
      <t>上記のほか３歳未満児の保育の用に供する施設及び設備</t>
    </r>
    <r>
      <rPr>
        <sz val="11"/>
        <color theme="1"/>
        <rFont val="ＭＳ ゴシック"/>
        <family val="3"/>
        <charset val="128"/>
      </rPr>
      <t xml:space="preserve">
（　　　　　　　　　　）</t>
    </r>
    <rPh sb="0" eb="2">
      <t>ジョウキ</t>
    </rPh>
    <rPh sb="6" eb="7">
      <t>サイ</t>
    </rPh>
    <rPh sb="7" eb="9">
      <t>ミマン</t>
    </rPh>
    <rPh sb="9" eb="10">
      <t>ジ</t>
    </rPh>
    <rPh sb="11" eb="13">
      <t>ホイク</t>
    </rPh>
    <rPh sb="14" eb="15">
      <t>ヨウ</t>
    </rPh>
    <rPh sb="16" eb="17">
      <t>キョウ</t>
    </rPh>
    <rPh sb="19" eb="21">
      <t>シセツ</t>
    </rPh>
    <rPh sb="21" eb="22">
      <t>オヨ</t>
    </rPh>
    <rPh sb="23" eb="25">
      <t>セツビ</t>
    </rPh>
    <phoneticPr fontId="2"/>
  </si>
  <si>
    <t>④学級数に応じた面積</t>
    <rPh sb="1" eb="4">
      <t>ガッキュウスウ</t>
    </rPh>
    <rPh sb="5" eb="6">
      <t>オウ</t>
    </rPh>
    <rPh sb="8" eb="10">
      <t>メンセキ</t>
    </rPh>
    <phoneticPr fontId="2"/>
  </si>
  <si>
    <t>④３～５歳児</t>
    <rPh sb="4" eb="6">
      <t>サイジ</t>
    </rPh>
    <phoneticPr fontId="2"/>
  </si>
  <si>
    <t>⑤（＝人数×1.65㎡）</t>
    <rPh sb="3" eb="5">
      <t>ニンズウ</t>
    </rPh>
    <phoneticPr fontId="2"/>
  </si>
  <si>
    <t>⑥（＝人数×3.3㎡）</t>
    <rPh sb="3" eb="5">
      <t>ニンズウ</t>
    </rPh>
    <phoneticPr fontId="2"/>
  </si>
  <si>
    <t>⑦（＝②×1.98㎡）</t>
    <phoneticPr fontId="2"/>
  </si>
  <si>
    <t>⑨</t>
    <phoneticPr fontId="2"/>
  </si>
  <si>
    <t>次の⑧又は⑨の大きい方の面積</t>
    <rPh sb="0" eb="1">
      <t>ツギ</t>
    </rPh>
    <rPh sb="3" eb="4">
      <t>マタ</t>
    </rPh>
    <rPh sb="7" eb="8">
      <t>オオ</t>
    </rPh>
    <rPh sb="10" eb="11">
      <t>ホウ</t>
    </rPh>
    <rPh sb="12" eb="14">
      <t>メンセキ</t>
    </rPh>
    <phoneticPr fontId="2"/>
  </si>
  <si>
    <t>⑧</t>
    <phoneticPr fontId="2"/>
  </si>
  <si>
    <t>２歳以上児１人につき3.3㎡</t>
    <rPh sb="1" eb="4">
      <t>サイイジョウ</t>
    </rPh>
    <rPh sb="4" eb="5">
      <t>ジ</t>
    </rPh>
    <rPh sb="6" eb="7">
      <t>ニン</t>
    </rPh>
    <phoneticPr fontId="2"/>
  </si>
  <si>
    <t>⑨</t>
    <phoneticPr fontId="2"/>
  </si>
  <si>
    <t>次の(a)と(b)の面積の合計</t>
    <rPh sb="0" eb="1">
      <t>ツギ</t>
    </rPh>
    <rPh sb="10" eb="12">
      <t>メンセキ</t>
    </rPh>
    <rPh sb="13" eb="15">
      <t>ゴウケイ</t>
    </rPh>
    <phoneticPr fontId="2"/>
  </si>
  <si>
    <t>(a)</t>
    <phoneticPr fontId="2"/>
  </si>
  <si>
    <t>(b)</t>
    <phoneticPr fontId="2"/>
  </si>
  <si>
    <t>２歳児１人につき3.3㎡</t>
    <phoneticPr fontId="2"/>
  </si>
  <si>
    <t>⑧又は⑨の
大きい方</t>
    <rPh sb="1" eb="2">
      <t>マタ</t>
    </rPh>
    <rPh sb="6" eb="7">
      <t>オオ</t>
    </rPh>
    <rPh sb="9" eb="10">
      <t>ホウ</t>
    </rPh>
    <phoneticPr fontId="2"/>
  </si>
  <si>
    <t>計</t>
    <rPh sb="0" eb="1">
      <t>ケイ</t>
    </rPh>
    <phoneticPr fontId="2"/>
  </si>
  <si>
    <t>園 舎 規 定 該 当 項 目</t>
    <rPh sb="0" eb="1">
      <t>エン</t>
    </rPh>
    <rPh sb="2" eb="3">
      <t>シャ</t>
    </rPh>
    <rPh sb="4" eb="5">
      <t>タダシ</t>
    </rPh>
    <rPh sb="6" eb="7">
      <t>サダム</t>
    </rPh>
    <rPh sb="8" eb="9">
      <t>ガイ</t>
    </rPh>
    <rPh sb="10" eb="11">
      <t>トウ</t>
    </rPh>
    <rPh sb="12" eb="13">
      <t>コウ</t>
    </rPh>
    <rPh sb="14" eb="15">
      <t>メ</t>
    </rPh>
    <phoneticPr fontId="2"/>
  </si>
  <si>
    <t>子どもの数</t>
    <rPh sb="0" eb="1">
      <t>コ</t>
    </rPh>
    <rPh sb="4" eb="5">
      <t>カズ</t>
    </rPh>
    <phoneticPr fontId="12"/>
  </si>
  <si>
    <t>子どもの数の内訳</t>
    <rPh sb="0" eb="1">
      <t>コ</t>
    </rPh>
    <rPh sb="4" eb="5">
      <t>カズ</t>
    </rPh>
    <rPh sb="6" eb="8">
      <t>ウチワケ</t>
    </rPh>
    <phoneticPr fontId="12"/>
  </si>
  <si>
    <r>
      <rPr>
        <sz val="10"/>
        <rFont val="ＭＳ ゴシック"/>
        <family val="3"/>
        <charset val="128"/>
      </rPr>
      <t>保育認定</t>
    </r>
    <r>
      <rPr>
        <sz val="12"/>
        <rFont val="ＭＳ ゴシック"/>
        <family val="3"/>
        <charset val="128"/>
      </rPr>
      <t xml:space="preserve">
</t>
    </r>
    <r>
      <rPr>
        <sz val="10"/>
        <rFont val="ＭＳ ゴシック"/>
        <family val="3"/>
        <charset val="128"/>
      </rPr>
      <t>（２号・３号）</t>
    </r>
    <rPh sb="0" eb="2">
      <t>ホイク</t>
    </rPh>
    <rPh sb="2" eb="4">
      <t>ニンテイ</t>
    </rPh>
    <rPh sb="7" eb="8">
      <t>ゴウ</t>
    </rPh>
    <rPh sb="10" eb="11">
      <t>ゴウ</t>
    </rPh>
    <phoneticPr fontId="12"/>
  </si>
  <si>
    <t>教育標準時間認定（１号）</t>
    <rPh sb="0" eb="2">
      <t>キョウイク</t>
    </rPh>
    <rPh sb="2" eb="4">
      <t>ヒョウジュン</t>
    </rPh>
    <rPh sb="4" eb="6">
      <t>ジカン</t>
    </rPh>
    <rPh sb="6" eb="8">
      <t>ニンテイ</t>
    </rPh>
    <rPh sb="10" eb="11">
      <t>ゴウ</t>
    </rPh>
    <phoneticPr fontId="12"/>
  </si>
  <si>
    <t>０歳児</t>
    <rPh sb="1" eb="3">
      <t>サイジ</t>
    </rPh>
    <phoneticPr fontId="12"/>
  </si>
  <si>
    <t>人</t>
    <rPh sb="0" eb="1">
      <t>ニン</t>
    </rPh>
    <phoneticPr fontId="2"/>
  </si>
  <si>
    <t>人</t>
    <rPh sb="0" eb="1">
      <t>ニン</t>
    </rPh>
    <phoneticPr fontId="12"/>
  </si>
  <si>
    <t>３号認定</t>
    <rPh sb="1" eb="2">
      <t>ゴウ</t>
    </rPh>
    <rPh sb="2" eb="4">
      <t>ニンテイ</t>
    </rPh>
    <phoneticPr fontId="12"/>
  </si>
  <si>
    <t>１歳児</t>
    <rPh sb="1" eb="3">
      <t>サイジ</t>
    </rPh>
    <phoneticPr fontId="12"/>
  </si>
  <si>
    <t>２歳児</t>
    <rPh sb="1" eb="3">
      <t>サイジ</t>
    </rPh>
    <phoneticPr fontId="12"/>
  </si>
  <si>
    <t>３歳児</t>
    <rPh sb="1" eb="3">
      <t>サイジ</t>
    </rPh>
    <phoneticPr fontId="12"/>
  </si>
  <si>
    <t>２号認定</t>
    <rPh sb="1" eb="2">
      <t>ゴウ</t>
    </rPh>
    <rPh sb="2" eb="4">
      <t>ニンテイ</t>
    </rPh>
    <phoneticPr fontId="12"/>
  </si>
  <si>
    <t>１号認定</t>
    <rPh sb="1" eb="2">
      <t>ゴウ</t>
    </rPh>
    <rPh sb="2" eb="4">
      <t>ニンテイ</t>
    </rPh>
    <phoneticPr fontId="12"/>
  </si>
  <si>
    <t>４歳児</t>
    <rPh sb="1" eb="3">
      <t>サイジ</t>
    </rPh>
    <phoneticPr fontId="12"/>
  </si>
  <si>
    <t>５歳児</t>
    <rPh sb="1" eb="3">
      <t>サイジ</t>
    </rPh>
    <phoneticPr fontId="12"/>
  </si>
  <si>
    <t>計</t>
    <rPh sb="0" eb="1">
      <t>ケイ</t>
    </rPh>
    <phoneticPr fontId="12"/>
  </si>
  <si>
    <t>番号</t>
    <rPh sb="0" eb="2">
      <t>バンゴウ</t>
    </rPh>
    <phoneticPr fontId="2"/>
  </si>
  <si>
    <t>職　名</t>
    <rPh sb="0" eb="1">
      <t>ショク</t>
    </rPh>
    <rPh sb="2" eb="3">
      <t>メイ</t>
    </rPh>
    <phoneticPr fontId="2"/>
  </si>
  <si>
    <t>氏　　名</t>
    <rPh sb="0" eb="1">
      <t>シ</t>
    </rPh>
    <rPh sb="3" eb="4">
      <t>メイ</t>
    </rPh>
    <phoneticPr fontId="2"/>
  </si>
  <si>
    <t>従事内容</t>
    <rPh sb="0" eb="2">
      <t>ジュウジ</t>
    </rPh>
    <rPh sb="2" eb="4">
      <t>ナイヨウ</t>
    </rPh>
    <phoneticPr fontId="2"/>
  </si>
  <si>
    <t>勤務
形態</t>
    <rPh sb="0" eb="2">
      <t>キンム</t>
    </rPh>
    <rPh sb="3" eb="5">
      <t>ケイタイ</t>
    </rPh>
    <phoneticPr fontId="2"/>
  </si>
  <si>
    <t>資　　　　格</t>
    <rPh sb="0" eb="1">
      <t>シ</t>
    </rPh>
    <rPh sb="5" eb="6">
      <t>カク</t>
    </rPh>
    <phoneticPr fontId="2"/>
  </si>
  <si>
    <t>備考</t>
    <rPh sb="0" eb="2">
      <t>ビコウ</t>
    </rPh>
    <phoneticPr fontId="2"/>
  </si>
  <si>
    <t>学級
担任</t>
    <rPh sb="0" eb="2">
      <t>ガッキュウ</t>
    </rPh>
    <rPh sb="3" eb="5">
      <t>タンニン</t>
    </rPh>
    <phoneticPr fontId="2"/>
  </si>
  <si>
    <t>保育
認定
２号
３号</t>
    <rPh sb="0" eb="2">
      <t>ホイク</t>
    </rPh>
    <rPh sb="3" eb="5">
      <t>ニンテイ</t>
    </rPh>
    <rPh sb="7" eb="8">
      <t>ゴウ</t>
    </rPh>
    <rPh sb="10" eb="11">
      <t>ゴウ</t>
    </rPh>
    <phoneticPr fontId="2"/>
  </si>
  <si>
    <t>教育標準
時間認定
（１号）</t>
    <rPh sb="0" eb="2">
      <t>キョウイク</t>
    </rPh>
    <rPh sb="2" eb="4">
      <t>ヒョウジュン</t>
    </rPh>
    <rPh sb="5" eb="7">
      <t>ジカン</t>
    </rPh>
    <rPh sb="7" eb="9">
      <t>ニンテイ</t>
    </rPh>
    <rPh sb="12" eb="13">
      <t>ゴウ</t>
    </rPh>
    <phoneticPr fontId="2"/>
  </si>
  <si>
    <t>保育士</t>
    <rPh sb="0" eb="3">
      <t>ホイクシ</t>
    </rPh>
    <phoneticPr fontId="2"/>
  </si>
  <si>
    <t>調理師
免許</t>
    <rPh sb="0" eb="3">
      <t>チョウリシ</t>
    </rPh>
    <rPh sb="4" eb="6">
      <t>メンキョ</t>
    </rPh>
    <phoneticPr fontId="2"/>
  </si>
  <si>
    <t>(</t>
    <phoneticPr fontId="2"/>
  </si>
  <si>
    <t>)</t>
    <phoneticPr fontId="2"/>
  </si>
  <si>
    <t>　←　「資格」欄の上段：所有する資格・免許に○</t>
    <rPh sb="4" eb="6">
      <t>シカク</t>
    </rPh>
    <rPh sb="7" eb="8">
      <t>ラン</t>
    </rPh>
    <rPh sb="9" eb="11">
      <t>ジョウダン</t>
    </rPh>
    <rPh sb="12" eb="14">
      <t>ショユウ</t>
    </rPh>
    <rPh sb="16" eb="18">
      <t>シカク</t>
    </rPh>
    <rPh sb="19" eb="21">
      <t>メンキョ</t>
    </rPh>
    <phoneticPr fontId="2"/>
  </si>
  <si>
    <t>　←　「資格」欄の下段：資格取得年月日を記入</t>
    <rPh sb="4" eb="6">
      <t>シカク</t>
    </rPh>
    <rPh sb="7" eb="8">
      <t>ラン</t>
    </rPh>
    <rPh sb="9" eb="11">
      <t>ゲダン</t>
    </rPh>
    <rPh sb="12" eb="14">
      <t>シカク</t>
    </rPh>
    <rPh sb="14" eb="16">
      <t>シュトク</t>
    </rPh>
    <rPh sb="16" eb="19">
      <t>ネンガッピ</t>
    </rPh>
    <rPh sb="20" eb="22">
      <t>キニュウ</t>
    </rPh>
    <phoneticPr fontId="2"/>
  </si>
  <si>
    <t>(</t>
    <phoneticPr fontId="2"/>
  </si>
  <si>
    <t>)</t>
    <phoneticPr fontId="2"/>
  </si>
  <si>
    <t>(</t>
    <phoneticPr fontId="2"/>
  </si>
  <si>
    <t>)</t>
    <phoneticPr fontId="2"/>
  </si>
  <si>
    <t>　１　「職名」欄には、園長、教頭、教務主任、教諭、保育所長、主任保育士、保育士、調理員等の区分を記入すること。</t>
    <rPh sb="4" eb="6">
      <t>ショクメイ</t>
    </rPh>
    <rPh sb="7" eb="8">
      <t>ラン</t>
    </rPh>
    <rPh sb="11" eb="12">
      <t>エン</t>
    </rPh>
    <rPh sb="12" eb="13">
      <t>オサ</t>
    </rPh>
    <rPh sb="14" eb="16">
      <t>キョウトウ</t>
    </rPh>
    <rPh sb="17" eb="19">
      <t>キョウム</t>
    </rPh>
    <rPh sb="19" eb="21">
      <t>シュニン</t>
    </rPh>
    <rPh sb="22" eb="24">
      <t>キョウユ</t>
    </rPh>
    <rPh sb="25" eb="27">
      <t>ホイク</t>
    </rPh>
    <rPh sb="27" eb="29">
      <t>ショチョウ</t>
    </rPh>
    <rPh sb="30" eb="32">
      <t>シュニン</t>
    </rPh>
    <rPh sb="32" eb="35">
      <t>ホイクシ</t>
    </rPh>
    <rPh sb="36" eb="39">
      <t>ホイクシ</t>
    </rPh>
    <rPh sb="40" eb="43">
      <t>チョウリイン</t>
    </rPh>
    <rPh sb="43" eb="44">
      <t>トウ</t>
    </rPh>
    <rPh sb="45" eb="47">
      <t>クブン</t>
    </rPh>
    <rPh sb="48" eb="50">
      <t>キニュウ</t>
    </rPh>
    <phoneticPr fontId="2"/>
  </si>
  <si>
    <t>　　（学級担任は、担任する学級名及び学齢を「備考」欄に記入すること。）</t>
    <rPh sb="3" eb="5">
      <t>ガッキュウ</t>
    </rPh>
    <rPh sb="5" eb="7">
      <t>タンニン</t>
    </rPh>
    <rPh sb="9" eb="11">
      <t>タンニン</t>
    </rPh>
    <rPh sb="13" eb="15">
      <t>ガッキュウ</t>
    </rPh>
    <rPh sb="15" eb="16">
      <t>メイ</t>
    </rPh>
    <rPh sb="16" eb="17">
      <t>オヨ</t>
    </rPh>
    <rPh sb="18" eb="19">
      <t>ガク</t>
    </rPh>
    <rPh sb="22" eb="24">
      <t>ビコウ</t>
    </rPh>
    <rPh sb="25" eb="26">
      <t>ラン</t>
    </rPh>
    <rPh sb="27" eb="29">
      <t>キニュウ</t>
    </rPh>
    <phoneticPr fontId="2"/>
  </si>
  <si>
    <t>　２　「従事内容」欄には、該当するすべての箇所に○印を記入すること。</t>
    <rPh sb="4" eb="6">
      <t>ジュウジ</t>
    </rPh>
    <rPh sb="6" eb="8">
      <t>ナイヨウ</t>
    </rPh>
    <rPh sb="9" eb="10">
      <t>ラン</t>
    </rPh>
    <rPh sb="13" eb="15">
      <t>ガイトウ</t>
    </rPh>
    <rPh sb="21" eb="23">
      <t>カショ</t>
    </rPh>
    <rPh sb="25" eb="26">
      <t>シルシ</t>
    </rPh>
    <rPh sb="27" eb="29">
      <t>キニュウ</t>
    </rPh>
    <phoneticPr fontId="2"/>
  </si>
  <si>
    <t>【例】</t>
    <rPh sb="1" eb="2">
      <t>レイ</t>
    </rPh>
    <phoneticPr fontId="2"/>
  </si>
  <si>
    <t>　午前は学級担任として教育、午後は保育認定を受けた子ども（２号・３号認定子ども）の保育に従事する場合</t>
    <rPh sb="1" eb="3">
      <t>ゴゼン</t>
    </rPh>
    <rPh sb="4" eb="6">
      <t>ガッキュウ</t>
    </rPh>
    <rPh sb="6" eb="8">
      <t>タンニン</t>
    </rPh>
    <rPh sb="11" eb="13">
      <t>キョウイク</t>
    </rPh>
    <rPh sb="14" eb="16">
      <t>ゴゴ</t>
    </rPh>
    <rPh sb="17" eb="19">
      <t>ホイク</t>
    </rPh>
    <rPh sb="19" eb="21">
      <t>ニンテイ</t>
    </rPh>
    <rPh sb="22" eb="23">
      <t>ウ</t>
    </rPh>
    <rPh sb="25" eb="26">
      <t>コ</t>
    </rPh>
    <rPh sb="30" eb="31">
      <t>ゴウ</t>
    </rPh>
    <rPh sb="33" eb="34">
      <t>ゴウ</t>
    </rPh>
    <rPh sb="34" eb="36">
      <t>ニンテイ</t>
    </rPh>
    <rPh sb="36" eb="37">
      <t>コ</t>
    </rPh>
    <rPh sb="41" eb="43">
      <t>ホイク</t>
    </rPh>
    <rPh sb="44" eb="46">
      <t>ジュウジ</t>
    </rPh>
    <rPh sb="48" eb="50">
      <t>バアイ</t>
    </rPh>
    <phoneticPr fontId="2"/>
  </si>
  <si>
    <t>　フリーの職員として、保育認定を受けた子ども（２号・３号認定子ども）の保育にも、教育標準時間認定を受けた子ども</t>
    <rPh sb="5" eb="7">
      <t>ショクイン</t>
    </rPh>
    <rPh sb="11" eb="13">
      <t>ホイク</t>
    </rPh>
    <rPh sb="13" eb="15">
      <t>ニンテイ</t>
    </rPh>
    <rPh sb="16" eb="17">
      <t>ウ</t>
    </rPh>
    <rPh sb="19" eb="20">
      <t>コ</t>
    </rPh>
    <rPh sb="24" eb="25">
      <t>ゴウ</t>
    </rPh>
    <rPh sb="27" eb="28">
      <t>ゴウ</t>
    </rPh>
    <rPh sb="28" eb="30">
      <t>ニンテイ</t>
    </rPh>
    <rPh sb="30" eb="31">
      <t>コ</t>
    </rPh>
    <rPh sb="35" eb="37">
      <t>ホイク</t>
    </rPh>
    <rPh sb="40" eb="42">
      <t>キョウイク</t>
    </rPh>
    <rPh sb="42" eb="44">
      <t>ヒョウジュン</t>
    </rPh>
    <rPh sb="44" eb="46">
      <t>ジカン</t>
    </rPh>
    <rPh sb="46" eb="48">
      <t>ニンテイ</t>
    </rPh>
    <rPh sb="49" eb="50">
      <t>ウ</t>
    </rPh>
    <rPh sb="52" eb="53">
      <t>コ</t>
    </rPh>
    <phoneticPr fontId="2"/>
  </si>
  <si>
    <t>（１号認定子ども）の保育にも従事する場合</t>
    <rPh sb="2" eb="3">
      <t>ゴウ</t>
    </rPh>
    <rPh sb="3" eb="5">
      <t>ニンテイ</t>
    </rPh>
    <rPh sb="5" eb="6">
      <t>コ</t>
    </rPh>
    <rPh sb="10" eb="12">
      <t>ホイク</t>
    </rPh>
    <rPh sb="14" eb="16">
      <t>ジュウジ</t>
    </rPh>
    <rPh sb="18" eb="20">
      <t>バアイ</t>
    </rPh>
    <phoneticPr fontId="2"/>
  </si>
  <si>
    <t>→　「保育認定（２号・３号）」欄及び「教育標準時間認定（１号）」欄に○印を記入</t>
    <rPh sb="3" eb="5">
      <t>ホイク</t>
    </rPh>
    <rPh sb="5" eb="7">
      <t>ニンテイ</t>
    </rPh>
    <rPh sb="9" eb="10">
      <t>ゴウ</t>
    </rPh>
    <rPh sb="12" eb="13">
      <t>ゴウ</t>
    </rPh>
    <rPh sb="15" eb="16">
      <t>ラン</t>
    </rPh>
    <rPh sb="16" eb="17">
      <t>オヨ</t>
    </rPh>
    <rPh sb="19" eb="21">
      <t>キョウイク</t>
    </rPh>
    <rPh sb="21" eb="23">
      <t>ヒョウジュン</t>
    </rPh>
    <rPh sb="23" eb="25">
      <t>ジカン</t>
    </rPh>
    <rPh sb="25" eb="27">
      <t>ニンテイ</t>
    </rPh>
    <rPh sb="29" eb="30">
      <t>ゴウ</t>
    </rPh>
    <rPh sb="32" eb="33">
      <t>ラン</t>
    </rPh>
    <rPh sb="35" eb="36">
      <t>シルシ</t>
    </rPh>
    <rPh sb="37" eb="39">
      <t>キニュウ</t>
    </rPh>
    <phoneticPr fontId="2"/>
  </si>
  <si>
    <t>　３　「勤務形態」欄には、常勤・非常勤の別を記入すること。</t>
    <rPh sb="4" eb="6">
      <t>キンム</t>
    </rPh>
    <rPh sb="6" eb="8">
      <t>ケイタイ</t>
    </rPh>
    <rPh sb="9" eb="10">
      <t>ラン</t>
    </rPh>
    <rPh sb="13" eb="15">
      <t>ジョウキン</t>
    </rPh>
    <rPh sb="16" eb="19">
      <t>ヒジョウキン</t>
    </rPh>
    <rPh sb="20" eb="21">
      <t>ベツ</t>
    </rPh>
    <rPh sb="22" eb="24">
      <t>キニュウ</t>
    </rPh>
    <phoneticPr fontId="2"/>
  </si>
  <si>
    <t>　４　「資格名」欄の上段には、所有するすべての資格・免許について○印を記入すること。</t>
    <rPh sb="4" eb="6">
      <t>シカク</t>
    </rPh>
    <rPh sb="6" eb="7">
      <t>メイ</t>
    </rPh>
    <rPh sb="8" eb="9">
      <t>ラン</t>
    </rPh>
    <rPh sb="10" eb="12">
      <t>ジョウダン</t>
    </rPh>
    <rPh sb="15" eb="17">
      <t>ショユウ</t>
    </rPh>
    <rPh sb="23" eb="25">
      <t>シカク</t>
    </rPh>
    <rPh sb="26" eb="28">
      <t>メンキョ</t>
    </rPh>
    <rPh sb="33" eb="34">
      <t>シルシ</t>
    </rPh>
    <rPh sb="35" eb="37">
      <t>キニュウ</t>
    </rPh>
    <phoneticPr fontId="2"/>
  </si>
  <si>
    <t>　　　また、「その他」欄の（　　　）には、資格・免許名を記入すること。</t>
    <rPh sb="9" eb="10">
      <t>タ</t>
    </rPh>
    <rPh sb="11" eb="12">
      <t>ラン</t>
    </rPh>
    <rPh sb="21" eb="23">
      <t>シカク</t>
    </rPh>
    <rPh sb="24" eb="26">
      <t>メンキョ</t>
    </rPh>
    <rPh sb="26" eb="27">
      <t>メイ</t>
    </rPh>
    <rPh sb="28" eb="30">
      <t>キニュウ</t>
    </rPh>
    <phoneticPr fontId="2"/>
  </si>
  <si>
    <t>　　　なお、下段には資格取得年月日を記入すること。</t>
    <rPh sb="6" eb="8">
      <t>ゲダン</t>
    </rPh>
    <rPh sb="10" eb="12">
      <t>シカク</t>
    </rPh>
    <rPh sb="12" eb="14">
      <t>シュトク</t>
    </rPh>
    <rPh sb="14" eb="17">
      <t>ネンガッピ</t>
    </rPh>
    <rPh sb="18" eb="20">
      <t>キニュウ</t>
    </rPh>
    <phoneticPr fontId="2"/>
  </si>
  <si>
    <t>　　　（幼稚園教諭免許の場合は取得年月日を、保育士資格の場合は登録年月日を記入すること。）</t>
    <rPh sb="4" eb="7">
      <t>ヨウチエン</t>
    </rPh>
    <rPh sb="7" eb="9">
      <t>キョウユ</t>
    </rPh>
    <rPh sb="9" eb="11">
      <t>メンキョ</t>
    </rPh>
    <rPh sb="12" eb="14">
      <t>バアイ</t>
    </rPh>
    <rPh sb="15" eb="17">
      <t>シュトク</t>
    </rPh>
    <rPh sb="17" eb="20">
      <t>ネンガッピ</t>
    </rPh>
    <rPh sb="22" eb="25">
      <t>ホイクシ</t>
    </rPh>
    <rPh sb="25" eb="27">
      <t>シカク</t>
    </rPh>
    <rPh sb="28" eb="30">
      <t>バアイ</t>
    </rPh>
    <rPh sb="31" eb="33">
      <t>トウロク</t>
    </rPh>
    <rPh sb="33" eb="36">
      <t>ネンガッピ</t>
    </rPh>
    <rPh sb="37" eb="39">
      <t>キニュウ</t>
    </rPh>
    <phoneticPr fontId="2"/>
  </si>
  <si>
    <t>３～５歳</t>
    <rPh sb="3" eb="4">
      <t>サイ</t>
    </rPh>
    <phoneticPr fontId="2"/>
  </si>
  <si>
    <t>合計</t>
    <rPh sb="0" eb="2">
      <t>ゴウケイ</t>
    </rPh>
    <phoneticPr fontId="2"/>
  </si>
  <si>
    <t>教育標準時間認定</t>
    <rPh sb="0" eb="2">
      <t>キョウイク</t>
    </rPh>
    <rPh sb="2" eb="4">
      <t>ヒョウジュン</t>
    </rPh>
    <rPh sb="4" eb="6">
      <t>ジカン</t>
    </rPh>
    <rPh sb="6" eb="8">
      <t>ニンテイ</t>
    </rPh>
    <phoneticPr fontId="2"/>
  </si>
  <si>
    <t>幼稚園教諭免許</t>
    <rPh sb="0" eb="3">
      <t>ヨウチエン</t>
    </rPh>
    <rPh sb="3" eb="5">
      <t>キョウユ</t>
    </rPh>
    <rPh sb="5" eb="7">
      <t>メンキョ</t>
    </rPh>
    <phoneticPr fontId="2"/>
  </si>
  <si>
    <t>２種</t>
    <rPh sb="1" eb="2">
      <t>シュ</t>
    </rPh>
    <phoneticPr fontId="2"/>
  </si>
  <si>
    <t>内法有効面積</t>
    <rPh sb="0" eb="1">
      <t>ウチ</t>
    </rPh>
    <rPh sb="1" eb="2">
      <t>ホウ</t>
    </rPh>
    <rPh sb="2" eb="4">
      <t>ユウコウ</t>
    </rPh>
    <rPh sb="4" eb="6">
      <t>メンセキ</t>
    </rPh>
    <phoneticPr fontId="2"/>
  </si>
  <si>
    <t>保育する
園児数</t>
    <rPh sb="0" eb="2">
      <t>ホイク</t>
    </rPh>
    <rPh sb="5" eb="7">
      <t>エンジ</t>
    </rPh>
    <rPh sb="7" eb="8">
      <t>カズ</t>
    </rPh>
    <phoneticPr fontId="2"/>
  </si>
  <si>
    <t>(1)</t>
    <phoneticPr fontId="2"/>
  </si>
  <si>
    <t>(2)</t>
    <phoneticPr fontId="2"/>
  </si>
  <si>
    <t>２歳児保育室</t>
    <rPh sb="1" eb="3">
      <t>サイジ</t>
    </rPh>
    <rPh sb="3" eb="6">
      <t>ホイクシツ</t>
    </rPh>
    <phoneticPr fontId="2"/>
  </si>
  <si>
    <t>(3)</t>
  </si>
  <si>
    <t>(4)</t>
  </si>
  <si>
    <t>(5)</t>
  </si>
  <si>
    <t>３歳児保育室</t>
    <rPh sb="1" eb="3">
      <t>サイジ</t>
    </rPh>
    <rPh sb="3" eb="6">
      <t>ホイクシツ</t>
    </rPh>
    <phoneticPr fontId="2"/>
  </si>
  <si>
    <t>４歳児保育室</t>
    <rPh sb="1" eb="3">
      <t>サイジ</t>
    </rPh>
    <rPh sb="3" eb="6">
      <t>ホイクシツ</t>
    </rPh>
    <phoneticPr fontId="2"/>
  </si>
  <si>
    <t>５歳児保育室</t>
    <rPh sb="1" eb="3">
      <t>サイジ</t>
    </rPh>
    <rPh sb="3" eb="6">
      <t>ホイクシツ</t>
    </rPh>
    <phoneticPr fontId="2"/>
  </si>
  <si>
    <t>小計</t>
    <rPh sb="0" eb="1">
      <t>ショウケイ</t>
    </rPh>
    <phoneticPr fontId="2"/>
  </si>
  <si>
    <t>保健室（医務室）</t>
    <rPh sb="0" eb="3">
      <t>ホケンシツ</t>
    </rPh>
    <rPh sb="4" eb="7">
      <t>イムシツ</t>
    </rPh>
    <phoneticPr fontId="2"/>
  </si>
  <si>
    <t>名　　称</t>
    <rPh sb="0" eb="1">
      <t>ナ</t>
    </rPh>
    <rPh sb="3" eb="4">
      <t>ショウ</t>
    </rPh>
    <phoneticPr fontId="2"/>
  </si>
  <si>
    <t>沐　　浴　　室</t>
    <rPh sb="0" eb="1">
      <t>アラ</t>
    </rPh>
    <rPh sb="3" eb="4">
      <t>ヨク</t>
    </rPh>
    <rPh sb="6" eb="7">
      <t>シツ</t>
    </rPh>
    <phoneticPr fontId="2"/>
  </si>
  <si>
    <t>調　　乳　　室</t>
    <rPh sb="0" eb="1">
      <t>チョウ</t>
    </rPh>
    <rPh sb="3" eb="4">
      <t>チチ</t>
    </rPh>
    <rPh sb="6" eb="7">
      <t>シツ</t>
    </rPh>
    <phoneticPr fontId="2"/>
  </si>
  <si>
    <t>職　　員　　室</t>
    <rPh sb="0" eb="1">
      <t>ショク</t>
    </rPh>
    <rPh sb="3" eb="4">
      <t>イン</t>
    </rPh>
    <rPh sb="6" eb="7">
      <t>シツ</t>
    </rPh>
    <phoneticPr fontId="2"/>
  </si>
  <si>
    <t>調　　理　　室</t>
    <rPh sb="0" eb="1">
      <t>チョウ</t>
    </rPh>
    <rPh sb="3" eb="4">
      <t>リ</t>
    </rPh>
    <rPh sb="6" eb="7">
      <t>シツ</t>
    </rPh>
    <phoneticPr fontId="2"/>
  </si>
  <si>
    <t>廊　　　　　下</t>
    <rPh sb="0" eb="1">
      <t>ロウ</t>
    </rPh>
    <rPh sb="6" eb="7">
      <t>シタ</t>
    </rPh>
    <phoneticPr fontId="2"/>
  </si>
  <si>
    <t>便　　　　　所</t>
    <rPh sb="0" eb="1">
      <t>ビン</t>
    </rPh>
    <rPh sb="6" eb="7">
      <t>ショ</t>
    </rPh>
    <phoneticPr fontId="2"/>
  </si>
  <si>
    <t>そ　　の　　他</t>
    <rPh sb="6" eb="7">
      <t>タ</t>
    </rPh>
    <phoneticPr fontId="2"/>
  </si>
  <si>
    <t>ほ ふ く 室</t>
    <rPh sb="6" eb="7">
      <t>シツ</t>
    </rPh>
    <phoneticPr fontId="2"/>
  </si>
  <si>
    <t>乳　児　室</t>
    <rPh sb="0" eb="1">
      <t>チチ</t>
    </rPh>
    <rPh sb="2" eb="3">
      <t>コ</t>
    </rPh>
    <rPh sb="4" eb="5">
      <t>シツ</t>
    </rPh>
    <phoneticPr fontId="2"/>
  </si>
  <si>
    <t>必要面積</t>
    <rPh sb="0" eb="2">
      <t>ヒツヨウ</t>
    </rPh>
    <rPh sb="2" eb="4">
      <t>メンセキ</t>
    </rPh>
    <phoneticPr fontId="2"/>
  </si>
  <si>
    <t>適否</t>
    <rPh sb="0" eb="2">
      <t>テキヒ</t>
    </rPh>
    <phoneticPr fontId="2"/>
  </si>
  <si>
    <t>面　　　　積</t>
    <rPh sb="0" eb="1">
      <t>メン</t>
    </rPh>
    <rPh sb="5" eb="6">
      <t>セキ</t>
    </rPh>
    <phoneticPr fontId="2"/>
  </si>
  <si>
    <t>遊　　戯　　室</t>
    <rPh sb="0" eb="1">
      <t>ユウ</t>
    </rPh>
    <rPh sb="3" eb="4">
      <t>ギ</t>
    </rPh>
    <rPh sb="6" eb="7">
      <t>シツ</t>
    </rPh>
    <phoneticPr fontId="2"/>
  </si>
  <si>
    <t>　※　遊戯室について</t>
    <rPh sb="3" eb="6">
      <t>ユウギシツ</t>
    </rPh>
    <phoneticPr fontId="2"/>
  </si>
  <si>
    <t>区　　　　　　分</t>
    <rPh sb="0" eb="1">
      <t>ク</t>
    </rPh>
    <rPh sb="7" eb="8">
      <t>ブン</t>
    </rPh>
    <phoneticPr fontId="2"/>
  </si>
  <si>
    <t>保育室と兼用
する部分の面積</t>
    <rPh sb="0" eb="3">
      <t>ホイクシツ</t>
    </rPh>
    <rPh sb="4" eb="6">
      <t>ケンヨウ</t>
    </rPh>
    <rPh sb="9" eb="11">
      <t>ブブン</t>
    </rPh>
    <rPh sb="12" eb="14">
      <t>メンセキ</t>
    </rPh>
    <phoneticPr fontId="2"/>
  </si>
  <si>
    <t>合計（延床面積）</t>
    <rPh sb="0" eb="1">
      <t>ア</t>
    </rPh>
    <rPh sb="1" eb="2">
      <t>ケイ</t>
    </rPh>
    <rPh sb="3" eb="4">
      <t>ノ</t>
    </rPh>
    <rPh sb="4" eb="5">
      <t>ユカ</t>
    </rPh>
    <rPh sb="5" eb="7">
      <t>メンセキ</t>
    </rPh>
    <phoneticPr fontId="2"/>
  </si>
  <si>
    <t>施　設　名</t>
    <rPh sb="0" eb="1">
      <t>シ</t>
    </rPh>
    <rPh sb="2" eb="3">
      <t>セツ</t>
    </rPh>
    <rPh sb="4" eb="5">
      <t>メイ</t>
    </rPh>
    <phoneticPr fontId="2"/>
  </si>
  <si>
    <t>上記のほか３歳未満児の保育
の用に供する施設及び設備</t>
    <rPh sb="0" eb="2">
      <t>ジョウキ</t>
    </rPh>
    <rPh sb="6" eb="7">
      <t>サイ</t>
    </rPh>
    <rPh sb="7" eb="9">
      <t>ミマン</t>
    </rPh>
    <rPh sb="9" eb="10">
      <t>ジ</t>
    </rPh>
    <rPh sb="11" eb="13">
      <t>ホイク</t>
    </rPh>
    <rPh sb="15" eb="16">
      <t>ヨウ</t>
    </rPh>
    <rPh sb="17" eb="18">
      <t>キョウ</t>
    </rPh>
    <rPh sb="20" eb="22">
      <t>シセツ</t>
    </rPh>
    <rPh sb="22" eb="23">
      <t>オヨ</t>
    </rPh>
    <rPh sb="24" eb="26">
      <t>セツビ</t>
    </rPh>
    <phoneticPr fontId="2"/>
  </si>
  <si>
    <t>壁芯面積</t>
    <rPh sb="0" eb="2">
      <t>ヘキシン</t>
    </rPh>
    <rPh sb="2" eb="4">
      <t>メンセキ</t>
    </rPh>
    <phoneticPr fontId="2"/>
  </si>
  <si>
    <t>壁芯と内法の差</t>
    <rPh sb="0" eb="2">
      <t>ヘキシン</t>
    </rPh>
    <rPh sb="3" eb="5">
      <t>ナイホウ</t>
    </rPh>
    <rPh sb="6" eb="7">
      <t>サ</t>
    </rPh>
    <phoneticPr fontId="2"/>
  </si>
  <si>
    <t>専修
１種</t>
    <rPh sb="0" eb="2">
      <t>センシュウ</t>
    </rPh>
    <rPh sb="4" eb="5">
      <t>シュ</t>
    </rPh>
    <phoneticPr fontId="2"/>
  </si>
  <si>
    <t>フリガナ</t>
    <phoneticPr fontId="12"/>
  </si>
  <si>
    <t>生年月日</t>
    <rPh sb="0" eb="2">
      <t>セイネン</t>
    </rPh>
    <rPh sb="2" eb="4">
      <t>ガッピ</t>
    </rPh>
    <phoneticPr fontId="12"/>
  </si>
  <si>
    <t>　　年　　月　　日（　　歳）</t>
    <phoneticPr fontId="2"/>
  </si>
  <si>
    <t>氏名</t>
    <rPh sb="0" eb="2">
      <t>シメイ</t>
    </rPh>
    <phoneticPr fontId="12"/>
  </si>
  <si>
    <t>職務に関連する資格</t>
    <rPh sb="0" eb="2">
      <t>ショクム</t>
    </rPh>
    <rPh sb="3" eb="5">
      <t>カンレン</t>
    </rPh>
    <rPh sb="7" eb="9">
      <t>シカク</t>
    </rPh>
    <phoneticPr fontId="12"/>
  </si>
  <si>
    <t>教諭の免許・保育士登録</t>
    <rPh sb="0" eb="2">
      <t>キョウユ</t>
    </rPh>
    <rPh sb="3" eb="5">
      <t>メンキョ</t>
    </rPh>
    <rPh sb="6" eb="9">
      <t>ホイクシ</t>
    </rPh>
    <rPh sb="9" eb="11">
      <t>トウロク</t>
    </rPh>
    <phoneticPr fontId="12"/>
  </si>
  <si>
    <t>取得年月日</t>
    <rPh sb="0" eb="2">
      <t>シュトク</t>
    </rPh>
    <rPh sb="2" eb="5">
      <t>ネンガッピ</t>
    </rPh>
    <phoneticPr fontId="12"/>
  </si>
  <si>
    <t>専修免許状・１種免許状（幼稚園教諭）</t>
    <rPh sb="0" eb="2">
      <t>センシュウ</t>
    </rPh>
    <rPh sb="2" eb="5">
      <t>メンキョジョウ</t>
    </rPh>
    <rPh sb="7" eb="8">
      <t>シュ</t>
    </rPh>
    <rPh sb="8" eb="11">
      <t>メンキョジョウ</t>
    </rPh>
    <rPh sb="12" eb="15">
      <t>ヨウチエン</t>
    </rPh>
    <rPh sb="15" eb="17">
      <t>キョウユ</t>
    </rPh>
    <phoneticPr fontId="2"/>
  </si>
  <si>
    <t>専修免許状・１種免許状（　　　　　）</t>
    <rPh sb="0" eb="2">
      <t>センシュウ</t>
    </rPh>
    <rPh sb="2" eb="5">
      <t>メンキョジョウ</t>
    </rPh>
    <rPh sb="7" eb="8">
      <t>シュ</t>
    </rPh>
    <rPh sb="8" eb="11">
      <t>メンキョジョウ</t>
    </rPh>
    <phoneticPr fontId="2"/>
  </si>
  <si>
    <t>幼稚園教諭２種免許状</t>
    <rPh sb="0" eb="3">
      <t>ヨウチエン</t>
    </rPh>
    <rPh sb="3" eb="5">
      <t>キョウユ</t>
    </rPh>
    <rPh sb="6" eb="7">
      <t>シュ</t>
    </rPh>
    <rPh sb="7" eb="10">
      <t>メンキョジョウ</t>
    </rPh>
    <phoneticPr fontId="2"/>
  </si>
  <si>
    <t>保育士登録</t>
    <rPh sb="0" eb="3">
      <t>ホイクシ</t>
    </rPh>
    <rPh sb="3" eb="5">
      <t>トウロク</t>
    </rPh>
    <phoneticPr fontId="2"/>
  </si>
  <si>
    <t>勤務状況</t>
    <rPh sb="0" eb="2">
      <t>キンム</t>
    </rPh>
    <rPh sb="2" eb="4">
      <t>ジョウキョウ</t>
    </rPh>
    <phoneticPr fontId="12"/>
  </si>
  <si>
    <t>年月日</t>
    <rPh sb="0" eb="3">
      <t>ネンガッピ</t>
    </rPh>
    <phoneticPr fontId="12"/>
  </si>
  <si>
    <t>施設名</t>
    <rPh sb="0" eb="3">
      <t>シセツメイ</t>
    </rPh>
    <phoneticPr fontId="2"/>
  </si>
  <si>
    <t>職種</t>
    <rPh sb="0" eb="2">
      <t>ショクシュ</t>
    </rPh>
    <phoneticPr fontId="12"/>
  </si>
  <si>
    <t>勤続年数</t>
    <rPh sb="0" eb="2">
      <t>キンゾク</t>
    </rPh>
    <rPh sb="2" eb="4">
      <t>ネンスウ</t>
    </rPh>
    <phoneticPr fontId="2"/>
  </si>
  <si>
    <t>～</t>
    <phoneticPr fontId="2"/>
  </si>
  <si>
    <t>　　年　　月　　日</t>
    <phoneticPr fontId="2"/>
  </si>
  <si>
    <t>児童の
年齢</t>
    <rPh sb="0" eb="2">
      <t>ジドウ</t>
    </rPh>
    <rPh sb="4" eb="6">
      <t>ネンレイ</t>
    </rPh>
    <phoneticPr fontId="12"/>
  </si>
  <si>
    <t>必要な数</t>
    <rPh sb="0" eb="2">
      <t>ヒツヨウ</t>
    </rPh>
    <rPh sb="3" eb="4">
      <t>スウ</t>
    </rPh>
    <phoneticPr fontId="2"/>
  </si>
  <si>
    <t>学級
編制数</t>
    <rPh sb="0" eb="2">
      <t>ガッキュウ</t>
    </rPh>
    <rPh sb="3" eb="5">
      <t>ヘンセイ</t>
    </rPh>
    <rPh sb="5" eb="6">
      <t>スウ</t>
    </rPh>
    <phoneticPr fontId="2"/>
  </si>
  <si>
    <t>基準上
必要な
職員の数</t>
    <rPh sb="0" eb="2">
      <t>キジュン</t>
    </rPh>
    <rPh sb="2" eb="3">
      <t>ジョウ</t>
    </rPh>
    <rPh sb="4" eb="6">
      <t>ヒツヨウ</t>
    </rPh>
    <rPh sb="8" eb="10">
      <t>ショクイン</t>
    </rPh>
    <rPh sb="11" eb="12">
      <t>カズ</t>
    </rPh>
    <phoneticPr fontId="12"/>
  </si>
  <si>
    <t>学級数</t>
    <phoneticPr fontId="2"/>
  </si>
  <si>
    <r>
      <t xml:space="preserve">職員の数
</t>
    </r>
    <r>
      <rPr>
        <sz val="8.5"/>
        <rFont val="ＭＳ ゴシック"/>
        <family val="3"/>
        <charset val="128"/>
      </rPr>
      <t>（常勤換算）</t>
    </r>
    <rPh sb="6" eb="8">
      <t>ジョウキン</t>
    </rPh>
    <rPh sb="8" eb="10">
      <t>カンサン</t>
    </rPh>
    <phoneticPr fontId="2"/>
  </si>
  <si>
    <t>チェック</t>
    <phoneticPr fontId="12"/>
  </si>
  <si>
    <t>→　「学級担任」欄及び「教育標準時間認定（１号）」欄、「保育認定（２号・３号）」欄に○印を記入</t>
    <rPh sb="3" eb="5">
      <t>ガッキュウ</t>
    </rPh>
    <rPh sb="5" eb="7">
      <t>タンニン</t>
    </rPh>
    <rPh sb="8" eb="9">
      <t>ラン</t>
    </rPh>
    <rPh sb="9" eb="10">
      <t>オヨ</t>
    </rPh>
    <rPh sb="28" eb="30">
      <t>ホイク</t>
    </rPh>
    <rPh sb="30" eb="32">
      <t>ニンテイ</t>
    </rPh>
    <rPh sb="34" eb="35">
      <t>ゴウ</t>
    </rPh>
    <rPh sb="37" eb="38">
      <t>ゴウ</t>
    </rPh>
    <rPh sb="40" eb="41">
      <t>ラン</t>
    </rPh>
    <rPh sb="43" eb="44">
      <t>シルシ</t>
    </rPh>
    <rPh sb="45" eb="47">
      <t>キニュウ</t>
    </rPh>
    <phoneticPr fontId="2"/>
  </si>
  <si>
    <t>　　　なお、常勤・非常勤については、正規・非正規による判断ではなく、当該施設内でのフルタイム勤務か否かで判断すること。</t>
    <rPh sb="6" eb="8">
      <t>ジョウキン</t>
    </rPh>
    <rPh sb="9" eb="12">
      <t>ヒジョウキン</t>
    </rPh>
    <rPh sb="18" eb="20">
      <t>セイキ</t>
    </rPh>
    <rPh sb="21" eb="24">
      <t>ヒセイキ</t>
    </rPh>
    <rPh sb="27" eb="29">
      <t>ハンダン</t>
    </rPh>
    <rPh sb="34" eb="36">
      <t>トウガイ</t>
    </rPh>
    <rPh sb="36" eb="39">
      <t>シセツナイ</t>
    </rPh>
    <rPh sb="46" eb="48">
      <t>キンム</t>
    </rPh>
    <rPh sb="49" eb="50">
      <t>イナ</t>
    </rPh>
    <rPh sb="52" eb="54">
      <t>ハンダン</t>
    </rPh>
    <phoneticPr fontId="2"/>
  </si>
  <si>
    <t>遊戯室との兼用</t>
    <rPh sb="0" eb="3">
      <t>ユウギシツ</t>
    </rPh>
    <rPh sb="5" eb="7">
      <t>ケンヨウ</t>
    </rPh>
    <phoneticPr fontId="2"/>
  </si>
  <si>
    <t>（移行特例適用施設のみ）</t>
    <rPh sb="1" eb="3">
      <t>イコウ</t>
    </rPh>
    <rPh sb="3" eb="5">
      <t>トクレイ</t>
    </rPh>
    <rPh sb="5" eb="7">
      <t>テキヨウ</t>
    </rPh>
    <rPh sb="7" eb="9">
      <t>シセツ</t>
    </rPh>
    <phoneticPr fontId="2"/>
  </si>
  <si>
    <t>認定こども園の類型</t>
    <rPh sb="0" eb="2">
      <t>ニンテイ</t>
    </rPh>
    <rPh sb="5" eb="6">
      <t>エン</t>
    </rPh>
    <rPh sb="7" eb="9">
      <t>ルイケイ</t>
    </rPh>
    <phoneticPr fontId="2"/>
  </si>
  <si>
    <t>いずれかに○</t>
    <phoneticPr fontId="2"/>
  </si>
  <si>
    <t>建築面積</t>
    <rPh sb="0" eb="2">
      <t>ケンチク</t>
    </rPh>
    <rPh sb="2" eb="4">
      <t>メンセキ</t>
    </rPh>
    <phoneticPr fontId="2"/>
  </si>
  <si>
    <t>専用</t>
    <rPh sb="0" eb="1">
      <t>セン</t>
    </rPh>
    <rPh sb="1" eb="2">
      <t>ヨウ</t>
    </rPh>
    <phoneticPr fontId="2"/>
  </si>
  <si>
    <t>保育室と兼用</t>
    <rPh sb="0" eb="3">
      <t>ホイクシツ</t>
    </rPh>
    <rPh sb="4" eb="6">
      <t>ケンヨウ</t>
    </rPh>
    <phoneticPr fontId="2"/>
  </si>
  <si>
    <t>遊戯室との兼用部分</t>
    <rPh sb="0" eb="3">
      <t>ユウギシツ</t>
    </rPh>
    <rPh sb="5" eb="7">
      <t>ケンヨウ</t>
    </rPh>
    <rPh sb="7" eb="9">
      <t>ブブン</t>
    </rPh>
    <phoneticPr fontId="2"/>
  </si>
  <si>
    <t>↑</t>
    <phoneticPr fontId="2"/>
  </si>
  <si>
    <t>乳児室・ほふく室を除く</t>
    <rPh sb="0" eb="2">
      <t>ニュウジ</t>
    </rPh>
    <rPh sb="2" eb="3">
      <t>シツ</t>
    </rPh>
    <rPh sb="7" eb="8">
      <t>シツ</t>
    </rPh>
    <rPh sb="9" eb="10">
      <t>ノゾ</t>
    </rPh>
    <phoneticPr fontId="2"/>
  </si>
  <si>
    <t>１　教育・保育従事者の配置状況</t>
    <rPh sb="2" eb="4">
      <t>キョウイク</t>
    </rPh>
    <rPh sb="5" eb="7">
      <t>ホイク</t>
    </rPh>
    <rPh sb="7" eb="10">
      <t>ジュウジシャ</t>
    </rPh>
    <rPh sb="11" eb="13">
      <t>ハイチ</t>
    </rPh>
    <rPh sb="13" eb="15">
      <t>ジョウキョウ</t>
    </rPh>
    <phoneticPr fontId="2"/>
  </si>
  <si>
    <t>配置予定職員数</t>
    <rPh sb="0" eb="2">
      <t>ハイチ</t>
    </rPh>
    <rPh sb="2" eb="4">
      <t>ヨテイ</t>
    </rPh>
    <rPh sb="4" eb="7">
      <t>ショクインスウ</t>
    </rPh>
    <phoneticPr fontId="2"/>
  </si>
  <si>
    <t>常勤</t>
    <rPh sb="0" eb="2">
      <t>ジョウキン</t>
    </rPh>
    <phoneticPr fontId="2"/>
  </si>
  <si>
    <r>
      <t xml:space="preserve">非常勤
</t>
    </r>
    <r>
      <rPr>
        <sz val="10"/>
        <rFont val="ＭＳ ゴシック"/>
        <family val="3"/>
        <charset val="128"/>
      </rPr>
      <t>（実人数）</t>
    </r>
    <rPh sb="0" eb="3">
      <t>ヒジョウキン</t>
    </rPh>
    <rPh sb="5" eb="6">
      <t>ジツ</t>
    </rPh>
    <rPh sb="6" eb="8">
      <t>ニンズウ</t>
    </rPh>
    <phoneticPr fontId="2"/>
  </si>
  <si>
    <r>
      <t xml:space="preserve">非常勤
</t>
    </r>
    <r>
      <rPr>
        <sz val="10"/>
        <rFont val="ＭＳ ゴシック"/>
        <family val="3"/>
        <charset val="128"/>
      </rPr>
      <t>（左を常勤換算）</t>
    </r>
    <rPh sb="0" eb="3">
      <t>ヒジョウキン</t>
    </rPh>
    <rPh sb="5" eb="6">
      <t>ヒダリ</t>
    </rPh>
    <rPh sb="7" eb="9">
      <t>ジョウキン</t>
    </rPh>
    <rPh sb="9" eb="11">
      <t>カンサン</t>
    </rPh>
    <phoneticPr fontId="2"/>
  </si>
  <si>
    <t>以下の役職の者を含む場合（人数を記入）</t>
    <rPh sb="0" eb="2">
      <t>イカ</t>
    </rPh>
    <rPh sb="3" eb="5">
      <t>ヤクショク</t>
    </rPh>
    <rPh sb="6" eb="7">
      <t>シャ</t>
    </rPh>
    <rPh sb="8" eb="9">
      <t>フク</t>
    </rPh>
    <rPh sb="10" eb="12">
      <t>バアイ</t>
    </rPh>
    <rPh sb="13" eb="15">
      <t>ニンズウ</t>
    </rPh>
    <rPh sb="16" eb="18">
      <t>キニュウ</t>
    </rPh>
    <phoneticPr fontId="2"/>
  </si>
  <si>
    <t>園長</t>
    <rPh sb="0" eb="2">
      <t>エンチョウ</t>
    </rPh>
    <phoneticPr fontId="2"/>
  </si>
  <si>
    <t>副園長</t>
    <rPh sb="0" eb="3">
      <t>フクエンチョウ</t>
    </rPh>
    <phoneticPr fontId="2"/>
  </si>
  <si>
    <t>教頭</t>
    <rPh sb="0" eb="2">
      <t>キョウトウ</t>
    </rPh>
    <phoneticPr fontId="2"/>
  </si>
  <si>
    <t>※　常勤・非常勤については、正規・非正規による判断ではなく、当該施設内での</t>
    <phoneticPr fontId="2"/>
  </si>
  <si>
    <t>　フルタイム勤務か否かで判断すること。</t>
    <phoneticPr fontId="2"/>
  </si>
  <si>
    <t>２　学級担任の状況（１の再掲）</t>
    <rPh sb="2" eb="4">
      <t>ガッキュウ</t>
    </rPh>
    <rPh sb="4" eb="6">
      <t>タンニン</t>
    </rPh>
    <rPh sb="7" eb="9">
      <t>ジョウキョウ</t>
    </rPh>
    <rPh sb="12" eb="14">
      <t>サイケイ</t>
    </rPh>
    <phoneticPr fontId="2"/>
  </si>
  <si>
    <t>学級</t>
    <rPh sb="0" eb="2">
      <t>ガッキュウ</t>
    </rPh>
    <phoneticPr fontId="2"/>
  </si>
  <si>
    <t>保育する
園児数</t>
    <phoneticPr fontId="2"/>
  </si>
  <si>
    <t>基準上
必要な
配置人数</t>
    <rPh sb="0" eb="2">
      <t>キジュン</t>
    </rPh>
    <rPh sb="2" eb="3">
      <t>ジョウ</t>
    </rPh>
    <rPh sb="4" eb="6">
      <t>ヒツヨウ</t>
    </rPh>
    <rPh sb="8" eb="10">
      <t>ハイチ</t>
    </rPh>
    <rPh sb="10" eb="12">
      <t>ニンズウ</t>
    </rPh>
    <phoneticPr fontId="2"/>
  </si>
  <si>
    <t>配置予定
職員数
（常勤）</t>
    <rPh sb="0" eb="2">
      <t>ハイチ</t>
    </rPh>
    <rPh sb="2" eb="4">
      <t>ヨテイ</t>
    </rPh>
    <rPh sb="5" eb="8">
      <t>ショクインスウ</t>
    </rPh>
    <rPh sb="10" eb="12">
      <t>ジョウキン</t>
    </rPh>
    <phoneticPr fontId="2"/>
  </si>
  <si>
    <t>配置予定者氏名</t>
    <rPh sb="0" eb="2">
      <t>ハイチ</t>
    </rPh>
    <rPh sb="2" eb="5">
      <t>ヨテイシャ</t>
    </rPh>
    <rPh sb="5" eb="7">
      <t>シメイ</t>
    </rPh>
    <phoneticPr fontId="2"/>
  </si>
  <si>
    <t>３歳児</t>
    <rPh sb="1" eb="3">
      <t>サイジ</t>
    </rPh>
    <phoneticPr fontId="2"/>
  </si>
  <si>
    <t>４歳児</t>
    <rPh sb="1" eb="3">
      <t>サイジ</t>
    </rPh>
    <phoneticPr fontId="2"/>
  </si>
  <si>
    <t>５歳児</t>
    <rPh sb="1" eb="3">
      <t>サイジ</t>
    </rPh>
    <phoneticPr fontId="2"/>
  </si>
  <si>
    <t>※１　各年齢の学級の番号は、参考様式３付表１と一致する。</t>
    <rPh sb="3" eb="6">
      <t>カクネンレイ</t>
    </rPh>
    <rPh sb="7" eb="9">
      <t>ガッキュウ</t>
    </rPh>
    <rPh sb="10" eb="12">
      <t>バンゴウ</t>
    </rPh>
    <rPh sb="14" eb="16">
      <t>サンコウ</t>
    </rPh>
    <rPh sb="16" eb="18">
      <t>ヨウシキ</t>
    </rPh>
    <rPh sb="19" eb="21">
      <t>フヒョウ</t>
    </rPh>
    <rPh sb="23" eb="25">
      <t>イッチ</t>
    </rPh>
    <phoneticPr fontId="2"/>
  </si>
  <si>
    <t>※２　ここでいう配置予定職員数（常勤）は、教育時間を通じて専任で配置する職員をいう。</t>
    <rPh sb="8" eb="10">
      <t>ハイチ</t>
    </rPh>
    <rPh sb="10" eb="12">
      <t>ヨテイ</t>
    </rPh>
    <rPh sb="12" eb="15">
      <t>ショクインスウ</t>
    </rPh>
    <rPh sb="16" eb="18">
      <t>ジョウキン</t>
    </rPh>
    <rPh sb="21" eb="23">
      <t>キョウイク</t>
    </rPh>
    <rPh sb="23" eb="25">
      <t>ジカン</t>
    </rPh>
    <rPh sb="26" eb="27">
      <t>ツウ</t>
    </rPh>
    <rPh sb="29" eb="31">
      <t>センニン</t>
    </rPh>
    <rPh sb="32" eb="34">
      <t>ハイチ</t>
    </rPh>
    <rPh sb="36" eb="38">
      <t>ショクイン</t>
    </rPh>
    <phoneticPr fontId="2"/>
  </si>
  <si>
    <t>３　教育・保育従事者の幼稚園教諭免許状、保育士資格の取得状況</t>
    <rPh sb="2" eb="4">
      <t>キョウイク</t>
    </rPh>
    <rPh sb="5" eb="7">
      <t>ホイク</t>
    </rPh>
    <rPh sb="7" eb="10">
      <t>ジュウジシャ</t>
    </rPh>
    <rPh sb="11" eb="14">
      <t>ヨウチエン</t>
    </rPh>
    <rPh sb="14" eb="16">
      <t>キョウユ</t>
    </rPh>
    <rPh sb="16" eb="19">
      <t>メンキョジョウ</t>
    </rPh>
    <rPh sb="20" eb="22">
      <t>ホイク</t>
    </rPh>
    <rPh sb="22" eb="23">
      <t>シ</t>
    </rPh>
    <rPh sb="23" eb="25">
      <t>シカク</t>
    </rPh>
    <rPh sb="26" eb="28">
      <t>シュトク</t>
    </rPh>
    <rPh sb="28" eb="30">
      <t>ジョウキョウ</t>
    </rPh>
    <phoneticPr fontId="2"/>
  </si>
  <si>
    <t>職員数</t>
    <rPh sb="0" eb="3">
      <t>ショクインスウ</t>
    </rPh>
    <phoneticPr fontId="2"/>
  </si>
  <si>
    <t>幼稚園教諭免許状と保育士資格を併有</t>
    <rPh sb="0" eb="3">
      <t>ヨウチエン</t>
    </rPh>
    <rPh sb="3" eb="5">
      <t>キョウユ</t>
    </rPh>
    <rPh sb="5" eb="7">
      <t>メンキョ</t>
    </rPh>
    <rPh sb="7" eb="8">
      <t>ジョウ</t>
    </rPh>
    <rPh sb="9" eb="12">
      <t>ホイクシ</t>
    </rPh>
    <rPh sb="12" eb="14">
      <t>シカク</t>
    </rPh>
    <rPh sb="15" eb="17">
      <t>ヘイユウ</t>
    </rPh>
    <phoneticPr fontId="2"/>
  </si>
  <si>
    <t>幼稚園教諭免許状のみ保有</t>
    <rPh sb="0" eb="3">
      <t>ヨウチエン</t>
    </rPh>
    <rPh sb="3" eb="5">
      <t>キョウユ</t>
    </rPh>
    <rPh sb="5" eb="8">
      <t>メンキョジョウ</t>
    </rPh>
    <rPh sb="10" eb="12">
      <t>ホユウ</t>
    </rPh>
    <phoneticPr fontId="2"/>
  </si>
  <si>
    <t>保育士資格のみ保有</t>
    <rPh sb="0" eb="3">
      <t>ホイクシ</t>
    </rPh>
    <rPh sb="3" eb="5">
      <t>シカク</t>
    </rPh>
    <rPh sb="7" eb="9">
      <t>ホユウ</t>
    </rPh>
    <phoneticPr fontId="2"/>
  </si>
  <si>
    <t>非常勤</t>
    <rPh sb="0" eb="3">
      <t>ヒジョウキン</t>
    </rPh>
    <phoneticPr fontId="2"/>
  </si>
  <si>
    <t>※　幼稚園教諭免許状については、有効期間（修了確認期限）が満了している者は</t>
    <rPh sb="2" eb="5">
      <t>ヨウチエン</t>
    </rPh>
    <rPh sb="5" eb="7">
      <t>キョウユ</t>
    </rPh>
    <rPh sb="7" eb="10">
      <t>メンキョジョウ</t>
    </rPh>
    <rPh sb="16" eb="18">
      <t>ユウコウ</t>
    </rPh>
    <rPh sb="18" eb="20">
      <t>キカン</t>
    </rPh>
    <rPh sb="21" eb="23">
      <t>シュウリョウ</t>
    </rPh>
    <rPh sb="23" eb="25">
      <t>カクニン</t>
    </rPh>
    <rPh sb="25" eb="27">
      <t>キゲン</t>
    </rPh>
    <rPh sb="29" eb="31">
      <t>マンリョウ</t>
    </rPh>
    <rPh sb="35" eb="36">
      <t>シャ</t>
    </rPh>
    <phoneticPr fontId="2"/>
  </si>
  <si>
    <t>　除く（「保有している」に算入しない）。</t>
    <phoneticPr fontId="2"/>
  </si>
  <si>
    <t>４　調理員の状況</t>
    <rPh sb="2" eb="5">
      <t>チョウリイン</t>
    </rPh>
    <rPh sb="6" eb="8">
      <t>ジョウキョウ</t>
    </rPh>
    <phoneticPr fontId="2"/>
  </si>
  <si>
    <t>０～２歳</t>
    <rPh sb="3" eb="4">
      <t>サイ</t>
    </rPh>
    <phoneticPr fontId="2"/>
  </si>
  <si>
    <t>外部搬入の
対象人数</t>
    <rPh sb="0" eb="2">
      <t>ガイブ</t>
    </rPh>
    <rPh sb="2" eb="4">
      <t>ハンニュウ</t>
    </rPh>
    <rPh sb="6" eb="8">
      <t>タイショウ</t>
    </rPh>
    <rPh sb="8" eb="10">
      <t>ニンズウ</t>
    </rPh>
    <phoneticPr fontId="2"/>
  </si>
  <si>
    <t>常勤職員の最低必要人数</t>
    <rPh sb="0" eb="2">
      <t>ジョウキン</t>
    </rPh>
    <rPh sb="2" eb="4">
      <t>ショクイン</t>
    </rPh>
    <rPh sb="5" eb="7">
      <t>サイテイ</t>
    </rPh>
    <rPh sb="7" eb="9">
      <t>ヒツヨウ</t>
    </rPh>
    <rPh sb="9" eb="11">
      <t>ニンズウ</t>
    </rPh>
    <phoneticPr fontId="2"/>
  </si>
  <si>
    <t>園児数</t>
    <rPh sb="0" eb="2">
      <t>エンジ</t>
    </rPh>
    <rPh sb="2" eb="3">
      <t>スウ</t>
    </rPh>
    <phoneticPr fontId="2"/>
  </si>
  <si>
    <t>保育認定</t>
    <rPh sb="0" eb="2">
      <t>ホイク</t>
    </rPh>
    <rPh sb="2" eb="4">
      <t>ニンテイ</t>
    </rPh>
    <phoneticPr fontId="2"/>
  </si>
  <si>
    <t>配置
予定者</t>
    <rPh sb="0" eb="2">
      <t>ハイチ</t>
    </rPh>
    <rPh sb="3" eb="6">
      <t>ヨテイシャ</t>
    </rPh>
    <phoneticPr fontId="2"/>
  </si>
  <si>
    <t>氏名</t>
    <rPh sb="0" eb="2">
      <t>シメイ</t>
    </rPh>
    <phoneticPr fontId="2"/>
  </si>
  <si>
    <t>常勤・
非常勤</t>
    <rPh sb="0" eb="2">
      <t>ジョウキン</t>
    </rPh>
    <rPh sb="4" eb="7">
      <t>ヒジョウキン</t>
    </rPh>
    <phoneticPr fontId="2"/>
  </si>
  <si>
    <t>有資格者</t>
    <rPh sb="0" eb="4">
      <t>ユウシカクシャ</t>
    </rPh>
    <phoneticPr fontId="2"/>
  </si>
  <si>
    <t>保有資格</t>
    <rPh sb="0" eb="2">
      <t>ホユウ</t>
    </rPh>
    <rPh sb="2" eb="4">
      <t>シカク</t>
    </rPh>
    <phoneticPr fontId="2"/>
  </si>
  <si>
    <t>栄養士</t>
    <rPh sb="0" eb="3">
      <t>エイヨウシ</t>
    </rPh>
    <phoneticPr fontId="2"/>
  </si>
  <si>
    <t>管理栄養士</t>
    <rPh sb="0" eb="2">
      <t>カンリ</t>
    </rPh>
    <rPh sb="2" eb="5">
      <t>エイヨウシ</t>
    </rPh>
    <phoneticPr fontId="2"/>
  </si>
  <si>
    <t>調理師</t>
    <rPh sb="0" eb="3">
      <t>チョウリシ</t>
    </rPh>
    <phoneticPr fontId="2"/>
  </si>
  <si>
    <t>常勤の人数</t>
    <rPh sb="0" eb="2">
      <t>ジョウキン</t>
    </rPh>
    <rPh sb="3" eb="5">
      <t>ニンズウ</t>
    </rPh>
    <phoneticPr fontId="2"/>
  </si>
  <si>
    <t>有資格者の人数</t>
    <rPh sb="0" eb="4">
      <t>ユウシカクシャ</t>
    </rPh>
    <rPh sb="5" eb="7">
      <t>ニンズウ</t>
    </rPh>
    <phoneticPr fontId="2"/>
  </si>
  <si>
    <t>※　自園で業務委託を行う場合も記入すること。</t>
    <rPh sb="2" eb="3">
      <t>ジ</t>
    </rPh>
    <rPh sb="3" eb="4">
      <t>エン</t>
    </rPh>
    <rPh sb="5" eb="7">
      <t>ギョウム</t>
    </rPh>
    <rPh sb="7" eb="9">
      <t>イタク</t>
    </rPh>
    <rPh sb="10" eb="11">
      <t>オコナ</t>
    </rPh>
    <rPh sb="12" eb="14">
      <t>バアイ</t>
    </rPh>
    <rPh sb="15" eb="17">
      <t>キニュウ</t>
    </rPh>
    <phoneticPr fontId="2"/>
  </si>
  <si>
    <t>＜上記におけるその他チェック項目＞</t>
    <rPh sb="1" eb="3">
      <t>ジョウキ</t>
    </rPh>
    <rPh sb="9" eb="10">
      <t>タ</t>
    </rPh>
    <rPh sb="14" eb="16">
      <t>コウモク</t>
    </rPh>
    <phoneticPr fontId="2"/>
  </si>
  <si>
    <t>内容</t>
    <rPh sb="0" eb="2">
      <t>ナイヨウ</t>
    </rPh>
    <phoneticPr fontId="2"/>
  </si>
  <si>
    <t>チェック欄</t>
    <rPh sb="4" eb="5">
      <t>ラン</t>
    </rPh>
    <phoneticPr fontId="2"/>
  </si>
  <si>
    <t>保育時間について、常時２人以上配置している。</t>
    <rPh sb="0" eb="2">
      <t>ホイク</t>
    </rPh>
    <rPh sb="2" eb="4">
      <t>ジカン</t>
    </rPh>
    <rPh sb="9" eb="11">
      <t>ジョウジ</t>
    </rPh>
    <phoneticPr fontId="2"/>
  </si>
  <si>
    <t>学級担任は、教育時間を通じて配置している。</t>
  </si>
  <si>
    <t>１　敷地の状況</t>
    <rPh sb="2" eb="4">
      <t>シキチ</t>
    </rPh>
    <rPh sb="5" eb="7">
      <t>ジョウキョウ</t>
    </rPh>
    <phoneticPr fontId="2"/>
  </si>
  <si>
    <t>面積</t>
    <rPh sb="0" eb="2">
      <t>メンセキ</t>
    </rPh>
    <phoneticPr fontId="2"/>
  </si>
  <si>
    <t>自己所有</t>
    <rPh sb="0" eb="2">
      <t>ジコ</t>
    </rPh>
    <rPh sb="2" eb="4">
      <t>ショユウ</t>
    </rPh>
    <phoneticPr fontId="2"/>
  </si>
  <si>
    <t>自己所有でない土地について（具体的内容を明記）</t>
    <rPh sb="0" eb="2">
      <t>ジコ</t>
    </rPh>
    <rPh sb="2" eb="4">
      <t>ショユウ</t>
    </rPh>
    <rPh sb="7" eb="9">
      <t>トチ</t>
    </rPh>
    <rPh sb="14" eb="17">
      <t>グタイテキ</t>
    </rPh>
    <rPh sb="17" eb="19">
      <t>ナイヨウ</t>
    </rPh>
    <rPh sb="20" eb="22">
      <t>メイキ</t>
    </rPh>
    <phoneticPr fontId="2"/>
  </si>
  <si>
    <t>土地①</t>
    <rPh sb="0" eb="2">
      <t>トチ</t>
    </rPh>
    <phoneticPr fontId="2"/>
  </si>
  <si>
    <t>土地②</t>
    <rPh sb="0" eb="2">
      <t>トチ</t>
    </rPh>
    <phoneticPr fontId="2"/>
  </si>
  <si>
    <t>土地③</t>
    <rPh sb="0" eb="2">
      <t>トチ</t>
    </rPh>
    <phoneticPr fontId="2"/>
  </si>
  <si>
    <t>２　園舎の状況</t>
    <rPh sb="2" eb="4">
      <t>エンシャ</t>
    </rPh>
    <rPh sb="5" eb="7">
      <t>ジョウキョウ</t>
    </rPh>
    <phoneticPr fontId="2"/>
  </si>
  <si>
    <t>区分</t>
    <rPh sb="0" eb="2">
      <t>クブン</t>
    </rPh>
    <phoneticPr fontId="2"/>
  </si>
  <si>
    <t>園舎①</t>
    <rPh sb="0" eb="2">
      <t>エンシャ</t>
    </rPh>
    <phoneticPr fontId="2"/>
  </si>
  <si>
    <t>園舎②</t>
    <rPh sb="0" eb="2">
      <t>エンシャ</t>
    </rPh>
    <phoneticPr fontId="2"/>
  </si>
  <si>
    <t>園舎③</t>
    <rPh sb="0" eb="2">
      <t>エンシャ</t>
    </rPh>
    <phoneticPr fontId="2"/>
  </si>
  <si>
    <t>構造</t>
    <rPh sb="0" eb="2">
      <t>コウゾウ</t>
    </rPh>
    <phoneticPr fontId="2"/>
  </si>
  <si>
    <t>階層</t>
    <rPh sb="0" eb="2">
      <t>カイソウ</t>
    </rPh>
    <phoneticPr fontId="2"/>
  </si>
  <si>
    <t>保有形態</t>
    <rPh sb="0" eb="2">
      <t>ホユウ</t>
    </rPh>
    <rPh sb="2" eb="4">
      <t>ケイタイ</t>
    </rPh>
    <phoneticPr fontId="2"/>
  </si>
  <si>
    <t>延床面積</t>
    <rPh sb="0" eb="1">
      <t>ノ</t>
    </rPh>
    <rPh sb="1" eb="4">
      <t>ユカメンセキ</t>
    </rPh>
    <phoneticPr fontId="2"/>
  </si>
  <si>
    <t>耐火性能</t>
    <rPh sb="0" eb="3">
      <t>タイカセイ</t>
    </rPh>
    <rPh sb="3" eb="4">
      <t>ノウ</t>
    </rPh>
    <phoneticPr fontId="2"/>
  </si>
  <si>
    <t>（乳児室・ほふく室・保育室・遊戯室を２階以上に設置する場合の考え方</t>
    <rPh sb="1" eb="3">
      <t>ニュウジ</t>
    </rPh>
    <rPh sb="3" eb="4">
      <t>シツ</t>
    </rPh>
    <rPh sb="8" eb="9">
      <t>シツ</t>
    </rPh>
    <rPh sb="10" eb="13">
      <t>ホイクシツ</t>
    </rPh>
    <rPh sb="14" eb="17">
      <t>ユウギシツ</t>
    </rPh>
    <rPh sb="19" eb="22">
      <t>カイイジョウ</t>
    </rPh>
    <rPh sb="23" eb="25">
      <t>セッチ</t>
    </rPh>
    <rPh sb="27" eb="29">
      <t>バアイ</t>
    </rPh>
    <rPh sb="30" eb="31">
      <t>カンガ</t>
    </rPh>
    <rPh sb="32" eb="33">
      <t>カタ</t>
    </rPh>
    <phoneticPr fontId="2"/>
  </si>
  <si>
    <t>自己所有でない場合について（具体的内容を明記）</t>
    <rPh sb="0" eb="2">
      <t>ジコ</t>
    </rPh>
    <rPh sb="2" eb="4">
      <t>ショユウ</t>
    </rPh>
    <rPh sb="7" eb="9">
      <t>バアイ</t>
    </rPh>
    <rPh sb="14" eb="17">
      <t>グタイテキ</t>
    </rPh>
    <rPh sb="17" eb="19">
      <t>ナイヨウ</t>
    </rPh>
    <rPh sb="20" eb="22">
      <t>メイキ</t>
    </rPh>
    <phoneticPr fontId="2"/>
  </si>
  <si>
    <t>園舎④</t>
    <rPh sb="0" eb="2">
      <t>エンシャ</t>
    </rPh>
    <phoneticPr fontId="2"/>
  </si>
  <si>
    <t>園舎⑤</t>
    <rPh sb="0" eb="2">
      <t>エンシャ</t>
    </rPh>
    <phoneticPr fontId="2"/>
  </si>
  <si>
    <t>園舎⑥</t>
    <rPh sb="0" eb="2">
      <t>エンシャ</t>
    </rPh>
    <phoneticPr fontId="2"/>
  </si>
  <si>
    <t>３　各室の状況（面積以外）</t>
    <rPh sb="2" eb="4">
      <t>カクシツ</t>
    </rPh>
    <rPh sb="5" eb="7">
      <t>ジョウキョウ</t>
    </rPh>
    <rPh sb="8" eb="10">
      <t>メンセキ</t>
    </rPh>
    <rPh sb="10" eb="12">
      <t>イガイ</t>
    </rPh>
    <phoneticPr fontId="2"/>
  </si>
  <si>
    <t>室　　　　　数</t>
    <rPh sb="0" eb="1">
      <t>シツ</t>
    </rPh>
    <rPh sb="6" eb="7">
      <t>スウ</t>
    </rPh>
    <phoneticPr fontId="2"/>
  </si>
  <si>
    <t>１階</t>
    <rPh sb="1" eb="2">
      <t>カイ</t>
    </rPh>
    <phoneticPr fontId="2"/>
  </si>
  <si>
    <t>２階</t>
    <rPh sb="1" eb="2">
      <t>カイ</t>
    </rPh>
    <phoneticPr fontId="2"/>
  </si>
  <si>
    <t>３階
以上</t>
    <rPh sb="1" eb="2">
      <t>カイ</t>
    </rPh>
    <rPh sb="3" eb="5">
      <t>イジョウ</t>
    </rPh>
    <phoneticPr fontId="2"/>
  </si>
  <si>
    <t>上記のほか３歳未満児の保育の用に供する施設及び設備（　　　　　　　　　　）</t>
    <rPh sb="0" eb="2">
      <t>ジョウキ</t>
    </rPh>
    <rPh sb="6" eb="7">
      <t>サイ</t>
    </rPh>
    <rPh sb="7" eb="9">
      <t>ミマン</t>
    </rPh>
    <rPh sb="9" eb="10">
      <t>ジ</t>
    </rPh>
    <rPh sb="11" eb="13">
      <t>ホイク</t>
    </rPh>
    <rPh sb="14" eb="15">
      <t>ヨウ</t>
    </rPh>
    <rPh sb="16" eb="17">
      <t>キョウ</t>
    </rPh>
    <rPh sb="19" eb="21">
      <t>シセツ</t>
    </rPh>
    <rPh sb="21" eb="22">
      <t>オヨ</t>
    </rPh>
    <rPh sb="23" eb="25">
      <t>セツビ</t>
    </rPh>
    <phoneticPr fontId="2"/>
  </si>
  <si>
    <t>４　園庭の状況</t>
    <rPh sb="2" eb="4">
      <t>エンテイ</t>
    </rPh>
    <rPh sb="5" eb="7">
      <t>ジョウキョウ</t>
    </rPh>
    <phoneticPr fontId="2"/>
  </si>
  <si>
    <t>屋上園庭</t>
    <rPh sb="0" eb="2">
      <t>オクジョウ</t>
    </rPh>
    <rPh sb="2" eb="4">
      <t>エンテイ</t>
    </rPh>
    <phoneticPr fontId="2"/>
  </si>
  <si>
    <t>（屋上園庭、代替地を面積算入する場合の考え方）</t>
    <rPh sb="1" eb="3">
      <t>オクジョウ</t>
    </rPh>
    <rPh sb="3" eb="5">
      <t>エンテイ</t>
    </rPh>
    <rPh sb="6" eb="9">
      <t>ダイタイチ</t>
    </rPh>
    <rPh sb="10" eb="12">
      <t>メンセキ</t>
    </rPh>
    <rPh sb="12" eb="14">
      <t>サンニュウ</t>
    </rPh>
    <rPh sb="16" eb="18">
      <t>バアイ</t>
    </rPh>
    <rPh sb="19" eb="20">
      <t>カンガ</t>
    </rPh>
    <rPh sb="21" eb="22">
      <t>カタ</t>
    </rPh>
    <phoneticPr fontId="2"/>
  </si>
  <si>
    <t>５　調理室の状況（チェック欄に記入）</t>
    <rPh sb="2" eb="5">
      <t>チョウリシツ</t>
    </rPh>
    <rPh sb="6" eb="8">
      <t>ジョウキョウ</t>
    </rPh>
    <rPh sb="13" eb="14">
      <t>ラン</t>
    </rPh>
    <rPh sb="15" eb="17">
      <t>キニュウ</t>
    </rPh>
    <phoneticPr fontId="2"/>
  </si>
  <si>
    <t>子どもが立ち入らないよう仕切り等が設置され、安全・衛生について配慮している。</t>
    <phoneticPr fontId="2"/>
  </si>
  <si>
    <t>調理室を間仕切りや固定家具等で仕切っている。</t>
    <phoneticPr fontId="2"/>
  </si>
  <si>
    <t>備考
（移行特例を適用する場合に記入）</t>
    <rPh sb="0" eb="2">
      <t>ビコウ</t>
    </rPh>
    <rPh sb="4" eb="6">
      <t>イコウ</t>
    </rPh>
    <rPh sb="6" eb="8">
      <t>トクレイ</t>
    </rPh>
    <rPh sb="9" eb="11">
      <t>テキヨウ</t>
    </rPh>
    <rPh sb="13" eb="15">
      <t>バアイ</t>
    </rPh>
    <rPh sb="16" eb="18">
      <t>キニュウ</t>
    </rPh>
    <phoneticPr fontId="2"/>
  </si>
  <si>
    <t>移行特例の適用</t>
    <phoneticPr fontId="2"/>
  </si>
  <si>
    <t>※　移行特例を適用する場合（適用する内容を記入）</t>
    <rPh sb="2" eb="4">
      <t>イコウ</t>
    </rPh>
    <rPh sb="4" eb="6">
      <t>トクレイ</t>
    </rPh>
    <rPh sb="7" eb="9">
      <t>テキヨウ</t>
    </rPh>
    <rPh sb="11" eb="13">
      <t>バアイ</t>
    </rPh>
    <rPh sb="14" eb="16">
      <t>テキヨウ</t>
    </rPh>
    <rPh sb="18" eb="20">
      <t>ナイヨウ</t>
    </rPh>
    <rPh sb="21" eb="23">
      <t>キニュウ</t>
    </rPh>
    <phoneticPr fontId="2"/>
  </si>
  <si>
    <t>各学級ごとに常勤かつ専任の幼稚園教諭免許状保有者を１人以上（３歳児で２５人以上の学級は２人以上）配置している。</t>
    <rPh sb="6" eb="8">
      <t>ジョウキン</t>
    </rPh>
    <rPh sb="13" eb="16">
      <t>ヨウチエン</t>
    </rPh>
    <rPh sb="16" eb="18">
      <t>キョウユ</t>
    </rPh>
    <rPh sb="18" eb="21">
      <t>メンキョジョウ</t>
    </rPh>
    <rPh sb="21" eb="24">
      <t>ホユウシャ</t>
    </rPh>
    <rPh sb="31" eb="33">
      <t>サイジ</t>
    </rPh>
    <rPh sb="36" eb="39">
      <t>ニンイジョウ</t>
    </rPh>
    <rPh sb="40" eb="42">
      <t>ガッキュウ</t>
    </rPh>
    <rPh sb="44" eb="45">
      <t>ニン</t>
    </rPh>
    <rPh sb="45" eb="47">
      <t>イジョウ</t>
    </rPh>
    <phoneticPr fontId="2"/>
  </si>
  <si>
    <t>×印が入る場合（詳細を具体的に記入すること。）</t>
    <rPh sb="1" eb="2">
      <t>シルシ</t>
    </rPh>
    <rPh sb="3" eb="4">
      <t>ハイ</t>
    </rPh>
    <rPh sb="5" eb="7">
      <t>バアイ</t>
    </rPh>
    <rPh sb="8" eb="10">
      <t>ショウサイ</t>
    </rPh>
    <rPh sb="11" eb="14">
      <t>グタイテキ</t>
    </rPh>
    <rPh sb="15" eb="17">
      <t>キニュウ</t>
    </rPh>
    <phoneticPr fontId="2"/>
  </si>
  <si>
    <r>
      <t xml:space="preserve">基準上必要な
職員の数
</t>
    </r>
    <r>
      <rPr>
        <sz val="10"/>
        <rFont val="ＭＳ ゴシック"/>
        <family val="3"/>
        <charset val="128"/>
      </rPr>
      <t>（参考様式１の再掲）</t>
    </r>
    <rPh sb="0" eb="2">
      <t>キジュン</t>
    </rPh>
    <rPh sb="2" eb="3">
      <t>ジョウ</t>
    </rPh>
    <rPh sb="3" eb="5">
      <t>ヒツヨウ</t>
    </rPh>
    <rPh sb="7" eb="9">
      <t>ショクイン</t>
    </rPh>
    <rPh sb="10" eb="11">
      <t>カズ</t>
    </rPh>
    <rPh sb="13" eb="15">
      <t>サンコウ</t>
    </rPh>
    <rPh sb="15" eb="17">
      <t>ヨウシキ</t>
    </rPh>
    <rPh sb="19" eb="21">
      <t>サイケイ</t>
    </rPh>
    <phoneticPr fontId="12"/>
  </si>
  <si>
    <t>主幹保育教諭</t>
    <rPh sb="0" eb="2">
      <t>シュカン</t>
    </rPh>
    <rPh sb="2" eb="4">
      <t>ホイク</t>
    </rPh>
    <rPh sb="4" eb="6">
      <t>キョウユ</t>
    </rPh>
    <phoneticPr fontId="2"/>
  </si>
  <si>
    <t>園舎④</t>
    <rPh sb="0" eb="2">
      <t>エンシャ</t>
    </rPh>
    <phoneticPr fontId="2"/>
  </si>
  <si>
    <t>園舎⑤</t>
    <rPh sb="0" eb="2">
      <t>エンシャ</t>
    </rPh>
    <phoneticPr fontId="2"/>
  </si>
  <si>
    <t>園舎⑥</t>
    <rPh sb="0" eb="2">
      <t>エンシャ</t>
    </rPh>
    <phoneticPr fontId="2"/>
  </si>
  <si>
    <t>（以下は、要件を満たす場合のみ、必要面積数として算入可）</t>
    <rPh sb="1" eb="3">
      <t>イカ</t>
    </rPh>
    <rPh sb="5" eb="7">
      <t>ヨウケン</t>
    </rPh>
    <rPh sb="8" eb="9">
      <t>ミ</t>
    </rPh>
    <rPh sb="11" eb="13">
      <t>バアイ</t>
    </rPh>
    <rPh sb="16" eb="18">
      <t>ヒツヨウ</t>
    </rPh>
    <rPh sb="18" eb="20">
      <t>メンセキ</t>
    </rPh>
    <rPh sb="20" eb="21">
      <t>スウ</t>
    </rPh>
    <rPh sb="24" eb="26">
      <t>サンニュウ</t>
    </rPh>
    <rPh sb="26" eb="27">
      <t>カ</t>
    </rPh>
    <phoneticPr fontId="2"/>
  </si>
  <si>
    <t>代替地（２歳児部分のみ、移行特例）</t>
    <rPh sb="0" eb="3">
      <t>ダイタイチ</t>
    </rPh>
    <rPh sb="12" eb="14">
      <t>イコウ</t>
    </rPh>
    <rPh sb="14" eb="16">
      <t>トクレイ</t>
    </rPh>
    <phoneticPr fontId="2"/>
  </si>
  <si>
    <t>合計（代替地除く）</t>
    <rPh sb="0" eb="2">
      <t>ゴウケイ</t>
    </rPh>
    <rPh sb="3" eb="6">
      <t>ダイタイチ</t>
    </rPh>
    <rPh sb="6" eb="7">
      <t>ノゾ</t>
    </rPh>
    <phoneticPr fontId="2"/>
  </si>
  <si>
    <t>屋外遊戯場</t>
    <rPh sb="0" eb="2">
      <t>オクガイ</t>
    </rPh>
    <rPh sb="2" eb="4">
      <t>ユウギ</t>
    </rPh>
    <rPh sb="4" eb="5">
      <t>バ</t>
    </rPh>
    <phoneticPr fontId="2"/>
  </si>
  <si>
    <t>教諭免許
（幼稚園以外）
【専修又は１種に限る】</t>
    <rPh sb="0" eb="2">
      <t>キョウユ</t>
    </rPh>
    <rPh sb="2" eb="4">
      <t>メンキョ</t>
    </rPh>
    <rPh sb="14" eb="16">
      <t>センシュウ</t>
    </rPh>
    <rPh sb="16" eb="17">
      <t>マタ</t>
    </rPh>
    <rPh sb="19" eb="20">
      <t>シュ</t>
    </rPh>
    <rPh sb="21" eb="22">
      <t>カギ</t>
    </rPh>
    <phoneticPr fontId="2"/>
  </si>
  <si>
    <t>幼稚園教諭免許・教諭免許</t>
    <rPh sb="0" eb="3">
      <t>ヨウチエン</t>
    </rPh>
    <rPh sb="3" eb="5">
      <t>キョウユ</t>
    </rPh>
    <rPh sb="5" eb="7">
      <t>メンキョ</t>
    </rPh>
    <rPh sb="8" eb="10">
      <t>キョウユ</t>
    </rPh>
    <rPh sb="10" eb="12">
      <t>メンキョ</t>
    </rPh>
    <phoneticPr fontId="2"/>
  </si>
  <si>
    <t>免許更新状況</t>
    <rPh sb="0" eb="2">
      <t>メンキョ</t>
    </rPh>
    <rPh sb="2" eb="4">
      <t>コウシン</t>
    </rPh>
    <rPh sb="4" eb="6">
      <t>ジョウキョウ</t>
    </rPh>
    <phoneticPr fontId="2"/>
  </si>
  <si>
    <t>　６　職員の数に応じて、適宜行を増やす等、工夫をすること。</t>
    <rPh sb="3" eb="5">
      <t>ショクイン</t>
    </rPh>
    <rPh sb="6" eb="7">
      <t>スウ</t>
    </rPh>
    <rPh sb="8" eb="9">
      <t>オウ</t>
    </rPh>
    <rPh sb="12" eb="14">
      <t>テキギ</t>
    </rPh>
    <rPh sb="14" eb="15">
      <t>ギョウ</t>
    </rPh>
    <rPh sb="16" eb="17">
      <t>フ</t>
    </rPh>
    <rPh sb="19" eb="20">
      <t>トウ</t>
    </rPh>
    <rPh sb="21" eb="23">
      <t>クフウ</t>
    </rPh>
    <phoneticPr fontId="2"/>
  </si>
  <si>
    <t>　５　「免許更新状況」欄には、幼稚園教諭免許又は教諭免許を所有する職員全てについて記載することとする。</t>
    <rPh sb="4" eb="6">
      <t>メンキョ</t>
    </rPh>
    <rPh sb="6" eb="8">
      <t>コウシン</t>
    </rPh>
    <rPh sb="8" eb="10">
      <t>ジョウキョウ</t>
    </rPh>
    <rPh sb="11" eb="12">
      <t>ラン</t>
    </rPh>
    <rPh sb="15" eb="18">
      <t>ヨウチエン</t>
    </rPh>
    <rPh sb="18" eb="20">
      <t>キョウユ</t>
    </rPh>
    <rPh sb="20" eb="22">
      <t>メンキョ</t>
    </rPh>
    <rPh sb="22" eb="23">
      <t>マタ</t>
    </rPh>
    <rPh sb="24" eb="26">
      <t>キョウユ</t>
    </rPh>
    <rPh sb="26" eb="28">
      <t>メンキョ</t>
    </rPh>
    <rPh sb="29" eb="31">
      <t>ショユウ</t>
    </rPh>
    <rPh sb="33" eb="35">
      <t>ショクイン</t>
    </rPh>
    <rPh sb="35" eb="36">
      <t>スベ</t>
    </rPh>
    <rPh sb="41" eb="43">
      <t>キサイ</t>
    </rPh>
    <phoneticPr fontId="2"/>
  </si>
  <si>
    <t>１　「必要な数」欄における学級数については、次の年齢区分により算定する。     
　　３歳児　　：「子どもの数」欄の人数を２５で除す
　　　　　　　　　（小数点第１位以下は切り上げ。以下同じ。）
　　４～５歳児：「子どもの数」欄の人数を３５で除す
２　「必要な数」欄における職員の数については、次のとおり算定する。
　　次の年齢区分により計算し、各々を合計した後に、小数点以下を四捨五入すること。
　　０歳児　　：「子どもの数」欄の人数を３で除す
　　　　　　　　　（小数点第２位以下は切り捨て。以下同じ。）
　　１～２歳児：「子どもの数」欄の人数を６で除す
　　３歳児　　：「子どもの数」欄の人数を２０で除す
　　４～５歳児：「子どもの数」欄の人数を３０で除す
３　基準上必要な職員の数については、次のとおり計算すること。
　　０～２歳児：「必要な数」欄における職員の数と同数
　　３歳児    ：①　２人以上の学級担任を置かない場合（１学級２５人以下）
　　　　　　　　　　「必要な数」欄における職員の数と、学級編制数のうち、多い数
　　　　　　　　②　２人以上の学級担任を置く場合（１学級２６～３５人）
　　　　　　　　　　「必要な数」欄における職員の数と、「２５人以下の学級数×１人」
　　　　　　　　　＋「２６人～３５人の学級数×２人」のうち、多い数
　　４～５歳児：「必要な数」欄における職員の数と、学級編制数のうち、多い数</t>
    <rPh sb="3" eb="5">
      <t>ヒツヨウ</t>
    </rPh>
    <rPh sb="6" eb="7">
      <t>スウ</t>
    </rPh>
    <rPh sb="8" eb="9">
      <t>ラン</t>
    </rPh>
    <rPh sb="31" eb="33">
      <t>サンテイ</t>
    </rPh>
    <rPh sb="250" eb="252">
      <t>イカ</t>
    </rPh>
    <rPh sb="252" eb="253">
      <t>オナ</t>
    </rPh>
    <rPh sb="337" eb="339">
      <t>キジュン</t>
    </rPh>
    <rPh sb="339" eb="340">
      <t>ジョウ</t>
    </rPh>
    <rPh sb="340" eb="342">
      <t>ヒツヨウ</t>
    </rPh>
    <rPh sb="343" eb="345">
      <t>ショクイン</t>
    </rPh>
    <rPh sb="346" eb="347">
      <t>スウ</t>
    </rPh>
    <rPh sb="353" eb="354">
      <t>ツギ</t>
    </rPh>
    <rPh sb="358" eb="360">
      <t>ケイサン</t>
    </rPh>
    <rPh sb="390" eb="392">
      <t>ドウスウ</t>
    </rPh>
    <rPh sb="406" eb="409">
      <t>ニンイジョウ</t>
    </rPh>
    <rPh sb="410" eb="412">
      <t>ガッキュウ</t>
    </rPh>
    <rPh sb="412" eb="414">
      <t>タンニン</t>
    </rPh>
    <rPh sb="415" eb="416">
      <t>オ</t>
    </rPh>
    <rPh sb="419" eb="421">
      <t>バアイ</t>
    </rPh>
    <rPh sb="423" eb="425">
      <t>ガッキュウ</t>
    </rPh>
    <rPh sb="427" eb="428">
      <t>ニン</t>
    </rPh>
    <rPh sb="428" eb="430">
      <t>イカ</t>
    </rPh>
    <rPh sb="498" eb="500">
      <t>ガッキュウ</t>
    </rPh>
    <rPh sb="505" eb="506">
      <t>ニン</t>
    </rPh>
    <rPh sb="538" eb="539">
      <t>ニン</t>
    </rPh>
    <rPh sb="539" eb="541">
      <t>イカ</t>
    </rPh>
    <rPh sb="542" eb="544">
      <t>ガッキュウ</t>
    </rPh>
    <rPh sb="544" eb="545">
      <t>スウ</t>
    </rPh>
    <rPh sb="547" eb="548">
      <t>ニン</t>
    </rPh>
    <rPh sb="563" eb="564">
      <t>ニン</t>
    </rPh>
    <rPh sb="567" eb="568">
      <t>ニン</t>
    </rPh>
    <rPh sb="569" eb="572">
      <t>ガッキュウスウ</t>
    </rPh>
    <rPh sb="574" eb="575">
      <t>ニン</t>
    </rPh>
    <rPh sb="610" eb="612">
      <t>ガッキュウ</t>
    </rPh>
    <rPh sb="612" eb="614">
      <t>ヘンセイ</t>
    </rPh>
    <rPh sb="614" eb="615">
      <t>スウ</t>
    </rPh>
    <rPh sb="619" eb="620">
      <t>オオ</t>
    </rPh>
    <rPh sb="621" eb="622">
      <t>スウ</t>
    </rPh>
    <phoneticPr fontId="12"/>
  </si>
  <si>
    <t>　　には更新（予定）年月日または更新期限を記入すること。（「更新期限」を選択する例：更新期限切れ、更新予定なし、更新不要等）</t>
    <rPh sb="30" eb="32">
      <t>コウシン</t>
    </rPh>
    <rPh sb="32" eb="34">
      <t>キゲン</t>
    </rPh>
    <rPh sb="36" eb="38">
      <t>センタク</t>
    </rPh>
    <rPh sb="40" eb="41">
      <t>レイ</t>
    </rPh>
    <rPh sb="42" eb="44">
      <t>コウシン</t>
    </rPh>
    <rPh sb="44" eb="46">
      <t>キゲン</t>
    </rPh>
    <rPh sb="46" eb="47">
      <t>ギ</t>
    </rPh>
    <rPh sb="49" eb="51">
      <t>コウシン</t>
    </rPh>
    <rPh sb="51" eb="53">
      <t>ヨテイ</t>
    </rPh>
    <rPh sb="56" eb="58">
      <t>コウシン</t>
    </rPh>
    <rPh sb="58" eb="60">
      <t>フヨウ</t>
    </rPh>
    <rPh sb="60" eb="61">
      <t>ナド</t>
    </rPh>
    <rPh sb="61" eb="62">
      <t>フトウ</t>
    </rPh>
    <phoneticPr fontId="2"/>
  </si>
  <si>
    <t>（１）認定予定年月日までに更新期限が到来する場合、上段については「更新済」「更新手続中」「更新期限」のいずれかを選択し、下段</t>
    <rPh sb="56" eb="58">
      <t>センタク</t>
    </rPh>
    <phoneticPr fontId="2"/>
  </si>
  <si>
    <t>（２）認定予定年月日以降に更新期限が到来する場合、上段については「更新期限」を選択し、下段には更新期限を記入すること。</t>
    <rPh sb="10" eb="12">
      <t>イコウ</t>
    </rPh>
    <rPh sb="13" eb="15">
      <t>コウシン</t>
    </rPh>
    <rPh sb="15" eb="17">
      <t>キゲン</t>
    </rPh>
    <rPh sb="18" eb="20">
      <t>トウライ</t>
    </rPh>
    <rPh sb="22" eb="24">
      <t>バアイ</t>
    </rPh>
    <rPh sb="25" eb="27">
      <t>ジョウダン</t>
    </rPh>
    <rPh sb="33" eb="35">
      <t>コウシン</t>
    </rPh>
    <rPh sb="35" eb="37">
      <t>キゲン</t>
    </rPh>
    <rPh sb="39" eb="41">
      <t>センタク</t>
    </rPh>
    <rPh sb="43" eb="44">
      <t>シタ</t>
    </rPh>
    <rPh sb="44" eb="45">
      <t>ダン</t>
    </rPh>
    <rPh sb="47" eb="49">
      <t>コウシン</t>
    </rPh>
    <rPh sb="49" eb="51">
      <t>キゲン</t>
    </rPh>
    <rPh sb="52" eb="54">
      <t>キニュウ</t>
    </rPh>
    <phoneticPr fontId="2"/>
  </si>
  <si>
    <r>
      <t>【幼保連携型認定こども園以外の認定こども園用</t>
    </r>
    <r>
      <rPr>
        <sz val="9"/>
        <color theme="1"/>
        <rFont val="ＭＳ ゴシック"/>
        <family val="3"/>
        <charset val="128"/>
      </rPr>
      <t>（幼稚園型、保育所型又は地方裁量型）</t>
    </r>
    <r>
      <rPr>
        <sz val="11"/>
        <color theme="1"/>
        <rFont val="ＭＳ ゴシック"/>
        <family val="3"/>
        <charset val="128"/>
      </rPr>
      <t>】</t>
    </r>
    <rPh sb="1" eb="3">
      <t>ヨウホ</t>
    </rPh>
    <rPh sb="3" eb="5">
      <t>レンケイ</t>
    </rPh>
    <rPh sb="5" eb="6">
      <t>ガタ</t>
    </rPh>
    <rPh sb="6" eb="8">
      <t>ニンテイ</t>
    </rPh>
    <rPh sb="11" eb="12">
      <t>エン</t>
    </rPh>
    <rPh sb="12" eb="14">
      <t>イガイ</t>
    </rPh>
    <rPh sb="15" eb="17">
      <t>ニンテイ</t>
    </rPh>
    <rPh sb="20" eb="21">
      <t>エン</t>
    </rPh>
    <rPh sb="21" eb="22">
      <t>ヨウ</t>
    </rPh>
    <rPh sb="23" eb="26">
      <t>ヨウチエン</t>
    </rPh>
    <rPh sb="26" eb="27">
      <t>ガタ</t>
    </rPh>
    <rPh sb="28" eb="31">
      <t>ホイクショ</t>
    </rPh>
    <rPh sb="31" eb="32">
      <t>ガタ</t>
    </rPh>
    <rPh sb="32" eb="33">
      <t>マタ</t>
    </rPh>
    <rPh sb="34" eb="36">
      <t>チホウ</t>
    </rPh>
    <rPh sb="36" eb="38">
      <t>サイリョウ</t>
    </rPh>
    <rPh sb="38" eb="39">
      <t>ガタ</t>
    </rPh>
    <phoneticPr fontId="2"/>
  </si>
  <si>
    <t xml:space="preserve">  年　　月　　日現在</t>
    <rPh sb="2" eb="3">
      <t>ネン</t>
    </rPh>
    <rPh sb="5" eb="6">
      <t>ガツ</t>
    </rPh>
    <rPh sb="8" eb="9">
      <t>ニチ</t>
    </rPh>
    <rPh sb="9" eb="11">
      <t>ゲンザイ</t>
    </rPh>
    <phoneticPr fontId="2"/>
  </si>
  <si>
    <t>※　職務に関連する「資格証の写し」を添付してください。</t>
    <rPh sb="2" eb="4">
      <t>ショクム</t>
    </rPh>
    <rPh sb="5" eb="7">
      <t>カンレン</t>
    </rPh>
    <rPh sb="10" eb="12">
      <t>シカク</t>
    </rPh>
    <rPh sb="12" eb="13">
      <t>ショウ</t>
    </rPh>
    <rPh sb="14" eb="15">
      <t>ウツ</t>
    </rPh>
    <rPh sb="18" eb="20">
      <t>テンプ</t>
    </rPh>
    <phoneticPr fontId="2"/>
  </si>
  <si>
    <r>
      <t>【幼保連携型認定こども園以外の認定こども園用</t>
    </r>
    <r>
      <rPr>
        <sz val="9"/>
        <color theme="1"/>
        <rFont val="ＭＳ ゴシック"/>
        <family val="3"/>
        <charset val="128"/>
      </rPr>
      <t>（幼稚園型、保育所型又は地方裁量型）</t>
    </r>
    <r>
      <rPr>
        <sz val="11"/>
        <color theme="1"/>
        <rFont val="ＭＳ ゴシック"/>
        <family val="3"/>
        <charset val="128"/>
      </rPr>
      <t>】</t>
    </r>
    <rPh sb="1" eb="3">
      <t>ヨウホ</t>
    </rPh>
    <rPh sb="3" eb="5">
      <t>レンケイ</t>
    </rPh>
    <rPh sb="5" eb="6">
      <t>ガタ</t>
    </rPh>
    <rPh sb="6" eb="8">
      <t>ニンテイ</t>
    </rPh>
    <rPh sb="11" eb="12">
      <t>エン</t>
    </rPh>
    <rPh sb="12" eb="14">
      <t>イガイ</t>
    </rPh>
    <rPh sb="15" eb="17">
      <t>ニンテイ</t>
    </rPh>
    <rPh sb="20" eb="21">
      <t>エン</t>
    </rPh>
    <rPh sb="21" eb="22">
      <t>ヨウ</t>
    </rPh>
    <rPh sb="23" eb="26">
      <t>ヨウチエン</t>
    </rPh>
    <rPh sb="26" eb="27">
      <t>ガタ</t>
    </rPh>
    <rPh sb="28" eb="31">
      <t>ホイクショ</t>
    </rPh>
    <rPh sb="31" eb="32">
      <t>ガタ</t>
    </rPh>
    <rPh sb="32" eb="33">
      <t>マタ</t>
    </rPh>
    <rPh sb="34" eb="36">
      <t>チホウ</t>
    </rPh>
    <rPh sb="36" eb="38">
      <t>サイリョウ</t>
    </rPh>
    <rPh sb="38" eb="39">
      <t>ガタ</t>
    </rPh>
    <rPh sb="39" eb="40">
      <t>トクガタ</t>
    </rPh>
    <phoneticPr fontId="2"/>
  </si>
  <si>
    <t>（参考様式３：職員配置計算表）</t>
    <rPh sb="1" eb="3">
      <t>サンコウ</t>
    </rPh>
    <rPh sb="3" eb="5">
      <t>ヨウシキ</t>
    </rPh>
    <rPh sb="7" eb="9">
      <t>ショクイン</t>
    </rPh>
    <rPh sb="9" eb="11">
      <t>ハイチ</t>
    </rPh>
    <rPh sb="11" eb="14">
      <t>ケイサンヒョウ</t>
    </rPh>
    <phoneticPr fontId="12"/>
  </si>
  <si>
    <t>（参考様式４：職員名簿）</t>
    <rPh sb="1" eb="3">
      <t>サンコウ</t>
    </rPh>
    <rPh sb="3" eb="5">
      <t>ヨウシキ</t>
    </rPh>
    <rPh sb="7" eb="9">
      <t>ショクイン</t>
    </rPh>
    <rPh sb="9" eb="11">
      <t>メイボ</t>
    </rPh>
    <phoneticPr fontId="2"/>
  </si>
  <si>
    <t>【参考様式４（付表１）】園長予定者の略歴</t>
    <rPh sb="1" eb="3">
      <t>サンコウ</t>
    </rPh>
    <rPh sb="3" eb="5">
      <t>ヨウシキ</t>
    </rPh>
    <rPh sb="7" eb="9">
      <t>フヒョウ</t>
    </rPh>
    <rPh sb="12" eb="14">
      <t>エンチョウ</t>
    </rPh>
    <rPh sb="14" eb="17">
      <t>ヨテイシャ</t>
    </rPh>
    <rPh sb="18" eb="20">
      <t>リャクレキ</t>
    </rPh>
    <phoneticPr fontId="2"/>
  </si>
  <si>
    <t>【参考様式４（付表２）】職員の配置状況</t>
    <rPh sb="1" eb="3">
      <t>サンコウ</t>
    </rPh>
    <rPh sb="3" eb="5">
      <t>ヨウシキ</t>
    </rPh>
    <rPh sb="7" eb="9">
      <t>フヒョウ</t>
    </rPh>
    <rPh sb="12" eb="14">
      <t>ショクイン</t>
    </rPh>
    <rPh sb="15" eb="17">
      <t>ハイチ</t>
    </rPh>
    <rPh sb="17" eb="19">
      <t>ジョウキョウ</t>
    </rPh>
    <phoneticPr fontId="2"/>
  </si>
  <si>
    <t>（参考様式５）</t>
    <rPh sb="1" eb="3">
      <t>サンコウ</t>
    </rPh>
    <rPh sb="3" eb="5">
      <t>ヨウシキ</t>
    </rPh>
    <phoneticPr fontId="2"/>
  </si>
  <si>
    <t>【参考様式５（付表１）】各室別面積表</t>
    <rPh sb="1" eb="3">
      <t>サンコウ</t>
    </rPh>
    <rPh sb="3" eb="5">
      <t>ヨウシキ</t>
    </rPh>
    <rPh sb="7" eb="9">
      <t>フヒョウ</t>
    </rPh>
    <rPh sb="12" eb="14">
      <t>カクシツ</t>
    </rPh>
    <rPh sb="14" eb="15">
      <t>ベツ</t>
    </rPh>
    <rPh sb="15" eb="17">
      <t>メンセキ</t>
    </rPh>
    <rPh sb="17" eb="18">
      <t>ヒョウ</t>
    </rPh>
    <phoneticPr fontId="2"/>
  </si>
  <si>
    <t>【参考様式５（付表２）】敷地・園舎等の状況</t>
    <rPh sb="1" eb="3">
      <t>サンコウ</t>
    </rPh>
    <rPh sb="3" eb="5">
      <t>ヨウシキ</t>
    </rPh>
    <rPh sb="7" eb="9">
      <t>フヒョウ</t>
    </rPh>
    <rPh sb="12" eb="14">
      <t>シキチ</t>
    </rPh>
    <rPh sb="15" eb="17">
      <t>エンシャ</t>
    </rPh>
    <rPh sb="17" eb="18">
      <t>トウ</t>
    </rPh>
    <rPh sb="19" eb="21">
      <t>ジョウキョウ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</si>
</sst>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人&quot;"/>
    <numFmt numFmtId="177" formatCode="#,##0_ "/>
    <numFmt numFmtId="178" formatCode="#,##0.00_ "/>
    <numFmt numFmtId="179" formatCode="#,##0.00&quot; &quot;;&quot;△ &quot;#,##0.00&quot; &quot;"/>
    <numFmt numFmtId="180" formatCode="#,##0.00&quot;㎡ &quot;"/>
    <numFmt numFmtId="181" formatCode="#,##0&quot;人 &quot;"/>
    <numFmt numFmtId="182" formatCode="##&quot;人&quot;"/>
    <numFmt numFmtId="183" formatCode="##&quot;階&quot;&quot;建&quot;&quot;て&quot;"/>
  </numFmts>
  <fonts count="23" x14ac:knownFonts="1">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sz val="14"/>
      <color theme="1"/>
      <name val="ＭＳ ゴシック"/>
      <family val="3"/>
      <charset val="128"/>
    </font>
    <font>
      <sz val="11"/>
      <color theme="1"/>
      <name val="ＭＳ 明朝"/>
      <family val="1"/>
      <charset val="128"/>
    </font>
    <font>
      <b/>
      <sz val="16"/>
      <color theme="1"/>
      <name val="ＭＳ ゴシック"/>
      <family val="3"/>
      <charset val="128"/>
    </font>
    <font>
      <sz val="14"/>
      <color theme="1"/>
      <name val="ＭＳ Ｐゴシック"/>
      <family val="2"/>
      <charset val="128"/>
      <scheme val="minor"/>
    </font>
    <font>
      <b/>
      <sz val="11"/>
      <color rgb="FFFF0000"/>
      <name val="ＭＳ ゴシック"/>
      <family val="3"/>
      <charset val="128"/>
    </font>
    <font>
      <sz val="10"/>
      <color theme="1"/>
      <name val="ＭＳ ゴシック"/>
      <family val="3"/>
      <charset val="128"/>
    </font>
    <font>
      <sz val="9"/>
      <color theme="1"/>
      <name val="ＭＳ ゴシック"/>
      <family val="3"/>
      <charset val="128"/>
    </font>
    <font>
      <sz val="11"/>
      <name val="ＭＳ Ｐゴシック"/>
      <family val="3"/>
      <charset val="128"/>
    </font>
    <font>
      <sz val="12"/>
      <name val="ＭＳ ゴシック"/>
      <family val="3"/>
      <charset val="128"/>
    </font>
    <font>
      <sz val="6"/>
      <name val="ＭＳ Ｐゴシック"/>
      <family val="3"/>
      <charset val="128"/>
    </font>
    <font>
      <sz val="11"/>
      <name val="ＭＳ ゴシック"/>
      <family val="3"/>
      <charset val="128"/>
    </font>
    <font>
      <sz val="10"/>
      <name val="ＭＳ ゴシック"/>
      <family val="3"/>
      <charset val="128"/>
    </font>
    <font>
      <sz val="14"/>
      <name val="ＭＳ ゴシック"/>
      <family val="3"/>
      <charset val="128"/>
    </font>
    <font>
      <sz val="12"/>
      <color theme="1"/>
      <name val="ＭＳ ゴシック"/>
      <family val="3"/>
      <charset val="128"/>
    </font>
    <font>
      <sz val="16"/>
      <color theme="1"/>
      <name val="ＭＳ ゴシック"/>
      <family val="3"/>
      <charset val="128"/>
    </font>
    <font>
      <sz val="14"/>
      <color rgb="FFFF0000"/>
      <name val="ＭＳ ゴシック"/>
      <family val="3"/>
      <charset val="128"/>
    </font>
    <font>
      <sz val="11"/>
      <color rgb="FFFF0000"/>
      <name val="ＭＳ ゴシック"/>
      <family val="3"/>
      <charset val="128"/>
    </font>
    <font>
      <b/>
      <sz val="12"/>
      <name val="ＭＳ ゴシック"/>
      <family val="3"/>
      <charset val="128"/>
    </font>
    <font>
      <sz val="9"/>
      <name val="ＭＳ ゴシック"/>
      <family val="3"/>
      <charset val="128"/>
    </font>
    <font>
      <sz val="8.5"/>
      <name val="ＭＳ ゴシック"/>
      <family val="3"/>
      <charset val="128"/>
    </font>
  </fonts>
  <fills count="5">
    <fill>
      <patternFill patternType="none"/>
    </fill>
    <fill>
      <patternFill patternType="gray125"/>
    </fill>
    <fill>
      <patternFill patternType="solid">
        <fgColor theme="8" tint="0.59996337778862885"/>
        <bgColor indexed="64"/>
      </patternFill>
    </fill>
    <fill>
      <patternFill patternType="solid">
        <fgColor theme="8" tint="0.59999389629810485"/>
        <bgColor indexed="64"/>
      </patternFill>
    </fill>
    <fill>
      <patternFill patternType="solid">
        <fgColor theme="0"/>
        <bgColor indexed="64"/>
      </patternFill>
    </fill>
  </fills>
  <borders count="20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diagonalUp="1">
      <left style="thin">
        <color auto="1"/>
      </left>
      <right style="thin">
        <color auto="1"/>
      </right>
      <top/>
      <bottom/>
      <diagonal style="thin">
        <color auto="1"/>
      </diagonal>
    </border>
    <border diagonalUp="1">
      <left style="thin">
        <color auto="1"/>
      </left>
      <right style="thin">
        <color auto="1"/>
      </right>
      <top/>
      <bottom style="thin">
        <color auto="1"/>
      </bottom>
      <diagonal style="thin">
        <color auto="1"/>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medium">
        <color auto="1"/>
      </left>
      <right style="medium">
        <color auto="1"/>
      </right>
      <top style="medium">
        <color auto="1"/>
      </top>
      <bottom style="medium">
        <color auto="1"/>
      </bottom>
      <diagonal/>
    </border>
    <border diagonalUp="1">
      <left style="thin">
        <color auto="1"/>
      </left>
      <right/>
      <top/>
      <bottom/>
      <diagonal style="thin">
        <color auto="1"/>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bottom/>
      <diagonal/>
    </border>
    <border>
      <left style="thin">
        <color auto="1"/>
      </left>
      <right style="medium">
        <color auto="1"/>
      </right>
      <top/>
      <bottom style="thin">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top style="medium">
        <color auto="1"/>
      </top>
      <bottom/>
      <diagonal/>
    </border>
    <border>
      <left/>
      <right style="thin">
        <color auto="1"/>
      </right>
      <top style="medium">
        <color auto="1"/>
      </top>
      <bottom/>
      <diagonal/>
    </border>
    <border>
      <left style="medium">
        <color auto="1"/>
      </left>
      <right style="thin">
        <color auto="1"/>
      </right>
      <top style="thin">
        <color auto="1"/>
      </top>
      <bottom style="medium">
        <color auto="1"/>
      </bottom>
      <diagonal/>
    </border>
    <border>
      <left style="thin">
        <color auto="1"/>
      </left>
      <right/>
      <top/>
      <bottom style="medium">
        <color auto="1"/>
      </bottom>
      <diagonal/>
    </border>
    <border>
      <left style="thin">
        <color auto="1"/>
      </left>
      <right style="medium">
        <color auto="1"/>
      </right>
      <top style="medium">
        <color auto="1"/>
      </top>
      <bottom/>
      <diagonal/>
    </border>
    <border>
      <left style="thin">
        <color auto="1"/>
      </left>
      <right style="medium">
        <color auto="1"/>
      </right>
      <top style="thin">
        <color auto="1"/>
      </top>
      <bottom/>
      <diagonal/>
    </border>
    <border diagonalUp="1">
      <left style="thin">
        <color auto="1"/>
      </left>
      <right style="medium">
        <color auto="1"/>
      </right>
      <top/>
      <bottom/>
      <diagonal style="thin">
        <color auto="1"/>
      </diagonal>
    </border>
    <border diagonalUp="1">
      <left style="thin">
        <color auto="1"/>
      </left>
      <right style="medium">
        <color auto="1"/>
      </right>
      <top/>
      <bottom style="thin">
        <color auto="1"/>
      </bottom>
      <diagonal style="thin">
        <color auto="1"/>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style="medium">
        <color auto="1"/>
      </top>
      <bottom style="thin">
        <color auto="1"/>
      </bottom>
      <diagonal/>
    </border>
    <border>
      <left/>
      <right/>
      <top style="thin">
        <color auto="1"/>
      </top>
      <bottom style="thin">
        <color auto="1"/>
      </bottom>
      <diagonal/>
    </border>
    <border>
      <left/>
      <right style="thin">
        <color auto="1"/>
      </right>
      <top/>
      <bottom style="medium">
        <color auto="1"/>
      </bottom>
      <diagonal/>
    </border>
    <border>
      <left/>
      <right style="thin">
        <color auto="1"/>
      </right>
      <top style="medium">
        <color auto="1"/>
      </top>
      <bottom style="medium">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bottom/>
      <diagonal/>
    </border>
    <border>
      <left style="medium">
        <color auto="1"/>
      </left>
      <right/>
      <top/>
      <bottom style="medium">
        <color auto="1"/>
      </bottom>
      <diagonal/>
    </border>
    <border diagonalUp="1">
      <left style="thin">
        <color auto="1"/>
      </left>
      <right style="thin">
        <color auto="1"/>
      </right>
      <top style="medium">
        <color auto="1"/>
      </top>
      <bottom/>
      <diagonal style="thin">
        <color auto="1"/>
      </diagonal>
    </border>
    <border diagonalUp="1">
      <left style="thin">
        <color auto="1"/>
      </left>
      <right style="medium">
        <color auto="1"/>
      </right>
      <top style="medium">
        <color auto="1"/>
      </top>
      <bottom/>
      <diagonal style="thin">
        <color auto="1"/>
      </diagonal>
    </border>
    <border>
      <left style="medium">
        <color auto="1"/>
      </left>
      <right/>
      <top style="medium">
        <color auto="1"/>
      </top>
      <bottom style="medium">
        <color auto="1"/>
      </bottom>
      <diagonal/>
    </border>
    <border>
      <left style="medium">
        <color auto="1"/>
      </left>
      <right/>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top style="medium">
        <color auto="1"/>
      </top>
      <bottom/>
      <diagonal/>
    </border>
    <border diagonalUp="1">
      <left style="thin">
        <color auto="1"/>
      </left>
      <right/>
      <top style="thin">
        <color auto="1"/>
      </top>
      <bottom/>
      <diagonal style="thin">
        <color auto="1"/>
      </diagonal>
    </border>
    <border diagonalUp="1">
      <left/>
      <right/>
      <top style="thin">
        <color auto="1"/>
      </top>
      <bottom/>
      <diagonal style="thin">
        <color auto="1"/>
      </diagonal>
    </border>
    <border diagonalUp="1">
      <left/>
      <right style="thin">
        <color auto="1"/>
      </right>
      <top style="thin">
        <color auto="1"/>
      </top>
      <bottom/>
      <diagonal style="thin">
        <color auto="1"/>
      </diagonal>
    </border>
    <border diagonalUp="1">
      <left/>
      <right/>
      <top/>
      <bottom/>
      <diagonal style="thin">
        <color auto="1"/>
      </diagonal>
    </border>
    <border diagonalUp="1">
      <left/>
      <right style="thin">
        <color auto="1"/>
      </right>
      <top/>
      <bottom/>
      <diagonal style="thin">
        <color auto="1"/>
      </diagonal>
    </border>
    <border diagonalUp="1">
      <left style="thin">
        <color auto="1"/>
      </left>
      <right/>
      <top/>
      <bottom style="medium">
        <color auto="1"/>
      </bottom>
      <diagonal style="thin">
        <color auto="1"/>
      </diagonal>
    </border>
    <border diagonalUp="1">
      <left/>
      <right/>
      <top/>
      <bottom style="medium">
        <color auto="1"/>
      </bottom>
      <diagonal style="thin">
        <color auto="1"/>
      </diagonal>
    </border>
    <border diagonalUp="1">
      <left/>
      <right style="thin">
        <color auto="1"/>
      </right>
      <top/>
      <bottom style="medium">
        <color auto="1"/>
      </bottom>
      <diagonal style="thin">
        <color auto="1"/>
      </diagonal>
    </border>
    <border>
      <left style="medium">
        <color auto="1"/>
      </left>
      <right style="medium">
        <color auto="1"/>
      </right>
      <top style="medium">
        <color auto="1"/>
      </top>
      <bottom/>
      <diagonal/>
    </border>
    <border>
      <left style="medium">
        <color auto="1"/>
      </left>
      <right style="medium">
        <color auto="1"/>
      </right>
      <top/>
      <bottom style="thin">
        <color auto="1"/>
      </bottom>
      <diagonal/>
    </border>
    <border>
      <left style="medium">
        <color auto="1"/>
      </left>
      <right style="medium">
        <color auto="1"/>
      </right>
      <top style="thin">
        <color auto="1"/>
      </top>
      <bottom/>
      <diagonal/>
    </border>
    <border>
      <left style="medium">
        <color auto="1"/>
      </left>
      <right style="medium">
        <color auto="1"/>
      </right>
      <top style="thin">
        <color auto="1"/>
      </top>
      <bottom style="medium">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thin">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style="dotted">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right style="medium">
        <color auto="1"/>
      </right>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medium">
        <color auto="1"/>
      </top>
      <bottom style="medium">
        <color auto="1"/>
      </bottom>
      <diagonal/>
    </border>
    <border diagonalUp="1">
      <left/>
      <right/>
      <top style="medium">
        <color auto="1"/>
      </top>
      <bottom style="medium">
        <color auto="1"/>
      </bottom>
      <diagonal style="thin">
        <color auto="1"/>
      </diagonal>
    </border>
    <border diagonalUp="1">
      <left style="medium">
        <color auto="1"/>
      </left>
      <right/>
      <top style="medium">
        <color auto="1"/>
      </top>
      <bottom/>
      <diagonal style="thin">
        <color auto="1"/>
      </diagonal>
    </border>
    <border diagonalUp="1">
      <left/>
      <right/>
      <top style="medium">
        <color auto="1"/>
      </top>
      <bottom/>
      <diagonal style="thin">
        <color auto="1"/>
      </diagonal>
    </border>
    <border diagonalUp="1">
      <left style="medium">
        <color auto="1"/>
      </left>
      <right/>
      <top/>
      <bottom/>
      <diagonal style="thin">
        <color auto="1"/>
      </diagonal>
    </border>
    <border diagonalUp="1">
      <left style="medium">
        <color auto="1"/>
      </left>
      <right/>
      <top/>
      <bottom style="medium">
        <color auto="1"/>
      </bottom>
      <diagonal style="thin">
        <color auto="1"/>
      </diagonal>
    </border>
    <border diagonalUp="1">
      <left style="thin">
        <color auto="1"/>
      </left>
      <right/>
      <top style="medium">
        <color auto="1"/>
      </top>
      <bottom/>
      <diagonal style="thin">
        <color auto="1"/>
      </diagonal>
    </border>
    <border diagonalUp="1">
      <left/>
      <right style="thin">
        <color auto="1"/>
      </right>
      <top style="medium">
        <color auto="1"/>
      </top>
      <bottom/>
      <diagonal style="thin">
        <color auto="1"/>
      </diagonal>
    </border>
    <border>
      <left style="thin">
        <color auto="1"/>
      </left>
      <right/>
      <top style="medium">
        <color auto="1"/>
      </top>
      <bottom style="thin">
        <color auto="1"/>
      </bottom>
      <diagonal/>
    </border>
    <border diagonalUp="1">
      <left style="medium">
        <color auto="1"/>
      </left>
      <right/>
      <top style="medium">
        <color auto="1"/>
      </top>
      <bottom style="medium">
        <color auto="1"/>
      </bottom>
      <diagonal style="thin">
        <color auto="1"/>
      </diagonal>
    </border>
    <border diagonalUp="1">
      <left/>
      <right style="thin">
        <color auto="1"/>
      </right>
      <top style="medium">
        <color auto="1"/>
      </top>
      <bottom style="medium">
        <color auto="1"/>
      </bottom>
      <diagonal style="thin">
        <color auto="1"/>
      </diagonal>
    </border>
    <border diagonalUp="1">
      <left style="thin">
        <color auto="1"/>
      </left>
      <right style="thin">
        <color auto="1"/>
      </right>
      <top/>
      <bottom style="medium">
        <color auto="1"/>
      </bottom>
      <diagonal style="thin">
        <color auto="1"/>
      </diagonal>
    </border>
    <border diagonalUp="1">
      <left/>
      <right style="medium">
        <color auto="1"/>
      </right>
      <top style="medium">
        <color auto="1"/>
      </top>
      <bottom/>
      <diagonal style="thin">
        <color auto="1"/>
      </diagonal>
    </border>
    <border diagonalUp="1">
      <left/>
      <right style="medium">
        <color auto="1"/>
      </right>
      <top/>
      <bottom/>
      <diagonal style="thin">
        <color auto="1"/>
      </diagonal>
    </border>
    <border diagonalUp="1">
      <left/>
      <right style="medium">
        <color auto="1"/>
      </right>
      <top/>
      <bottom style="medium">
        <color auto="1"/>
      </bottom>
      <diagonal style="thin">
        <color auto="1"/>
      </diagonal>
    </border>
    <border>
      <left/>
      <right style="medium">
        <color auto="1"/>
      </right>
      <top style="thin">
        <color auto="1"/>
      </top>
      <bottom/>
      <diagonal/>
    </border>
    <border diagonalUp="1">
      <left style="medium">
        <color auto="1"/>
      </left>
      <right/>
      <top/>
      <bottom style="thin">
        <color auto="1"/>
      </bottom>
      <diagonal style="thin">
        <color auto="1"/>
      </diagonal>
    </border>
    <border diagonalUp="1">
      <left/>
      <right style="thin">
        <color auto="1"/>
      </right>
      <top/>
      <bottom style="thin">
        <color auto="1"/>
      </bottom>
      <diagonal style="thin">
        <color auto="1"/>
      </diagonal>
    </border>
    <border>
      <left style="thin">
        <color auto="1"/>
      </left>
      <right style="thin">
        <color auto="1"/>
      </right>
      <top style="dotted">
        <color auto="1"/>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thin">
        <color indexed="64"/>
      </top>
      <bottom style="thin">
        <color indexed="64"/>
      </bottom>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dotted">
        <color auto="1"/>
      </left>
      <right/>
      <top style="medium">
        <color auto="1"/>
      </top>
      <bottom/>
      <diagonal/>
    </border>
    <border>
      <left style="medium">
        <color auto="1"/>
      </left>
      <right style="thin">
        <color auto="1"/>
      </right>
      <top/>
      <bottom/>
      <diagonal/>
    </border>
    <border>
      <left style="medium">
        <color auto="1"/>
      </left>
      <right style="thin">
        <color auto="1"/>
      </right>
      <top style="dotted">
        <color auto="1"/>
      </top>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style="thin">
        <color auto="1"/>
      </right>
      <top style="thin">
        <color auto="1"/>
      </top>
      <bottom/>
      <diagonal/>
    </border>
    <border>
      <left style="dotted">
        <color auto="1"/>
      </left>
      <right/>
      <top style="thin">
        <color auto="1"/>
      </top>
      <bottom/>
      <diagonal/>
    </border>
    <border>
      <left style="medium">
        <color auto="1"/>
      </left>
      <right style="thin">
        <color auto="1"/>
      </right>
      <top/>
      <bottom style="thin">
        <color auto="1"/>
      </bottom>
      <diagonal/>
    </border>
    <border>
      <left style="medium">
        <color auto="1"/>
      </left>
      <right style="thin">
        <color auto="1"/>
      </right>
      <top style="dotted">
        <color auto="1"/>
      </top>
      <bottom style="thin">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medium">
        <color auto="1"/>
      </right>
      <top style="dotted">
        <color auto="1"/>
      </top>
      <bottom style="thin">
        <color auto="1"/>
      </bottom>
      <diagonal/>
    </border>
    <border>
      <left style="medium">
        <color auto="1"/>
      </left>
      <right style="thin">
        <color auto="1"/>
      </right>
      <top/>
      <bottom style="medium">
        <color auto="1"/>
      </bottom>
      <diagonal/>
    </border>
    <border>
      <left style="medium">
        <color auto="1"/>
      </left>
      <right style="thin">
        <color auto="1"/>
      </right>
      <top style="dotted">
        <color auto="1"/>
      </top>
      <bottom style="medium">
        <color auto="1"/>
      </bottom>
      <diagonal/>
    </border>
    <border>
      <left style="thin">
        <color auto="1"/>
      </left>
      <right style="thin">
        <color auto="1"/>
      </right>
      <top style="dotted">
        <color auto="1"/>
      </top>
      <bottom style="medium">
        <color auto="1"/>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right/>
      <top style="dotted">
        <color auto="1"/>
      </top>
      <bottom style="dotted">
        <color auto="1"/>
      </bottom>
      <diagonal/>
    </border>
    <border>
      <left/>
      <right style="thin">
        <color auto="1"/>
      </right>
      <top style="dotted">
        <color auto="1"/>
      </top>
      <bottom style="thin">
        <color auto="1"/>
      </bottom>
      <diagonal/>
    </border>
    <border>
      <left/>
      <right style="thin">
        <color auto="1"/>
      </right>
      <top style="dotted">
        <color auto="1"/>
      </top>
      <bottom/>
      <diagonal/>
    </border>
    <border>
      <left/>
      <right style="thin">
        <color auto="1"/>
      </right>
      <top style="dotted">
        <color auto="1"/>
      </top>
      <bottom style="medium">
        <color auto="1"/>
      </bottom>
      <diagonal/>
    </border>
    <border>
      <left/>
      <right/>
      <top style="thin">
        <color auto="1"/>
      </top>
      <bottom style="dotted">
        <color auto="1"/>
      </bottom>
      <diagonal/>
    </border>
    <border>
      <left style="thin">
        <color auto="1"/>
      </left>
      <right style="medium">
        <color auto="1"/>
      </right>
      <top style="dotted">
        <color auto="1"/>
      </top>
      <bottom style="thin">
        <color auto="1"/>
      </bottom>
      <diagonal/>
    </border>
    <border>
      <left style="thin">
        <color auto="1"/>
      </left>
      <right style="medium">
        <color auto="1"/>
      </right>
      <top style="dotted">
        <color auto="1"/>
      </top>
      <bottom style="dotted">
        <color auto="1"/>
      </bottom>
      <diagonal/>
    </border>
    <border>
      <left style="medium">
        <color auto="1"/>
      </left>
      <right style="thin">
        <color auto="1"/>
      </right>
      <top style="medium">
        <color auto="1"/>
      </top>
      <bottom style="medium">
        <color auto="1"/>
      </bottom>
      <diagonal/>
    </border>
    <border>
      <left style="medium">
        <color auto="1"/>
      </left>
      <right style="thin">
        <color auto="1"/>
      </right>
      <top style="dotted">
        <color auto="1"/>
      </top>
      <bottom style="dotted">
        <color auto="1"/>
      </bottom>
      <diagonal/>
    </border>
    <border diagonalUp="1">
      <left style="thin">
        <color auto="1"/>
      </left>
      <right style="medium">
        <color auto="1"/>
      </right>
      <top style="thin">
        <color auto="1"/>
      </top>
      <bottom/>
      <diagonal style="thin">
        <color auto="1"/>
      </diagonal>
    </border>
    <border diagonalUp="1">
      <left style="thin">
        <color auto="1"/>
      </left>
      <right style="medium">
        <color auto="1"/>
      </right>
      <top style="thin">
        <color auto="1"/>
      </top>
      <bottom style="thin">
        <color auto="1"/>
      </bottom>
      <diagonal style="thin">
        <color auto="1"/>
      </diagonal>
    </border>
    <border diagonalUp="1">
      <left style="medium">
        <color auto="1"/>
      </left>
      <right style="medium">
        <color auto="1"/>
      </right>
      <top style="thin">
        <color auto="1"/>
      </top>
      <bottom style="thin">
        <color auto="1"/>
      </bottom>
      <diagonal style="thin">
        <color auto="1"/>
      </diagonal>
    </border>
    <border diagonalUp="1">
      <left style="medium">
        <color auto="1"/>
      </left>
      <right style="thin">
        <color auto="1"/>
      </right>
      <top style="thin">
        <color auto="1"/>
      </top>
      <bottom style="thin">
        <color auto="1"/>
      </bottom>
      <diagonal style="thin">
        <color auto="1"/>
      </diagonal>
    </border>
    <border>
      <left/>
      <right style="medium">
        <color auto="1"/>
      </right>
      <top/>
      <bottom/>
      <diagonal/>
    </border>
    <border>
      <left/>
      <right style="medium">
        <color auto="1"/>
      </right>
      <top style="dotted">
        <color auto="1"/>
      </top>
      <bottom style="dotted">
        <color auto="1"/>
      </bottom>
      <diagonal/>
    </border>
    <border diagonalUp="1">
      <left/>
      <right style="medium">
        <color auto="1"/>
      </right>
      <top style="thin">
        <color auto="1"/>
      </top>
      <bottom style="thin">
        <color auto="1"/>
      </bottom>
      <diagonal style="thin">
        <color auto="1"/>
      </diagonal>
    </border>
    <border diagonalUp="1">
      <left/>
      <right style="medium">
        <color auto="1"/>
      </right>
      <top style="thin">
        <color auto="1"/>
      </top>
      <bottom/>
      <diagonal style="thin">
        <color auto="1"/>
      </diagonal>
    </border>
    <border>
      <left style="thick">
        <color auto="1"/>
      </left>
      <right style="thick">
        <color auto="1"/>
      </right>
      <top style="thick">
        <color auto="1"/>
      </top>
      <bottom style="thick">
        <color auto="1"/>
      </bottom>
      <diagonal/>
    </border>
    <border>
      <left style="thick">
        <color auto="1"/>
      </left>
      <right style="thin">
        <color auto="1"/>
      </right>
      <top style="thick">
        <color auto="1"/>
      </top>
      <bottom style="thick">
        <color auto="1"/>
      </bottom>
      <diagonal/>
    </border>
    <border>
      <left style="thin">
        <color auto="1"/>
      </left>
      <right style="medium">
        <color auto="1"/>
      </right>
      <top style="thick">
        <color auto="1"/>
      </top>
      <bottom style="thick">
        <color auto="1"/>
      </bottom>
      <diagonal/>
    </border>
    <border>
      <left style="medium">
        <color auto="1"/>
      </left>
      <right style="thin">
        <color auto="1"/>
      </right>
      <top style="thick">
        <color auto="1"/>
      </top>
      <bottom style="thick">
        <color auto="1"/>
      </bottom>
      <diagonal/>
    </border>
    <border diagonalUp="1">
      <left style="thin">
        <color auto="1"/>
      </left>
      <right style="medium">
        <color auto="1"/>
      </right>
      <top style="thick">
        <color auto="1"/>
      </top>
      <bottom style="thick">
        <color auto="1"/>
      </bottom>
      <diagonal style="thin">
        <color auto="1"/>
      </diagonal>
    </border>
    <border diagonalUp="1">
      <left/>
      <right style="medium">
        <color auto="1"/>
      </right>
      <top style="thick">
        <color auto="1"/>
      </top>
      <bottom style="thick">
        <color auto="1"/>
      </bottom>
      <diagonal style="thin">
        <color auto="1"/>
      </diagonal>
    </border>
    <border diagonalUp="1">
      <left style="thin">
        <color auto="1"/>
      </left>
      <right style="thick">
        <color auto="1"/>
      </right>
      <top style="thick">
        <color auto="1"/>
      </top>
      <bottom style="thick">
        <color auto="1"/>
      </bottom>
      <diagonal style="thin">
        <color auto="1"/>
      </diagonal>
    </border>
    <border>
      <left style="medium">
        <color auto="1"/>
      </left>
      <right style="medium">
        <color auto="1"/>
      </right>
      <top style="dotted">
        <color auto="1"/>
      </top>
      <bottom style="thin">
        <color auto="1"/>
      </bottom>
      <diagonal/>
    </border>
    <border>
      <left style="medium">
        <color auto="1"/>
      </left>
      <right style="medium">
        <color auto="1"/>
      </right>
      <top style="dotted">
        <color auto="1"/>
      </top>
      <bottom style="dotted">
        <color auto="1"/>
      </bottom>
      <diagonal/>
    </border>
    <border>
      <left style="medium">
        <color auto="1"/>
      </left>
      <right/>
      <top style="medium">
        <color auto="1"/>
      </top>
      <bottom style="dotted">
        <color auto="1"/>
      </bottom>
      <diagonal/>
    </border>
    <border>
      <left/>
      <right/>
      <top style="medium">
        <color indexed="64"/>
      </top>
      <bottom style="dotted">
        <color indexed="64"/>
      </bottom>
      <diagonal/>
    </border>
    <border>
      <left/>
      <right style="thin">
        <color auto="1"/>
      </right>
      <top style="medium">
        <color indexed="64"/>
      </top>
      <bottom style="dotted">
        <color indexed="64"/>
      </bottom>
      <diagonal/>
    </border>
    <border>
      <left style="medium">
        <color auto="1"/>
      </left>
      <right/>
      <top style="dotted">
        <color auto="1"/>
      </top>
      <bottom/>
      <diagonal/>
    </border>
    <border>
      <left style="medium">
        <color auto="1"/>
      </left>
      <right/>
      <top/>
      <bottom style="dashed">
        <color auto="1"/>
      </bottom>
      <diagonal/>
    </border>
    <border>
      <left/>
      <right/>
      <top/>
      <bottom style="dashed">
        <color auto="1"/>
      </bottom>
      <diagonal/>
    </border>
    <border>
      <left/>
      <right style="thin">
        <color auto="1"/>
      </right>
      <top/>
      <bottom style="dashed">
        <color auto="1"/>
      </bottom>
      <diagonal/>
    </border>
    <border>
      <left style="thin">
        <color auto="1"/>
      </left>
      <right/>
      <top/>
      <bottom style="dashed">
        <color auto="1"/>
      </bottom>
      <diagonal/>
    </border>
    <border>
      <left style="medium">
        <color auto="1"/>
      </left>
      <right/>
      <top style="thin">
        <color auto="1"/>
      </top>
      <bottom style="dotted">
        <color auto="1"/>
      </bottom>
      <diagonal/>
    </border>
    <border>
      <left style="thin">
        <color auto="1"/>
      </left>
      <right style="thin">
        <color auto="1"/>
      </right>
      <top style="thin">
        <color auto="1"/>
      </top>
      <bottom style="dotted">
        <color auto="1"/>
      </bottom>
      <diagonal/>
    </border>
    <border>
      <left style="thin">
        <color auto="1"/>
      </left>
      <right style="medium">
        <color auto="1"/>
      </right>
      <top style="thin">
        <color auto="1"/>
      </top>
      <bottom style="dotted">
        <color auto="1"/>
      </bottom>
      <diagonal/>
    </border>
    <border>
      <left style="medium">
        <color auto="1"/>
      </left>
      <right/>
      <top style="dotted">
        <color auto="1"/>
      </top>
      <bottom style="dotted">
        <color auto="1"/>
      </bottom>
      <diagonal/>
    </border>
    <border>
      <left style="thin">
        <color auto="1"/>
      </left>
      <right style="thin">
        <color auto="1"/>
      </right>
      <top style="dotted">
        <color auto="1"/>
      </top>
      <bottom style="dotted">
        <color auto="1"/>
      </bottom>
      <diagonal/>
    </border>
    <border>
      <left style="thin">
        <color auto="1"/>
      </left>
      <right style="medium">
        <color auto="1"/>
      </right>
      <top style="dotted">
        <color auto="1"/>
      </top>
      <bottom style="medium">
        <color auto="1"/>
      </bottom>
      <diagonal/>
    </border>
    <border>
      <left style="double">
        <color auto="1"/>
      </left>
      <right/>
      <top style="double">
        <color auto="1"/>
      </top>
      <bottom/>
      <diagonal/>
    </border>
    <border>
      <left/>
      <right style="double">
        <color auto="1"/>
      </right>
      <top style="double">
        <color auto="1"/>
      </top>
      <bottom/>
      <diagonal/>
    </border>
    <border>
      <left style="double">
        <color auto="1"/>
      </left>
      <right/>
      <top/>
      <bottom style="medium">
        <color auto="1"/>
      </bottom>
      <diagonal/>
    </border>
    <border>
      <left/>
      <right style="double">
        <color auto="1"/>
      </right>
      <top/>
      <bottom style="medium">
        <color indexed="64"/>
      </bottom>
      <diagonal/>
    </border>
    <border diagonalUp="1">
      <left style="medium">
        <color auto="1"/>
      </left>
      <right style="thin">
        <color auto="1"/>
      </right>
      <top/>
      <bottom/>
      <diagonal style="thin">
        <color auto="1"/>
      </diagonal>
    </border>
    <border>
      <left style="double">
        <color auto="1"/>
      </left>
      <right/>
      <top/>
      <bottom style="thin">
        <color auto="1"/>
      </bottom>
      <diagonal/>
    </border>
    <border>
      <left/>
      <right style="double">
        <color auto="1"/>
      </right>
      <top/>
      <bottom style="thin">
        <color auto="1"/>
      </bottom>
      <diagonal/>
    </border>
    <border>
      <left style="double">
        <color auto="1"/>
      </left>
      <right/>
      <top style="thin">
        <color auto="1"/>
      </top>
      <bottom style="thin">
        <color auto="1"/>
      </bottom>
      <diagonal/>
    </border>
    <border>
      <left/>
      <right style="double">
        <color auto="1"/>
      </right>
      <top style="thin">
        <color auto="1"/>
      </top>
      <bottom style="thin">
        <color auto="1"/>
      </bottom>
      <diagonal/>
    </border>
    <border diagonalUp="1">
      <left style="medium">
        <color auto="1"/>
      </left>
      <right style="thin">
        <color auto="1"/>
      </right>
      <top/>
      <bottom style="thin">
        <color indexed="64"/>
      </bottom>
      <diagonal style="thin">
        <color indexed="64"/>
      </diagonal>
    </border>
    <border>
      <left style="double">
        <color auto="1"/>
      </left>
      <right/>
      <top style="thin">
        <color auto="1"/>
      </top>
      <bottom style="medium">
        <color auto="1"/>
      </bottom>
      <diagonal/>
    </border>
    <border>
      <left/>
      <right style="double">
        <color auto="1"/>
      </right>
      <top style="thin">
        <color auto="1"/>
      </top>
      <bottom/>
      <diagonal/>
    </border>
    <border>
      <left style="double">
        <color auto="1"/>
      </left>
      <right/>
      <top style="medium">
        <color auto="1"/>
      </top>
      <bottom style="double">
        <color auto="1"/>
      </bottom>
      <diagonal/>
    </border>
    <border>
      <left/>
      <right style="double">
        <color auto="1"/>
      </right>
      <top style="medium">
        <color auto="1"/>
      </top>
      <bottom style="double">
        <color auto="1"/>
      </bottom>
      <diagonal/>
    </border>
    <border>
      <left style="medium">
        <color auto="1"/>
      </left>
      <right/>
      <top style="thin">
        <color auto="1"/>
      </top>
      <bottom style="medium">
        <color auto="1"/>
      </bottom>
      <diagonal/>
    </border>
    <border diagonalUp="1">
      <left style="medium">
        <color auto="1"/>
      </left>
      <right style="medium">
        <color auto="1"/>
      </right>
      <top style="thin">
        <color auto="1"/>
      </top>
      <bottom style="medium">
        <color auto="1"/>
      </bottom>
      <diagonal style="thin">
        <color auto="1"/>
      </diagonal>
    </border>
    <border>
      <left style="thick">
        <color auto="1"/>
      </left>
      <right style="thick">
        <color auto="1"/>
      </right>
      <top style="thick">
        <color auto="1"/>
      </top>
      <bottom/>
      <diagonal/>
    </border>
    <border>
      <left style="medium">
        <color indexed="64"/>
      </left>
      <right/>
      <top style="dotted">
        <color auto="1"/>
      </top>
      <bottom style="medium">
        <color indexed="64"/>
      </bottom>
      <diagonal/>
    </border>
    <border>
      <left style="medium">
        <color auto="1"/>
      </left>
      <right style="double">
        <color auto="1"/>
      </right>
      <top style="medium">
        <color auto="1"/>
      </top>
      <bottom style="thin">
        <color auto="1"/>
      </bottom>
      <diagonal/>
    </border>
    <border>
      <left style="thin">
        <color auto="1"/>
      </left>
      <right style="double">
        <color auto="1"/>
      </right>
      <top style="medium">
        <color auto="1"/>
      </top>
      <bottom style="thin">
        <color auto="1"/>
      </bottom>
      <diagonal/>
    </border>
    <border>
      <left style="double">
        <color auto="1"/>
      </left>
      <right/>
      <top style="medium">
        <color indexed="64"/>
      </top>
      <bottom/>
      <diagonal/>
    </border>
    <border>
      <left style="medium">
        <color auto="1"/>
      </left>
      <right style="double">
        <color auto="1"/>
      </right>
      <top style="thin">
        <color auto="1"/>
      </top>
      <bottom style="thin">
        <color auto="1"/>
      </bottom>
      <diagonal/>
    </border>
    <border>
      <left style="thin">
        <color auto="1"/>
      </left>
      <right style="double">
        <color auto="1"/>
      </right>
      <top style="thin">
        <color auto="1"/>
      </top>
      <bottom style="thin">
        <color auto="1"/>
      </bottom>
      <diagonal/>
    </border>
    <border>
      <left style="dashed">
        <color auto="1"/>
      </left>
      <right style="medium">
        <color auto="1"/>
      </right>
      <top style="thin">
        <color auto="1"/>
      </top>
      <bottom style="thin">
        <color auto="1"/>
      </bottom>
      <diagonal/>
    </border>
    <border>
      <left style="medium">
        <color auto="1"/>
      </left>
      <right style="double">
        <color auto="1"/>
      </right>
      <top style="double">
        <color auto="1"/>
      </top>
      <bottom style="medium">
        <color auto="1"/>
      </bottom>
      <diagonal/>
    </border>
    <border>
      <left style="double">
        <color auto="1"/>
      </left>
      <right/>
      <top style="double">
        <color auto="1"/>
      </top>
      <bottom style="medium">
        <color auto="1"/>
      </bottom>
      <diagonal/>
    </border>
    <border>
      <left/>
      <right style="double">
        <color auto="1"/>
      </right>
      <top style="double">
        <color auto="1"/>
      </top>
      <bottom style="medium">
        <color auto="1"/>
      </bottom>
      <diagonal/>
    </border>
    <border>
      <left/>
      <right style="thin">
        <color auto="1"/>
      </right>
      <top style="double">
        <color auto="1"/>
      </top>
      <bottom style="medium">
        <color auto="1"/>
      </bottom>
      <diagonal/>
    </border>
    <border>
      <left style="thin">
        <color auto="1"/>
      </left>
      <right/>
      <top style="double">
        <color auto="1"/>
      </top>
      <bottom style="medium">
        <color auto="1"/>
      </bottom>
      <diagonal/>
    </border>
    <border>
      <left style="dashed">
        <color auto="1"/>
      </left>
      <right style="medium">
        <color auto="1"/>
      </right>
      <top style="double">
        <color auto="1"/>
      </top>
      <bottom style="medium">
        <color auto="1"/>
      </bottom>
      <diagonal/>
    </border>
    <border>
      <left style="medium">
        <color auto="1"/>
      </left>
      <right style="thin">
        <color auto="1"/>
      </right>
      <top style="thin">
        <color auto="1"/>
      </top>
      <bottom style="dotted">
        <color auto="1"/>
      </bottom>
      <diagonal/>
    </border>
    <border>
      <left style="medium">
        <color auto="1"/>
      </left>
      <right style="medium">
        <color auto="1"/>
      </right>
      <top style="dotted">
        <color auto="1"/>
      </top>
      <bottom/>
      <diagonal/>
    </border>
    <border>
      <left style="thin">
        <color auto="1"/>
      </left>
      <right style="double">
        <color auto="1"/>
      </right>
      <top style="thin">
        <color auto="1"/>
      </top>
      <bottom style="medium">
        <color auto="1"/>
      </bottom>
      <diagonal/>
    </border>
    <border diagonalUp="1">
      <left style="thin">
        <color auto="1"/>
      </left>
      <right style="thin">
        <color auto="1"/>
      </right>
      <top style="thin">
        <color auto="1"/>
      </top>
      <bottom style="thin">
        <color auto="1"/>
      </bottom>
      <diagonal style="thin">
        <color auto="1"/>
      </diagonal>
    </border>
    <border diagonalUp="1">
      <left style="thin">
        <color auto="1"/>
      </left>
      <right/>
      <top style="thin">
        <color auto="1"/>
      </top>
      <bottom style="thin">
        <color auto="1"/>
      </bottom>
      <diagonal style="thin">
        <color auto="1"/>
      </diagonal>
    </border>
    <border diagonalUp="1">
      <left style="medium">
        <color auto="1"/>
      </left>
      <right style="medium">
        <color auto="1"/>
      </right>
      <top/>
      <bottom style="thin">
        <color auto="1"/>
      </bottom>
      <diagonal style="thin">
        <color auto="1"/>
      </diagonal>
    </border>
    <border diagonalUp="1">
      <left style="medium">
        <color auto="1"/>
      </left>
      <right style="medium">
        <color auto="1"/>
      </right>
      <top style="medium">
        <color auto="1"/>
      </top>
      <bottom style="medium">
        <color auto="1"/>
      </bottom>
      <diagonal style="thin">
        <color auto="1"/>
      </diagonal>
    </border>
    <border diagonalUp="1">
      <left style="medium">
        <color auto="1"/>
      </left>
      <right/>
      <top style="thin">
        <color auto="1"/>
      </top>
      <bottom style="thin">
        <color auto="1"/>
      </bottom>
      <diagonal style="thin">
        <color auto="1"/>
      </diagonal>
    </border>
  </borders>
  <cellStyleXfs count="4">
    <xf numFmtId="0" fontId="0" fillId="0" borderId="0">
      <alignment vertical="center"/>
    </xf>
    <xf numFmtId="0" fontId="10" fillId="0" borderId="0">
      <alignment vertical="center"/>
    </xf>
    <xf numFmtId="0" fontId="10" fillId="0" borderId="0"/>
    <xf numFmtId="0" fontId="10" fillId="0" borderId="0">
      <alignment vertical="center"/>
    </xf>
  </cellStyleXfs>
  <cellXfs count="938">
    <xf numFmtId="0" fontId="0" fillId="0" borderId="0" xfId="0">
      <alignment vertical="center"/>
    </xf>
    <xf numFmtId="0" fontId="1" fillId="0" borderId="0" xfId="0" applyFont="1">
      <alignment vertical="center"/>
    </xf>
    <xf numFmtId="0" fontId="1" fillId="0" borderId="1" xfId="0" applyFont="1" applyBorder="1" applyAlignment="1">
      <alignment horizontal="center" vertical="center"/>
    </xf>
    <xf numFmtId="0" fontId="1" fillId="0" borderId="12" xfId="0" applyFont="1" applyBorder="1">
      <alignment vertical="center"/>
    </xf>
    <xf numFmtId="0" fontId="1" fillId="0" borderId="0" xfId="0" applyFont="1" applyBorder="1">
      <alignment vertical="center"/>
    </xf>
    <xf numFmtId="0" fontId="1" fillId="0" borderId="1" xfId="0" applyFont="1" applyBorder="1" applyAlignment="1">
      <alignment horizontal="center" vertical="center" wrapText="1"/>
    </xf>
    <xf numFmtId="0" fontId="1" fillId="0" borderId="71" xfId="0" applyFont="1" applyBorder="1" applyAlignment="1">
      <alignment horizontal="center" vertical="center"/>
    </xf>
    <xf numFmtId="178" fontId="3" fillId="0" borderId="1" xfId="0" applyNumberFormat="1" applyFont="1" applyBorder="1">
      <alignment vertical="center"/>
    </xf>
    <xf numFmtId="0" fontId="1" fillId="0" borderId="49" xfId="0" applyFont="1" applyBorder="1">
      <alignment vertical="center"/>
    </xf>
    <xf numFmtId="0" fontId="1" fillId="0" borderId="14" xfId="0" applyFont="1" applyBorder="1">
      <alignment vertical="center"/>
    </xf>
    <xf numFmtId="0" fontId="1" fillId="0" borderId="2" xfId="0" applyFont="1" applyBorder="1" applyAlignment="1">
      <alignment horizontal="center" vertical="center"/>
    </xf>
    <xf numFmtId="0" fontId="1" fillId="0" borderId="1" xfId="0" applyFont="1" applyBorder="1" applyAlignment="1">
      <alignment horizontal="center" vertical="center"/>
    </xf>
    <xf numFmtId="0" fontId="1" fillId="0" borderId="13" xfId="0" applyFont="1" applyBorder="1" applyAlignment="1">
      <alignment horizontal="center" vertical="center" textRotation="255" shrinkToFit="1"/>
    </xf>
    <xf numFmtId="0" fontId="1" fillId="0" borderId="11" xfId="0" applyFont="1" applyBorder="1">
      <alignment vertical="center"/>
    </xf>
    <xf numFmtId="0" fontId="1" fillId="0" borderId="98" xfId="0" applyFont="1" applyBorder="1" applyAlignment="1">
      <alignment horizontal="center" vertical="center"/>
    </xf>
    <xf numFmtId="178" fontId="3" fillId="0" borderId="2" xfId="0" applyNumberFormat="1" applyFont="1" applyBorder="1">
      <alignment vertical="center"/>
    </xf>
    <xf numFmtId="178" fontId="3" fillId="0" borderId="71" xfId="0" applyNumberFormat="1" applyFont="1" applyBorder="1">
      <alignment vertical="center"/>
    </xf>
    <xf numFmtId="177" fontId="3" fillId="2" borderId="15" xfId="0" applyNumberFormat="1" applyFont="1" applyFill="1" applyBorder="1" applyAlignment="1" applyProtection="1">
      <alignment vertical="center"/>
      <protection locked="0"/>
    </xf>
    <xf numFmtId="0" fontId="1" fillId="0" borderId="0" xfId="0" applyFont="1" applyProtection="1">
      <alignment vertical="center"/>
    </xf>
    <xf numFmtId="0" fontId="4" fillId="0" borderId="0" xfId="0" applyFont="1" applyAlignment="1" applyProtection="1">
      <alignment horizontal="right" vertical="center"/>
    </xf>
    <xf numFmtId="0" fontId="1" fillId="0" borderId="0" xfId="0" applyFont="1" applyAlignment="1" applyProtection="1">
      <alignment horizontal="right" vertical="center"/>
    </xf>
    <xf numFmtId="0" fontId="1" fillId="0" borderId="24" xfId="0" applyFont="1" applyBorder="1" applyProtection="1">
      <alignment vertical="center"/>
    </xf>
    <xf numFmtId="0" fontId="1" fillId="0" borderId="13" xfId="0" applyFont="1" applyBorder="1" applyAlignment="1" applyProtection="1">
      <alignment vertical="center"/>
    </xf>
    <xf numFmtId="0" fontId="1" fillId="0" borderId="0" xfId="0" applyFont="1" applyFill="1" applyBorder="1" applyAlignment="1" applyProtection="1">
      <alignment horizontal="center" vertical="center"/>
    </xf>
    <xf numFmtId="176" fontId="1" fillId="0" borderId="0" xfId="0" applyNumberFormat="1" applyFont="1" applyFill="1" applyBorder="1" applyAlignment="1" applyProtection="1">
      <alignment horizontal="center" vertical="center"/>
    </xf>
    <xf numFmtId="0" fontId="1" fillId="0" borderId="68" xfId="0" applyFont="1" applyBorder="1" applyAlignment="1" applyProtection="1">
      <alignment horizontal="center" vertical="center"/>
    </xf>
    <xf numFmtId="0" fontId="7" fillId="0" borderId="65" xfId="0" applyFont="1" applyBorder="1" applyAlignment="1" applyProtection="1">
      <alignment horizontal="center" vertical="center"/>
    </xf>
    <xf numFmtId="0" fontId="1" fillId="0" borderId="4" xfId="0" applyFont="1" applyBorder="1" applyAlignment="1" applyProtection="1">
      <alignment vertical="center"/>
    </xf>
    <xf numFmtId="0" fontId="1" fillId="0" borderId="2" xfId="0" applyFont="1" applyBorder="1" applyAlignment="1" applyProtection="1">
      <alignment vertical="center"/>
    </xf>
    <xf numFmtId="0" fontId="1" fillId="0" borderId="15" xfId="0" applyFont="1" applyBorder="1" applyAlignment="1" applyProtection="1">
      <alignment horizontal="center" vertical="center"/>
    </xf>
    <xf numFmtId="177" fontId="3" fillId="0" borderId="39" xfId="0" applyNumberFormat="1" applyFont="1" applyBorder="1" applyProtection="1">
      <alignment vertical="center"/>
    </xf>
    <xf numFmtId="177" fontId="3" fillId="0" borderId="34" xfId="0" applyNumberFormat="1" applyFont="1" applyBorder="1" applyProtection="1">
      <alignment vertical="center"/>
    </xf>
    <xf numFmtId="177" fontId="3" fillId="0" borderId="35" xfId="0" applyNumberFormat="1" applyFont="1" applyBorder="1" applyProtection="1">
      <alignment vertical="center"/>
    </xf>
    <xf numFmtId="178" fontId="3" fillId="0" borderId="34" xfId="0" applyNumberFormat="1" applyFont="1" applyBorder="1" applyProtection="1">
      <alignment vertical="center"/>
    </xf>
    <xf numFmtId="178" fontId="3" fillId="0" borderId="35" xfId="0" applyNumberFormat="1" applyFont="1" applyBorder="1" applyProtection="1">
      <alignment vertical="center"/>
    </xf>
    <xf numFmtId="179" fontId="3" fillId="0" borderId="1" xfId="0" applyNumberFormat="1" applyFont="1" applyBorder="1" applyProtection="1">
      <alignment vertical="center"/>
    </xf>
    <xf numFmtId="179" fontId="3" fillId="0" borderId="74" xfId="0" applyNumberFormat="1" applyFont="1" applyBorder="1" applyProtection="1">
      <alignment vertical="center"/>
    </xf>
    <xf numFmtId="179" fontId="3" fillId="0" borderId="2" xfId="0" applyNumberFormat="1" applyFont="1" applyBorder="1" applyProtection="1">
      <alignment vertical="center"/>
    </xf>
    <xf numFmtId="179" fontId="3" fillId="0" borderId="95" xfId="0" applyNumberFormat="1" applyFont="1" applyBorder="1" applyProtection="1">
      <alignment vertical="center"/>
    </xf>
    <xf numFmtId="0" fontId="1" fillId="0" borderId="34" xfId="0" applyFont="1" applyBorder="1" applyAlignment="1" applyProtection="1">
      <alignment horizontal="center" vertical="center"/>
    </xf>
    <xf numFmtId="0" fontId="1" fillId="0" borderId="0" xfId="0" applyFont="1" applyBorder="1" applyAlignment="1" applyProtection="1">
      <alignment horizontal="center" vertical="center"/>
    </xf>
    <xf numFmtId="0" fontId="1" fillId="0" borderId="0" xfId="0" applyFont="1" applyBorder="1" applyAlignment="1" applyProtection="1">
      <alignment vertical="center"/>
    </xf>
    <xf numFmtId="179" fontId="3" fillId="0" borderId="15" xfId="0" applyNumberFormat="1" applyFont="1" applyFill="1" applyBorder="1" applyProtection="1">
      <alignment vertical="center"/>
    </xf>
    <xf numFmtId="0" fontId="15" fillId="2" borderId="47" xfId="1" applyFont="1" applyFill="1" applyBorder="1" applyProtection="1">
      <alignment vertical="center"/>
      <protection locked="0"/>
    </xf>
    <xf numFmtId="0" fontId="15" fillId="2" borderId="49" xfId="1" applyFont="1" applyFill="1" applyBorder="1" applyProtection="1">
      <alignment vertical="center"/>
      <protection locked="0"/>
    </xf>
    <xf numFmtId="0" fontId="15" fillId="2" borderId="40" xfId="1" applyFont="1" applyFill="1" applyBorder="1" applyProtection="1">
      <alignment vertical="center"/>
      <protection locked="0"/>
    </xf>
    <xf numFmtId="0" fontId="15" fillId="2" borderId="37" xfId="1" applyFont="1" applyFill="1" applyBorder="1" applyProtection="1">
      <alignment vertical="center"/>
      <protection locked="0"/>
    </xf>
    <xf numFmtId="0" fontId="15" fillId="2" borderId="41" xfId="1" applyFont="1" applyFill="1" applyBorder="1" applyProtection="1">
      <alignment vertical="center"/>
      <protection locked="0"/>
    </xf>
    <xf numFmtId="0" fontId="15" fillId="2" borderId="48" xfId="1" applyFont="1" applyFill="1" applyBorder="1" applyProtection="1">
      <alignment vertical="center"/>
      <protection locked="0"/>
    </xf>
    <xf numFmtId="0" fontId="1" fillId="0" borderId="0" xfId="0" applyFont="1" applyAlignment="1">
      <alignment horizontal="right" vertical="center"/>
    </xf>
    <xf numFmtId="0" fontId="9" fillId="0" borderId="52" xfId="0" applyFont="1" applyBorder="1" applyAlignment="1">
      <alignment horizontal="center" vertical="center" wrapText="1"/>
    </xf>
    <xf numFmtId="0" fontId="4" fillId="2" borderId="1" xfId="0" applyFont="1" applyFill="1" applyBorder="1" applyAlignment="1" applyProtection="1">
      <alignment horizontal="center" vertical="center" shrinkToFit="1"/>
      <protection locked="0"/>
    </xf>
    <xf numFmtId="0" fontId="9" fillId="0" borderId="28" xfId="0" applyFont="1" applyBorder="1" applyAlignment="1">
      <alignment horizontal="center" vertical="center" wrapText="1"/>
    </xf>
    <xf numFmtId="0" fontId="17" fillId="0" borderId="0" xfId="0" applyFont="1">
      <alignment vertical="center"/>
    </xf>
    <xf numFmtId="181" fontId="3" fillId="2" borderId="120" xfId="0" applyNumberFormat="1" applyFont="1" applyFill="1" applyBorder="1" applyProtection="1">
      <alignment vertical="center"/>
      <protection locked="0"/>
    </xf>
    <xf numFmtId="180" fontId="3" fillId="2" borderId="114" xfId="0" applyNumberFormat="1" applyFont="1" applyFill="1" applyBorder="1" applyProtection="1">
      <alignment vertical="center"/>
      <protection locked="0"/>
    </xf>
    <xf numFmtId="180" fontId="3" fillId="2" borderId="31" xfId="0" applyNumberFormat="1" applyFont="1" applyFill="1" applyBorder="1" applyProtection="1">
      <alignment vertical="center"/>
      <protection locked="0"/>
    </xf>
    <xf numFmtId="181" fontId="3" fillId="2" borderId="95" xfId="0" applyNumberFormat="1" applyFont="1" applyFill="1" applyBorder="1" applyProtection="1">
      <alignment vertical="center"/>
      <protection locked="0"/>
    </xf>
    <xf numFmtId="180" fontId="3" fillId="2" borderId="117" xfId="0" applyNumberFormat="1" applyFont="1" applyFill="1" applyBorder="1" applyProtection="1">
      <alignment vertical="center"/>
      <protection locked="0"/>
    </xf>
    <xf numFmtId="180" fontId="3" fillId="2" borderId="132" xfId="0" applyNumberFormat="1" applyFont="1" applyFill="1" applyBorder="1" applyProtection="1">
      <alignment vertical="center"/>
      <protection locked="0"/>
    </xf>
    <xf numFmtId="180" fontId="3" fillId="2" borderId="135" xfId="0" applyNumberFormat="1" applyFont="1" applyFill="1" applyBorder="1" applyProtection="1">
      <alignment vertical="center"/>
      <protection locked="0"/>
    </xf>
    <xf numFmtId="180" fontId="3" fillId="2" borderId="133" xfId="0" applyNumberFormat="1" applyFont="1" applyFill="1" applyBorder="1" applyProtection="1">
      <alignment vertical="center"/>
      <protection locked="0"/>
    </xf>
    <xf numFmtId="181" fontId="3" fillId="2" borderId="141" xfId="0" applyNumberFormat="1" applyFont="1" applyFill="1" applyBorder="1" applyProtection="1">
      <alignment vertical="center"/>
      <protection locked="0"/>
    </xf>
    <xf numFmtId="180" fontId="3" fillId="2" borderId="116" xfId="0" applyNumberFormat="1" applyFont="1" applyFill="1" applyBorder="1" applyProtection="1">
      <alignment vertical="center"/>
      <protection locked="0"/>
    </xf>
    <xf numFmtId="180" fontId="3" fillId="2" borderId="23" xfId="0" applyNumberFormat="1" applyFont="1" applyFill="1" applyBorder="1" applyProtection="1">
      <alignment vertical="center"/>
      <protection locked="0"/>
    </xf>
    <xf numFmtId="181" fontId="3" fillId="2" borderId="74" xfId="0" applyNumberFormat="1" applyFont="1" applyFill="1" applyBorder="1" applyProtection="1">
      <alignment vertical="center"/>
      <protection locked="0"/>
    </xf>
    <xf numFmtId="180" fontId="3" fillId="2" borderId="20" xfId="0" applyNumberFormat="1" applyFont="1" applyFill="1" applyBorder="1" applyProtection="1">
      <alignment vertical="center"/>
      <protection locked="0"/>
    </xf>
    <xf numFmtId="180" fontId="3" fillId="2" borderId="21" xfId="0" applyNumberFormat="1" applyFont="1" applyFill="1" applyBorder="1" applyProtection="1">
      <alignment vertical="center"/>
      <protection locked="0"/>
    </xf>
    <xf numFmtId="180" fontId="3" fillId="2" borderId="109" xfId="0" applyNumberFormat="1" applyFont="1" applyFill="1" applyBorder="1" applyProtection="1">
      <alignment vertical="center"/>
      <protection locked="0"/>
    </xf>
    <xf numFmtId="180" fontId="3" fillId="2" borderId="22" xfId="0" applyNumberFormat="1" applyFont="1" applyFill="1" applyBorder="1" applyProtection="1">
      <alignment vertical="center"/>
      <protection locked="0"/>
    </xf>
    <xf numFmtId="181" fontId="3" fillId="2" borderId="140" xfId="0" applyNumberFormat="1" applyFont="1" applyFill="1" applyBorder="1" applyProtection="1">
      <alignment vertical="center"/>
      <protection locked="0"/>
    </xf>
    <xf numFmtId="0" fontId="3" fillId="0" borderId="0" xfId="0" applyFont="1">
      <alignment vertical="center"/>
    </xf>
    <xf numFmtId="0" fontId="11" fillId="0" borderId="0" xfId="3" applyFont="1" applyFill="1" applyAlignment="1">
      <alignment vertical="center"/>
    </xf>
    <xf numFmtId="0" fontId="13" fillId="0" borderId="0" xfId="2" applyFont="1" applyAlignment="1">
      <alignment vertical="center"/>
    </xf>
    <xf numFmtId="0" fontId="15" fillId="0" borderId="0" xfId="2" applyFont="1" applyAlignment="1">
      <alignment vertical="center"/>
    </xf>
    <xf numFmtId="0" fontId="20" fillId="0" borderId="0" xfId="2" applyFont="1" applyAlignment="1">
      <alignment vertical="center"/>
    </xf>
    <xf numFmtId="0" fontId="13" fillId="0" borderId="26" xfId="2" applyFont="1" applyFill="1" applyBorder="1" applyAlignment="1">
      <alignment vertical="center"/>
    </xf>
    <xf numFmtId="0" fontId="13" fillId="0" borderId="29" xfId="2" applyFont="1" applyFill="1" applyBorder="1" applyAlignment="1">
      <alignment vertical="center"/>
    </xf>
    <xf numFmtId="0" fontId="13" fillId="0" borderId="9" xfId="2" applyFont="1" applyBorder="1" applyAlignment="1">
      <alignment vertical="center"/>
    </xf>
    <xf numFmtId="0" fontId="13" fillId="0" borderId="48" xfId="2" applyFont="1" applyBorder="1" applyAlignment="1">
      <alignment vertical="center"/>
    </xf>
    <xf numFmtId="0" fontId="13" fillId="0" borderId="13" xfId="2" applyFont="1" applyBorder="1" applyAlignment="1">
      <alignment vertical="center"/>
    </xf>
    <xf numFmtId="0" fontId="13" fillId="0" borderId="0" xfId="2" applyFont="1" applyBorder="1" applyAlignment="1">
      <alignment vertical="center"/>
    </xf>
    <xf numFmtId="0" fontId="13" fillId="0" borderId="160" xfId="2" applyFont="1" applyBorder="1" applyAlignment="1">
      <alignment vertical="center"/>
    </xf>
    <xf numFmtId="0" fontId="13" fillId="0" borderId="158" xfId="2" applyFont="1" applyBorder="1" applyAlignment="1">
      <alignment vertical="center"/>
    </xf>
    <xf numFmtId="0" fontId="13" fillId="0" borderId="21" xfId="2" applyFont="1" applyBorder="1" applyAlignment="1">
      <alignment horizontal="center" vertical="center" shrinkToFit="1"/>
    </xf>
    <xf numFmtId="0" fontId="13" fillId="0" borderId="131" xfId="2" applyFont="1" applyBorder="1" applyAlignment="1">
      <alignment horizontal="center" vertical="center" shrinkToFit="1"/>
    </xf>
    <xf numFmtId="0" fontId="13" fillId="2" borderId="163" xfId="2" applyFont="1" applyFill="1" applyBorder="1" applyAlignment="1">
      <alignment vertical="center" shrinkToFit="1"/>
    </xf>
    <xf numFmtId="0" fontId="13" fillId="0" borderId="127" xfId="2" applyFont="1" applyBorder="1" applyAlignment="1">
      <alignment horizontal="center" vertical="center" shrinkToFit="1"/>
    </xf>
    <xf numFmtId="0" fontId="13" fillId="2" borderId="133" xfId="2" applyFont="1" applyFill="1" applyBorder="1" applyAlignment="1">
      <alignment vertical="center" shrinkToFit="1"/>
    </xf>
    <xf numFmtId="0" fontId="13" fillId="2" borderId="166" xfId="2" applyFont="1" applyFill="1" applyBorder="1" applyAlignment="1">
      <alignment vertical="center" shrinkToFit="1"/>
    </xf>
    <xf numFmtId="0" fontId="13" fillId="0" borderId="9" xfId="2" applyFont="1" applyFill="1" applyBorder="1" applyAlignment="1">
      <alignment vertical="center"/>
    </xf>
    <xf numFmtId="0" fontId="13" fillId="0" borderId="11" xfId="2" applyFont="1" applyFill="1" applyBorder="1" applyAlignment="1">
      <alignment vertical="center"/>
    </xf>
    <xf numFmtId="0" fontId="16" fillId="3" borderId="27" xfId="0" applyFont="1" applyFill="1" applyBorder="1" applyAlignment="1">
      <alignment horizontal="center" vertical="center"/>
    </xf>
    <xf numFmtId="0" fontId="16" fillId="3" borderId="26" xfId="0" applyFont="1" applyFill="1" applyBorder="1" applyAlignment="1">
      <alignment horizontal="center" vertical="center"/>
    </xf>
    <xf numFmtId="0" fontId="16" fillId="3" borderId="107" xfId="0" applyFont="1" applyFill="1" applyBorder="1" applyAlignment="1">
      <alignment horizontal="center" vertical="center"/>
    </xf>
    <xf numFmtId="0" fontId="1" fillId="3" borderId="108" xfId="0" applyFont="1" applyFill="1" applyBorder="1" applyAlignment="1">
      <alignment horizontal="center" vertical="center"/>
    </xf>
    <xf numFmtId="0" fontId="1" fillId="3" borderId="53" xfId="0" applyFont="1" applyFill="1" applyBorder="1">
      <alignment vertical="center"/>
    </xf>
    <xf numFmtId="0" fontId="1" fillId="3" borderId="53" xfId="0" applyFont="1" applyFill="1" applyBorder="1" applyAlignment="1">
      <alignment horizontal="center" vertical="center"/>
    </xf>
    <xf numFmtId="57" fontId="1" fillId="3" borderId="110" xfId="0" applyNumberFormat="1" applyFont="1" applyFill="1" applyBorder="1" applyAlignment="1">
      <alignment horizontal="center" vertical="center" shrinkToFit="1"/>
    </xf>
    <xf numFmtId="57" fontId="1" fillId="3" borderId="129" xfId="0" applyNumberFormat="1" applyFont="1" applyFill="1" applyBorder="1" applyAlignment="1">
      <alignment horizontal="center" vertical="center" shrinkToFit="1"/>
    </xf>
    <xf numFmtId="0" fontId="1" fillId="3" borderId="111" xfId="0" applyFont="1" applyFill="1" applyBorder="1" applyAlignment="1">
      <alignment horizontal="center" vertical="center" shrinkToFit="1"/>
    </xf>
    <xf numFmtId="0" fontId="1" fillId="3" borderId="98" xfId="0" applyFont="1" applyFill="1" applyBorder="1" applyAlignment="1">
      <alignment horizontal="center" vertical="center" shrinkToFit="1"/>
    </xf>
    <xf numFmtId="0" fontId="16" fillId="3" borderId="10" xfId="0" applyFont="1" applyFill="1" applyBorder="1" applyAlignment="1">
      <alignment horizontal="center" vertical="center"/>
    </xf>
    <xf numFmtId="0" fontId="16" fillId="3" borderId="9" xfId="0" applyFont="1" applyFill="1" applyBorder="1" applyAlignment="1">
      <alignment horizontal="center" vertical="center"/>
    </xf>
    <xf numFmtId="0" fontId="16" fillId="3" borderId="2" xfId="0" applyFont="1" applyFill="1" applyBorder="1" applyAlignment="1">
      <alignment horizontal="center" vertical="center"/>
    </xf>
    <xf numFmtId="0" fontId="1" fillId="3" borderId="115" xfId="0" applyFont="1" applyFill="1" applyBorder="1" applyAlignment="1">
      <alignment horizontal="center" vertical="center"/>
    </xf>
    <xf numFmtId="0" fontId="1" fillId="3" borderId="48" xfId="0" applyFont="1" applyFill="1" applyBorder="1">
      <alignment vertical="center"/>
    </xf>
    <xf numFmtId="0" fontId="1" fillId="3" borderId="48" xfId="0" applyFont="1" applyFill="1" applyBorder="1" applyAlignment="1">
      <alignment horizontal="center" vertical="center"/>
    </xf>
    <xf numFmtId="57" fontId="1" fillId="3" borderId="117" xfId="0" applyNumberFormat="1" applyFont="1" applyFill="1" applyBorder="1" applyAlignment="1">
      <alignment horizontal="center" vertical="center" shrinkToFit="1"/>
    </xf>
    <xf numFmtId="57" fontId="1" fillId="3" borderId="128" xfId="0" applyNumberFormat="1" applyFont="1" applyFill="1" applyBorder="1" applyAlignment="1">
      <alignment horizontal="center" vertical="center" shrinkToFit="1"/>
    </xf>
    <xf numFmtId="0" fontId="1" fillId="3" borderId="118" xfId="0" applyFont="1" applyFill="1" applyBorder="1" applyAlignment="1">
      <alignment horizontal="center" vertical="center" shrinkToFit="1"/>
    </xf>
    <xf numFmtId="0" fontId="1" fillId="3" borderId="71" xfId="0" applyFont="1" applyFill="1" applyBorder="1" applyAlignment="1">
      <alignment horizontal="center" vertical="center" shrinkToFit="1"/>
    </xf>
    <xf numFmtId="57" fontId="1" fillId="3" borderId="122" xfId="0" applyNumberFormat="1" applyFont="1" applyFill="1" applyBorder="1" applyAlignment="1">
      <alignment horizontal="center" vertical="center" shrinkToFit="1"/>
    </xf>
    <xf numFmtId="57" fontId="1" fillId="3" borderId="130" xfId="0" applyNumberFormat="1" applyFont="1" applyFill="1" applyBorder="1" applyAlignment="1">
      <alignment horizontal="center" vertical="center" shrinkToFit="1"/>
    </xf>
    <xf numFmtId="0" fontId="1" fillId="3" borderId="124" xfId="0" applyFont="1" applyFill="1" applyBorder="1" applyAlignment="1">
      <alignment horizontal="center" vertical="center" shrinkToFit="1"/>
    </xf>
    <xf numFmtId="0" fontId="1" fillId="3" borderId="123" xfId="0" applyFont="1" applyFill="1" applyBorder="1" applyAlignment="1">
      <alignment horizontal="center" vertical="center" shrinkToFit="1"/>
    </xf>
    <xf numFmtId="0" fontId="19" fillId="3" borderId="13" xfId="2" applyFont="1" applyFill="1" applyBorder="1" applyAlignment="1">
      <alignment horizontal="right" vertical="center"/>
    </xf>
    <xf numFmtId="0" fontId="3" fillId="2" borderId="12" xfId="0" applyFont="1" applyFill="1" applyBorder="1" applyAlignment="1" applyProtection="1">
      <alignment horizontal="center" vertical="center"/>
      <protection locked="0"/>
    </xf>
    <xf numFmtId="0" fontId="15" fillId="2" borderId="174" xfId="1" applyFont="1" applyFill="1" applyBorder="1" applyAlignment="1" applyProtection="1">
      <alignment vertical="center"/>
      <protection locked="0"/>
    </xf>
    <xf numFmtId="0" fontId="13" fillId="0" borderId="125" xfId="2" applyFont="1" applyBorder="1" applyAlignment="1">
      <alignment horizontal="center" vertical="center" shrinkToFit="1"/>
    </xf>
    <xf numFmtId="180" fontId="3" fillId="2" borderId="140" xfId="0" applyNumberFormat="1" applyFont="1" applyFill="1" applyBorder="1" applyAlignment="1" applyProtection="1">
      <alignment horizontal="center" vertical="center"/>
      <protection locked="0"/>
    </xf>
    <xf numFmtId="180" fontId="3" fillId="2" borderId="120" xfId="0" applyNumberFormat="1" applyFont="1" applyFill="1" applyBorder="1" applyAlignment="1" applyProtection="1">
      <alignment horizontal="center" vertical="center"/>
      <protection locked="0"/>
    </xf>
    <xf numFmtId="180" fontId="3" fillId="2" borderId="95" xfId="0" applyNumberFormat="1" applyFont="1" applyFill="1" applyBorder="1" applyAlignment="1" applyProtection="1">
      <alignment horizontal="center" vertical="center"/>
      <protection locked="0"/>
    </xf>
    <xf numFmtId="180" fontId="3" fillId="2" borderId="141" xfId="0" applyNumberFormat="1" applyFont="1" applyFill="1" applyBorder="1" applyAlignment="1" applyProtection="1">
      <alignment horizontal="center" vertical="center"/>
      <protection locked="0"/>
    </xf>
    <xf numFmtId="180" fontId="3" fillId="2" borderId="74" xfId="0" applyNumberFormat="1" applyFont="1" applyFill="1" applyBorder="1" applyAlignment="1" applyProtection="1">
      <alignment horizontal="center" vertical="center"/>
      <protection locked="0"/>
    </xf>
    <xf numFmtId="0" fontId="3" fillId="2" borderId="52" xfId="0" applyFont="1" applyFill="1" applyBorder="1" applyAlignment="1" applyProtection="1">
      <alignment horizontal="center" vertical="center"/>
      <protection locked="0"/>
    </xf>
    <xf numFmtId="0" fontId="15" fillId="0" borderId="172" xfId="1" applyFont="1" applyBorder="1" applyProtection="1">
      <alignment vertical="center"/>
    </xf>
    <xf numFmtId="0" fontId="15" fillId="0" borderId="174" xfId="1" applyFont="1" applyBorder="1" applyProtection="1">
      <alignment vertical="center"/>
    </xf>
    <xf numFmtId="0" fontId="11" fillId="0" borderId="173" xfId="1" applyFont="1" applyBorder="1" applyAlignment="1" applyProtection="1">
      <alignment horizontal="center" vertical="center"/>
    </xf>
    <xf numFmtId="0" fontId="11" fillId="0" borderId="175" xfId="1" applyFont="1" applyBorder="1" applyAlignment="1" applyProtection="1">
      <alignment horizontal="center" vertical="center"/>
    </xf>
    <xf numFmtId="0" fontId="11" fillId="0" borderId="178" xfId="1" applyFont="1" applyBorder="1" applyAlignment="1" applyProtection="1">
      <alignment horizontal="center" vertical="center"/>
    </xf>
    <xf numFmtId="0" fontId="11" fillId="0" borderId="180" xfId="1" applyFont="1" applyBorder="1" applyAlignment="1" applyProtection="1">
      <alignment horizontal="center" vertical="center"/>
    </xf>
    <xf numFmtId="0" fontId="15" fillId="0" borderId="174" xfId="1" applyFont="1" applyFill="1" applyBorder="1" applyAlignment="1" applyProtection="1">
      <alignment vertical="center"/>
    </xf>
    <xf numFmtId="0" fontId="15" fillId="0" borderId="177" xfId="1" applyNumberFormat="1" applyFont="1" applyFill="1" applyBorder="1" applyAlignment="1" applyProtection="1">
      <alignment vertical="center"/>
    </xf>
    <xf numFmtId="0" fontId="15" fillId="0" borderId="179" xfId="1" applyFont="1" applyBorder="1" applyProtection="1">
      <alignment vertical="center"/>
    </xf>
    <xf numFmtId="177" fontId="11" fillId="0" borderId="46" xfId="1" applyNumberFormat="1" applyFont="1" applyBorder="1" applyProtection="1">
      <alignment vertical="center"/>
    </xf>
    <xf numFmtId="0" fontId="15" fillId="0" borderId="11" xfId="1" applyFont="1" applyBorder="1" applyProtection="1">
      <alignment vertical="center"/>
    </xf>
    <xf numFmtId="0" fontId="11" fillId="0" borderId="74" xfId="1" applyFont="1" applyBorder="1" applyAlignment="1" applyProtection="1">
      <alignment horizontal="center" vertical="center"/>
    </xf>
    <xf numFmtId="0" fontId="15" fillId="0" borderId="7" xfId="1" applyFont="1" applyBorder="1" applyProtection="1">
      <alignment vertical="center"/>
    </xf>
    <xf numFmtId="0" fontId="11" fillId="0" borderId="72" xfId="1" applyFont="1" applyBorder="1" applyAlignment="1" applyProtection="1">
      <alignment horizontal="center" vertical="center"/>
    </xf>
    <xf numFmtId="0" fontId="15" fillId="0" borderId="9" xfId="1" applyFont="1" applyBorder="1" applyProtection="1">
      <alignment vertical="center"/>
    </xf>
    <xf numFmtId="0" fontId="11" fillId="0" borderId="95" xfId="1" applyFont="1" applyBorder="1" applyAlignment="1" applyProtection="1">
      <alignment horizontal="center" vertical="center"/>
    </xf>
    <xf numFmtId="0" fontId="15" fillId="0" borderId="69" xfId="1" applyFont="1" applyBorder="1" applyProtection="1">
      <alignment vertical="center"/>
    </xf>
    <xf numFmtId="0" fontId="11" fillId="0" borderId="80" xfId="1" applyFont="1" applyBorder="1" applyAlignment="1" applyProtection="1">
      <alignment horizontal="center" vertical="center"/>
    </xf>
    <xf numFmtId="0" fontId="11" fillId="0" borderId="0" xfId="1" applyFont="1" applyAlignment="1" applyProtection="1">
      <alignment vertical="top"/>
    </xf>
    <xf numFmtId="0" fontId="14" fillId="0" borderId="28" xfId="1" applyFont="1" applyBorder="1" applyAlignment="1" applyProtection="1">
      <alignment horizontal="center" vertical="center" shrinkToFit="1"/>
    </xf>
    <xf numFmtId="0" fontId="13" fillId="0" borderId="1" xfId="1" applyFont="1" applyBorder="1" applyAlignment="1" applyProtection="1">
      <alignment horizontal="center" vertical="center"/>
    </xf>
    <xf numFmtId="0" fontId="11" fillId="0" borderId="63" xfId="1" applyFont="1" applyBorder="1" applyAlignment="1" applyProtection="1">
      <alignment horizontal="center" vertical="center"/>
    </xf>
    <xf numFmtId="0" fontId="11" fillId="0" borderId="49" xfId="1" applyFont="1" applyBorder="1" applyAlignment="1" applyProtection="1">
      <alignment horizontal="center" vertical="center"/>
    </xf>
    <xf numFmtId="0" fontId="7" fillId="0" borderId="1" xfId="1" applyFont="1" applyBorder="1" applyAlignment="1" applyProtection="1">
      <alignment horizontal="center" vertical="center"/>
    </xf>
    <xf numFmtId="0" fontId="11" fillId="0" borderId="103" xfId="1" applyFont="1" applyBorder="1" applyAlignment="1" applyProtection="1">
      <alignment horizontal="center" vertical="center"/>
    </xf>
    <xf numFmtId="0" fontId="11" fillId="0" borderId="37" xfId="1" applyFont="1" applyBorder="1" applyAlignment="1" applyProtection="1">
      <alignment horizontal="center" vertical="center"/>
    </xf>
    <xf numFmtId="177" fontId="11" fillId="0" borderId="20" xfId="1" applyNumberFormat="1" applyFont="1" applyBorder="1" applyProtection="1">
      <alignment vertical="center"/>
    </xf>
    <xf numFmtId="0" fontId="11" fillId="0" borderId="64" xfId="1" applyFont="1" applyBorder="1" applyAlignment="1" applyProtection="1">
      <alignment horizontal="center" vertical="center"/>
    </xf>
    <xf numFmtId="0" fontId="11" fillId="0" borderId="48" xfId="1" applyFont="1" applyBorder="1" applyAlignment="1" applyProtection="1">
      <alignment horizontal="center" vertical="center"/>
    </xf>
    <xf numFmtId="177" fontId="11" fillId="0" borderId="114" xfId="1" applyNumberFormat="1" applyFont="1" applyBorder="1" applyProtection="1">
      <alignment vertical="center"/>
    </xf>
    <xf numFmtId="0" fontId="11" fillId="0" borderId="15" xfId="1" applyFont="1" applyBorder="1" applyAlignment="1" applyProtection="1">
      <alignment horizontal="center" vertical="center"/>
    </xf>
    <xf numFmtId="0" fontId="15" fillId="0" borderId="46" xfId="1" applyFont="1" applyBorder="1" applyProtection="1">
      <alignment vertical="center"/>
    </xf>
    <xf numFmtId="0" fontId="15" fillId="0" borderId="70" xfId="1" applyFont="1" applyBorder="1" applyProtection="1">
      <alignment vertical="center"/>
    </xf>
    <xf numFmtId="0" fontId="11" fillId="0" borderId="70" xfId="1" applyFont="1" applyBorder="1" applyAlignment="1" applyProtection="1">
      <alignment horizontal="center" vertical="center"/>
    </xf>
    <xf numFmtId="177" fontId="11" fillId="0" borderId="134" xfId="1" applyNumberFormat="1" applyFont="1" applyBorder="1" applyProtection="1">
      <alignment vertical="center"/>
    </xf>
    <xf numFmtId="0" fontId="17" fillId="0" borderId="0" xfId="0" applyFont="1" applyProtection="1">
      <alignment vertical="center"/>
    </xf>
    <xf numFmtId="0" fontId="1" fillId="0" borderId="22" xfId="0" quotePrefix="1" applyFont="1" applyBorder="1" applyAlignment="1" applyProtection="1">
      <alignment horizontal="center" vertical="center"/>
    </xf>
    <xf numFmtId="180" fontId="3" fillId="0" borderId="22" xfId="0" applyNumberFormat="1" applyFont="1" applyBorder="1" applyProtection="1">
      <alignment vertical="center"/>
    </xf>
    <xf numFmtId="181" fontId="3" fillId="0" borderId="22" xfId="0" applyNumberFormat="1" applyFont="1" applyBorder="1" applyAlignment="1" applyProtection="1">
      <alignment horizontal="center" vertical="center"/>
    </xf>
    <xf numFmtId="180" fontId="1" fillId="0" borderId="62" xfId="0" applyNumberFormat="1" applyFont="1" applyBorder="1" applyProtection="1">
      <alignment vertical="center"/>
    </xf>
    <xf numFmtId="0" fontId="1" fillId="0" borderId="132" xfId="0" quotePrefix="1" applyFont="1" applyBorder="1" applyAlignment="1" applyProtection="1">
      <alignment horizontal="center" vertical="center"/>
    </xf>
    <xf numFmtId="180" fontId="3" fillId="0" borderId="132" xfId="0" applyNumberFormat="1" applyFont="1" applyBorder="1" applyProtection="1">
      <alignment vertical="center"/>
    </xf>
    <xf numFmtId="181" fontId="3" fillId="0" borderId="132" xfId="0" applyNumberFormat="1" applyFont="1" applyBorder="1" applyAlignment="1" applyProtection="1">
      <alignment horizontal="center" vertical="center"/>
    </xf>
    <xf numFmtId="180" fontId="1" fillId="0" borderId="151" xfId="0" applyNumberFormat="1" applyFont="1" applyBorder="1" applyProtection="1">
      <alignment vertical="center"/>
    </xf>
    <xf numFmtId="0" fontId="1" fillId="0" borderId="21" xfId="0" quotePrefix="1" applyFont="1" applyBorder="1" applyAlignment="1" applyProtection="1">
      <alignment horizontal="center" vertical="center"/>
    </xf>
    <xf numFmtId="180" fontId="18" fillId="0" borderId="20" xfId="0" applyNumberFormat="1" applyFont="1" applyBorder="1" applyProtection="1">
      <alignment vertical="center"/>
    </xf>
    <xf numFmtId="180" fontId="18" fillId="0" borderId="21" xfId="0" applyNumberFormat="1" applyFont="1" applyBorder="1" applyProtection="1">
      <alignment vertical="center"/>
    </xf>
    <xf numFmtId="180" fontId="18" fillId="0" borderId="72" xfId="0" applyNumberFormat="1" applyFont="1" applyBorder="1" applyAlignment="1" applyProtection="1">
      <alignment horizontal="center" vertical="center"/>
    </xf>
    <xf numFmtId="181" fontId="18" fillId="0" borderId="72" xfId="0" applyNumberFormat="1" applyFont="1" applyBorder="1" applyProtection="1">
      <alignment vertical="center"/>
    </xf>
    <xf numFmtId="180" fontId="3" fillId="0" borderId="139" xfId="0" applyNumberFormat="1" applyFont="1" applyBorder="1" applyProtection="1">
      <alignment vertical="center"/>
    </xf>
    <xf numFmtId="181" fontId="3" fillId="0" borderId="137" xfId="0" applyNumberFormat="1" applyFont="1" applyBorder="1" applyAlignment="1" applyProtection="1">
      <alignment horizontal="center" vertical="center"/>
    </xf>
    <xf numFmtId="180" fontId="19" fillId="0" borderId="103" xfId="0" applyNumberFormat="1" applyFont="1" applyBorder="1" applyProtection="1">
      <alignment vertical="center"/>
    </xf>
    <xf numFmtId="0" fontId="1" fillId="0" borderId="31" xfId="0" quotePrefix="1" applyFont="1" applyBorder="1" applyAlignment="1" applyProtection="1">
      <alignment horizontal="center" vertical="center"/>
    </xf>
    <xf numFmtId="180" fontId="3" fillId="0" borderId="31" xfId="0" applyNumberFormat="1" applyFont="1" applyBorder="1" applyProtection="1">
      <alignment vertical="center"/>
    </xf>
    <xf numFmtId="181" fontId="3" fillId="0" borderId="31" xfId="0" applyNumberFormat="1" applyFont="1" applyBorder="1" applyAlignment="1" applyProtection="1">
      <alignment horizontal="center" vertical="center"/>
    </xf>
    <xf numFmtId="180" fontId="1" fillId="0" borderId="66" xfId="0" applyNumberFormat="1" applyFont="1" applyBorder="1" applyProtection="1">
      <alignment vertical="center"/>
    </xf>
    <xf numFmtId="181" fontId="3" fillId="0" borderId="138" xfId="0" applyNumberFormat="1" applyFont="1" applyBorder="1" applyAlignment="1" applyProtection="1">
      <alignment horizontal="center" vertical="center"/>
    </xf>
    <xf numFmtId="180" fontId="3" fillId="0" borderId="137" xfId="0" applyNumberFormat="1" applyFont="1" applyBorder="1" applyProtection="1">
      <alignment vertical="center"/>
    </xf>
    <xf numFmtId="180" fontId="3" fillId="0" borderId="142" xfId="0" applyNumberFormat="1" applyFont="1" applyBorder="1" applyAlignment="1" applyProtection="1">
      <alignment horizontal="center" vertical="center"/>
    </xf>
    <xf numFmtId="0" fontId="1" fillId="0" borderId="142" xfId="0" applyFont="1" applyBorder="1" applyProtection="1">
      <alignment vertical="center"/>
    </xf>
    <xf numFmtId="0" fontId="1" fillId="0" borderId="137" xfId="0" applyFont="1" applyBorder="1" applyProtection="1">
      <alignment vertical="center"/>
    </xf>
    <xf numFmtId="0" fontId="1" fillId="0" borderId="138" xfId="0" applyFont="1" applyBorder="1" applyProtection="1">
      <alignment vertical="center"/>
    </xf>
    <xf numFmtId="180" fontId="1" fillId="0" borderId="64" xfId="0" applyNumberFormat="1" applyFont="1" applyBorder="1" applyProtection="1">
      <alignment vertical="center"/>
    </xf>
    <xf numFmtId="0" fontId="1" fillId="0" borderId="133" xfId="0" quotePrefix="1" applyFont="1" applyBorder="1" applyAlignment="1" applyProtection="1">
      <alignment horizontal="center" vertical="center"/>
    </xf>
    <xf numFmtId="180" fontId="3" fillId="0" borderId="133" xfId="0" applyNumberFormat="1" applyFont="1" applyBorder="1" applyProtection="1">
      <alignment vertical="center"/>
    </xf>
    <xf numFmtId="181" fontId="3" fillId="0" borderId="133" xfId="0" applyNumberFormat="1" applyFont="1" applyBorder="1" applyAlignment="1" applyProtection="1">
      <alignment horizontal="center" vertical="center"/>
    </xf>
    <xf numFmtId="180" fontId="1" fillId="0" borderId="152" xfId="0" applyNumberFormat="1" applyFont="1" applyBorder="1" applyProtection="1">
      <alignment vertical="center"/>
    </xf>
    <xf numFmtId="0" fontId="1" fillId="0" borderId="23" xfId="0" quotePrefix="1" applyFont="1" applyBorder="1" applyAlignment="1" applyProtection="1">
      <alignment horizontal="center" vertical="center"/>
    </xf>
    <xf numFmtId="180" fontId="3" fillId="0" borderId="23" xfId="0" applyNumberFormat="1" applyFont="1" applyBorder="1" applyProtection="1">
      <alignment vertical="center"/>
    </xf>
    <xf numFmtId="181" fontId="3" fillId="0" borderId="23" xfId="0" applyNumberFormat="1" applyFont="1" applyBorder="1" applyAlignment="1" applyProtection="1">
      <alignment horizontal="center" vertical="center"/>
    </xf>
    <xf numFmtId="180" fontId="1" fillId="0" borderId="63" xfId="0" applyNumberFormat="1" applyFont="1" applyBorder="1" applyProtection="1">
      <alignment vertical="center"/>
    </xf>
    <xf numFmtId="180" fontId="19" fillId="0" borderId="65" xfId="0" applyNumberFormat="1" applyFont="1" applyBorder="1" applyProtection="1">
      <alignment vertical="center"/>
    </xf>
    <xf numFmtId="180" fontId="19" fillId="0" borderId="182" xfId="0" applyNumberFormat="1" applyFont="1" applyBorder="1" applyProtection="1">
      <alignment vertical="center"/>
    </xf>
    <xf numFmtId="180" fontId="3" fillId="0" borderId="136" xfId="0" applyNumberFormat="1" applyFont="1" applyBorder="1" applyProtection="1">
      <alignment vertical="center"/>
    </xf>
    <xf numFmtId="180" fontId="3" fillId="0" borderId="143" xfId="0" applyNumberFormat="1" applyFont="1" applyBorder="1" applyProtection="1">
      <alignment vertical="center"/>
    </xf>
    <xf numFmtId="0" fontId="1" fillId="0" borderId="143" xfId="0" applyFont="1" applyBorder="1" applyProtection="1">
      <alignment vertical="center"/>
    </xf>
    <xf numFmtId="0" fontId="1" fillId="0" borderId="136" xfId="0" applyFont="1" applyBorder="1" applyProtection="1">
      <alignment vertical="center"/>
    </xf>
    <xf numFmtId="180" fontId="19" fillId="0" borderId="144" xfId="0" applyNumberFormat="1" applyFont="1" applyBorder="1" applyProtection="1">
      <alignment vertical="center"/>
    </xf>
    <xf numFmtId="180" fontId="19" fillId="0" borderId="183" xfId="0" applyNumberFormat="1" applyFont="1" applyBorder="1" applyProtection="1">
      <alignment vertical="center"/>
    </xf>
    <xf numFmtId="180" fontId="18" fillId="0" borderId="147" xfId="0" applyNumberFormat="1" applyFont="1" applyBorder="1" applyProtection="1">
      <alignment vertical="center"/>
    </xf>
    <xf numFmtId="180" fontId="3" fillId="0" borderId="148" xfId="0" applyNumberFormat="1" applyFont="1" applyBorder="1" applyProtection="1">
      <alignment vertical="center"/>
    </xf>
    <xf numFmtId="180" fontId="3" fillId="0" borderId="149" xfId="0" applyNumberFormat="1" applyFont="1" applyBorder="1" applyProtection="1">
      <alignment vertical="center"/>
    </xf>
    <xf numFmtId="0" fontId="1" fillId="0" borderId="149" xfId="0" applyFont="1" applyBorder="1" applyProtection="1">
      <alignment vertical="center"/>
    </xf>
    <xf numFmtId="0" fontId="1" fillId="0" borderId="148" xfId="0" applyFont="1" applyBorder="1" applyProtection="1">
      <alignment vertical="center"/>
    </xf>
    <xf numFmtId="0" fontId="1" fillId="0" borderId="150" xfId="0" applyFont="1" applyBorder="1" applyProtection="1">
      <alignment vertical="center"/>
    </xf>
    <xf numFmtId="180" fontId="19" fillId="0" borderId="15" xfId="0" applyNumberFormat="1" applyFont="1" applyBorder="1" applyProtection="1">
      <alignment vertical="center"/>
    </xf>
    <xf numFmtId="0" fontId="1" fillId="0" borderId="0" xfId="0" applyFont="1" applyAlignment="1" applyProtection="1">
      <alignment vertical="center" shrinkToFit="1"/>
    </xf>
    <xf numFmtId="0" fontId="1" fillId="0" borderId="35"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33" xfId="0" applyFont="1" applyBorder="1" applyProtection="1">
      <alignment vertical="center"/>
    </xf>
    <xf numFmtId="0" fontId="1" fillId="0" borderId="0" xfId="0" applyFont="1" applyBorder="1" applyProtection="1">
      <alignment vertical="center"/>
    </xf>
    <xf numFmtId="180" fontId="1" fillId="0" borderId="76" xfId="0" applyNumberFormat="1" applyFont="1" applyBorder="1" applyProtection="1">
      <alignment vertical="center"/>
    </xf>
    <xf numFmtId="180" fontId="1" fillId="0" borderId="0" xfId="0" applyNumberFormat="1" applyFont="1" applyBorder="1" applyProtection="1">
      <alignment vertical="center"/>
    </xf>
    <xf numFmtId="0" fontId="13" fillId="0" borderId="8" xfId="1" applyFont="1" applyBorder="1" applyAlignment="1" applyProtection="1">
      <alignment horizontal="center" vertical="center"/>
    </xf>
    <xf numFmtId="0" fontId="13" fillId="0" borderId="7" xfId="1" applyFont="1" applyBorder="1" applyAlignment="1" applyProtection="1">
      <alignment horizontal="center" vertical="center" wrapText="1"/>
    </xf>
    <xf numFmtId="0" fontId="13" fillId="0" borderId="190" xfId="1" applyFont="1" applyBorder="1" applyAlignment="1" applyProtection="1">
      <alignment horizontal="center" vertical="center" wrapText="1"/>
    </xf>
    <xf numFmtId="0" fontId="13" fillId="0" borderId="191" xfId="1" applyFont="1" applyBorder="1" applyAlignment="1" applyProtection="1">
      <alignment horizontal="center" vertical="center"/>
    </xf>
    <xf numFmtId="0" fontId="13" fillId="0" borderId="192" xfId="1" applyNumberFormat="1" applyFont="1" applyBorder="1" applyAlignment="1" applyProtection="1">
      <alignment vertical="center"/>
    </xf>
    <xf numFmtId="182" fontId="13" fillId="0" borderId="193" xfId="1" applyNumberFormat="1" applyFont="1" applyBorder="1" applyAlignment="1" applyProtection="1">
      <alignment vertical="center"/>
    </xf>
    <xf numFmtId="182" fontId="13" fillId="0" borderId="196" xfId="1" applyNumberFormat="1" applyFont="1" applyBorder="1" applyProtection="1">
      <alignment vertical="center"/>
    </xf>
    <xf numFmtId="0" fontId="13" fillId="0" borderId="0" xfId="1" applyFont="1" applyBorder="1" applyAlignment="1" applyProtection="1">
      <alignment vertical="center"/>
    </xf>
    <xf numFmtId="0" fontId="13" fillId="0" borderId="0" xfId="1" applyFont="1" applyBorder="1" applyProtection="1">
      <alignment vertical="center"/>
    </xf>
    <xf numFmtId="0" fontId="13" fillId="0" borderId="51" xfId="1" applyFont="1" applyBorder="1" applyProtection="1">
      <alignment vertical="center"/>
    </xf>
    <xf numFmtId="0" fontId="13" fillId="0" borderId="73" xfId="1" applyFont="1" applyBorder="1" applyProtection="1">
      <alignment vertical="center"/>
    </xf>
    <xf numFmtId="0" fontId="1" fillId="0" borderId="64" xfId="0" quotePrefix="1" applyFont="1" applyFill="1" applyBorder="1" applyAlignment="1" applyProtection="1">
      <alignment horizontal="center" vertical="center"/>
    </xf>
    <xf numFmtId="0" fontId="1" fillId="0" borderId="152" xfId="0" quotePrefix="1" applyFont="1" applyFill="1" applyBorder="1" applyAlignment="1" applyProtection="1">
      <alignment horizontal="center" vertical="center"/>
    </xf>
    <xf numFmtId="0" fontId="1" fillId="0" borderId="66" xfId="0" quotePrefix="1" applyFont="1" applyFill="1" applyBorder="1" applyAlignment="1" applyProtection="1">
      <alignment horizontal="center" vertical="center"/>
    </xf>
    <xf numFmtId="0" fontId="1" fillId="0" borderId="103" xfId="0" quotePrefix="1" applyFont="1" applyFill="1" applyBorder="1" applyAlignment="1" applyProtection="1">
      <alignment horizontal="center" vertical="center"/>
    </xf>
    <xf numFmtId="0" fontId="13" fillId="0" borderId="20" xfId="1" applyFont="1" applyBorder="1" applyAlignment="1" applyProtection="1">
      <alignment horizontal="center" vertical="center"/>
    </xf>
    <xf numFmtId="0" fontId="13" fillId="0" borderId="1" xfId="1" applyFont="1" applyBorder="1" applyAlignment="1" applyProtection="1">
      <alignment horizontal="center" vertical="center" wrapText="1"/>
    </xf>
    <xf numFmtId="0" fontId="13" fillId="0" borderId="21" xfId="1" applyFont="1" applyBorder="1" applyAlignment="1" applyProtection="1">
      <alignment horizontal="center" vertical="center" wrapText="1"/>
    </xf>
    <xf numFmtId="0" fontId="1" fillId="0" borderId="19" xfId="0" applyFont="1" applyFill="1" applyBorder="1" applyAlignment="1">
      <alignment vertical="center" shrinkToFit="1"/>
    </xf>
    <xf numFmtId="0" fontId="1" fillId="0" borderId="28" xfId="0" applyFont="1" applyFill="1" applyBorder="1" applyAlignment="1">
      <alignment horizontal="center" vertical="center" wrapText="1"/>
    </xf>
    <xf numFmtId="0" fontId="1" fillId="0" borderId="68" xfId="0" applyFont="1" applyBorder="1" applyAlignment="1">
      <alignment horizontal="center" vertical="center"/>
    </xf>
    <xf numFmtId="0" fontId="1" fillId="0" borderId="138" xfId="0" applyFont="1" applyBorder="1" applyAlignment="1">
      <alignment horizontal="center" vertical="center"/>
    </xf>
    <xf numFmtId="0" fontId="1" fillId="0" borderId="202" xfId="0" applyFont="1" applyBorder="1" applyAlignment="1">
      <alignment horizontal="center" vertical="center"/>
    </xf>
    <xf numFmtId="0" fontId="1" fillId="0" borderId="21" xfId="0" applyFont="1" applyBorder="1" applyAlignment="1">
      <alignment horizontal="center" vertical="center"/>
    </xf>
    <xf numFmtId="0" fontId="19" fillId="0" borderId="21" xfId="0" applyFont="1" applyBorder="1" applyAlignment="1">
      <alignment horizontal="center" vertical="center"/>
    </xf>
    <xf numFmtId="0" fontId="19" fillId="0" borderId="76" xfId="0" applyFont="1" applyBorder="1" applyAlignment="1">
      <alignment horizontal="center" vertical="center"/>
    </xf>
    <xf numFmtId="0" fontId="1" fillId="4" borderId="0" xfId="0" applyFont="1" applyFill="1" applyBorder="1" applyAlignment="1" applyProtection="1">
      <alignment vertical="center"/>
    </xf>
    <xf numFmtId="0" fontId="1" fillId="0" borderId="80" xfId="0" applyFont="1" applyBorder="1" applyAlignment="1" applyProtection="1">
      <alignment vertical="center" wrapText="1"/>
    </xf>
    <xf numFmtId="0" fontId="1" fillId="0" borderId="0" xfId="0" applyFont="1" applyFill="1" applyBorder="1" applyProtection="1">
      <alignment vertical="center"/>
    </xf>
    <xf numFmtId="180" fontId="3" fillId="0" borderId="204" xfId="0" applyNumberFormat="1" applyFont="1" applyBorder="1" applyProtection="1">
      <alignment vertical="center"/>
    </xf>
    <xf numFmtId="0" fontId="13" fillId="0" borderId="0" xfId="1" applyFont="1" applyProtection="1">
      <alignment vertical="center"/>
    </xf>
    <xf numFmtId="0" fontId="1" fillId="0" borderId="18" xfId="0" applyFont="1" applyBorder="1" applyAlignment="1">
      <alignment horizontal="center" vertical="center"/>
    </xf>
    <xf numFmtId="0" fontId="13" fillId="0" borderId="189" xfId="1" applyFont="1" applyBorder="1" applyAlignment="1" applyProtection="1">
      <alignment horizontal="center" vertical="center" wrapText="1"/>
    </xf>
    <xf numFmtId="0" fontId="1" fillId="0" borderId="20" xfId="0" applyFont="1" applyFill="1" applyBorder="1" applyAlignment="1">
      <alignment horizontal="center" vertical="center" wrapText="1"/>
    </xf>
    <xf numFmtId="179" fontId="3" fillId="0" borderId="88" xfId="0" applyNumberFormat="1" applyFont="1" applyBorder="1" applyProtection="1">
      <alignment vertical="center"/>
    </xf>
    <xf numFmtId="179" fontId="3" fillId="0" borderId="80" xfId="0" applyNumberFormat="1" applyFont="1" applyFill="1" applyBorder="1" applyProtection="1">
      <alignment vertical="center"/>
    </xf>
    <xf numFmtId="0" fontId="1" fillId="0" borderId="39" xfId="0" applyFont="1" applyBorder="1" applyAlignment="1" applyProtection="1">
      <alignment horizontal="center" vertical="center"/>
    </xf>
    <xf numFmtId="0" fontId="1" fillId="0" borderId="48" xfId="0" applyFont="1" applyBorder="1" applyProtection="1">
      <alignment vertical="center"/>
    </xf>
    <xf numFmtId="0" fontId="1" fillId="0" borderId="80" xfId="0" applyFont="1" applyBorder="1" applyAlignment="1" applyProtection="1">
      <alignment horizontal="center" vertical="center"/>
    </xf>
    <xf numFmtId="0" fontId="1" fillId="0" borderId="75" xfId="0" applyFont="1" applyBorder="1" applyAlignment="1" applyProtection="1">
      <alignment horizontal="center" vertical="center"/>
    </xf>
    <xf numFmtId="177" fontId="3" fillId="0" borderId="67" xfId="0" applyNumberFormat="1" applyFont="1" applyFill="1" applyBorder="1" applyProtection="1">
      <alignment vertical="center"/>
    </xf>
    <xf numFmtId="0" fontId="1" fillId="0" borderId="41" xfId="0" applyFont="1" applyBorder="1" applyAlignment="1" applyProtection="1">
      <alignment horizontal="center" vertical="center"/>
    </xf>
    <xf numFmtId="177" fontId="3" fillId="0" borderId="15" xfId="0" applyNumberFormat="1" applyFont="1" applyFill="1" applyBorder="1" applyProtection="1">
      <alignment vertical="center"/>
    </xf>
    <xf numFmtId="177" fontId="3" fillId="0" borderId="12" xfId="0" applyNumberFormat="1" applyFont="1" applyBorder="1" applyProtection="1">
      <alignment vertical="center"/>
    </xf>
    <xf numFmtId="178" fontId="3" fillId="0" borderId="4" xfId="0" applyNumberFormat="1" applyFont="1" applyBorder="1" applyProtection="1">
      <alignment vertical="center"/>
    </xf>
    <xf numFmtId="0" fontId="1" fillId="0" borderId="40" xfId="0" applyFont="1" applyBorder="1" applyAlignment="1" applyProtection="1">
      <alignment horizontal="center" vertical="center"/>
    </xf>
    <xf numFmtId="0" fontId="1" fillId="0" borderId="10" xfId="0" applyFont="1" applyBorder="1" applyProtection="1">
      <alignment vertical="center"/>
    </xf>
    <xf numFmtId="0" fontId="1" fillId="0" borderId="14" xfId="0" applyFont="1" applyBorder="1" applyProtection="1">
      <alignment vertical="center"/>
    </xf>
    <xf numFmtId="0" fontId="1" fillId="0" borderId="7" xfId="0" applyFont="1" applyBorder="1" applyAlignment="1" applyProtection="1">
      <alignment horizontal="center" vertical="center"/>
    </xf>
    <xf numFmtId="0" fontId="1" fillId="0" borderId="134" xfId="0" applyFont="1" applyBorder="1" applyAlignment="1" applyProtection="1">
      <alignment horizontal="center" vertical="center"/>
    </xf>
    <xf numFmtId="0" fontId="1" fillId="0" borderId="21" xfId="0" applyFont="1" applyBorder="1" applyAlignment="1" applyProtection="1">
      <alignment horizontal="center" vertical="center"/>
    </xf>
    <xf numFmtId="0" fontId="1" fillId="0" borderId="73" xfId="0" applyFont="1" applyBorder="1" applyAlignment="1" applyProtection="1">
      <alignment horizontal="center" vertical="center"/>
    </xf>
    <xf numFmtId="0" fontId="1" fillId="0" borderId="1" xfId="0" applyFont="1" applyBorder="1" applyAlignment="1">
      <alignment horizontal="center" vertical="center"/>
    </xf>
    <xf numFmtId="0" fontId="1" fillId="0" borderId="1" xfId="0" applyFont="1" applyBorder="1" applyAlignment="1" applyProtection="1">
      <alignment horizontal="center" vertical="center"/>
    </xf>
    <xf numFmtId="0" fontId="1" fillId="0" borderId="1" xfId="0" applyFont="1" applyBorder="1" applyAlignment="1" applyProtection="1">
      <alignment horizontal="center" vertical="center" shrinkToFit="1"/>
    </xf>
    <xf numFmtId="0" fontId="17" fillId="0" borderId="0" xfId="0" applyFont="1" applyFill="1" applyProtection="1">
      <alignment vertical="center"/>
    </xf>
    <xf numFmtId="0" fontId="1" fillId="0" borderId="0" xfId="0" applyFont="1" applyFill="1" applyProtection="1">
      <alignment vertical="center"/>
    </xf>
    <xf numFmtId="0" fontId="13" fillId="0" borderId="0" xfId="3" applyFont="1" applyFill="1" applyAlignment="1" applyProtection="1">
      <alignment vertical="center"/>
    </xf>
    <xf numFmtId="0" fontId="13" fillId="0" borderId="0" xfId="2" applyFont="1" applyFill="1" applyAlignment="1" applyProtection="1">
      <alignment vertical="center"/>
    </xf>
    <xf numFmtId="0" fontId="1" fillId="0" borderId="99" xfId="0" applyFont="1" applyFill="1" applyBorder="1" applyAlignment="1" applyProtection="1">
      <alignment horizontal="center" vertical="center" wrapText="1"/>
    </xf>
    <xf numFmtId="0" fontId="1" fillId="0" borderId="62" xfId="0" applyFont="1" applyFill="1" applyBorder="1" applyAlignment="1" applyProtection="1">
      <alignment horizontal="center" vertical="center" wrapText="1"/>
    </xf>
    <xf numFmtId="182" fontId="1" fillId="0" borderId="64" xfId="0" applyNumberFormat="1" applyFont="1" applyFill="1" applyBorder="1" applyProtection="1">
      <alignment vertical="center"/>
    </xf>
    <xf numFmtId="0" fontId="7" fillId="0" borderId="0" xfId="0" applyFont="1" applyFill="1" applyProtection="1">
      <alignment vertical="center"/>
    </xf>
    <xf numFmtId="182" fontId="1" fillId="0" borderId="152" xfId="0" applyNumberFormat="1" applyFont="1" applyFill="1" applyBorder="1" applyProtection="1">
      <alignment vertical="center"/>
    </xf>
    <xf numFmtId="182" fontId="1" fillId="0" borderId="66" xfId="0" applyNumberFormat="1" applyFont="1" applyFill="1" applyBorder="1" applyProtection="1">
      <alignment vertical="center"/>
    </xf>
    <xf numFmtId="182" fontId="1" fillId="0" borderId="103" xfId="0" applyNumberFormat="1" applyFont="1" applyFill="1" applyBorder="1" applyProtection="1">
      <alignment vertical="center"/>
    </xf>
    <xf numFmtId="182" fontId="1" fillId="0" borderId="198" xfId="0" applyNumberFormat="1" applyFont="1" applyFill="1" applyBorder="1" applyProtection="1">
      <alignment vertical="center"/>
    </xf>
    <xf numFmtId="182" fontId="1" fillId="0" borderId="151" xfId="0" applyNumberFormat="1" applyFont="1" applyFill="1" applyBorder="1" applyProtection="1">
      <alignment vertical="center"/>
    </xf>
    <xf numFmtId="182" fontId="1" fillId="0" borderId="67" xfId="0" applyNumberFormat="1" applyFont="1" applyFill="1" applyBorder="1" applyProtection="1">
      <alignment vertical="center"/>
    </xf>
    <xf numFmtId="182" fontId="1" fillId="0" borderId="28" xfId="0" applyNumberFormat="1" applyFont="1" applyFill="1" applyBorder="1" applyProtection="1">
      <alignment vertical="center"/>
    </xf>
    <xf numFmtId="182" fontId="1" fillId="0" borderId="199" xfId="0" applyNumberFormat="1" applyFont="1" applyFill="1" applyBorder="1" applyProtection="1">
      <alignment vertical="center"/>
    </xf>
    <xf numFmtId="0" fontId="1" fillId="0" borderId="18" xfId="0" applyFont="1" applyFill="1" applyBorder="1" applyProtection="1">
      <alignment vertical="center"/>
    </xf>
    <xf numFmtId="0" fontId="8" fillId="0" borderId="18" xfId="0" applyFont="1" applyFill="1" applyBorder="1" applyAlignment="1" applyProtection="1">
      <alignment vertical="center" wrapText="1"/>
    </xf>
    <xf numFmtId="182" fontId="1" fillId="0" borderId="1" xfId="0" applyNumberFormat="1" applyFont="1" applyFill="1" applyBorder="1" applyProtection="1">
      <alignment vertical="center"/>
    </xf>
    <xf numFmtId="0" fontId="1" fillId="0" borderId="200" xfId="0" applyFont="1" applyFill="1" applyBorder="1" applyProtection="1">
      <alignment vertical="center"/>
    </xf>
    <xf numFmtId="0" fontId="1" fillId="0" borderId="1" xfId="0" applyFont="1" applyFill="1" applyBorder="1" applyAlignment="1" applyProtection="1">
      <alignment horizontal="center" vertical="center" shrinkToFit="1"/>
    </xf>
    <xf numFmtId="0" fontId="1" fillId="0" borderId="21" xfId="0" applyFont="1" applyFill="1" applyBorder="1" applyAlignment="1" applyProtection="1">
      <alignment horizontal="center" vertical="center" shrinkToFit="1"/>
    </xf>
    <xf numFmtId="182" fontId="1" fillId="0" borderId="75" xfId="0" applyNumberFormat="1" applyFont="1" applyFill="1" applyBorder="1" applyProtection="1">
      <alignment vertical="center"/>
    </xf>
    <xf numFmtId="182" fontId="1" fillId="0" borderId="76" xfId="0" applyNumberFormat="1" applyFont="1" applyFill="1" applyBorder="1" applyProtection="1">
      <alignment vertical="center"/>
    </xf>
    <xf numFmtId="0" fontId="1" fillId="0" borderId="19" xfId="0" applyFont="1" applyFill="1" applyBorder="1" applyAlignment="1" applyProtection="1">
      <alignment vertical="center" shrinkToFit="1"/>
    </xf>
    <xf numFmtId="0" fontId="1" fillId="0" borderId="0" xfId="0" applyFont="1" applyFill="1" applyAlignment="1" applyProtection="1">
      <alignment vertical="center"/>
    </xf>
    <xf numFmtId="182" fontId="13" fillId="3" borderId="194" xfId="1" applyNumberFormat="1" applyFont="1" applyFill="1" applyBorder="1" applyProtection="1">
      <alignment vertical="center"/>
      <protection locked="0"/>
    </xf>
    <xf numFmtId="182" fontId="13" fillId="3" borderId="195" xfId="1" applyNumberFormat="1" applyFont="1" applyFill="1" applyBorder="1" applyProtection="1">
      <alignment vertical="center"/>
      <protection locked="0"/>
    </xf>
    <xf numFmtId="182" fontId="13" fillId="3" borderId="196" xfId="1" applyNumberFormat="1" applyFont="1" applyFill="1" applyBorder="1" applyProtection="1">
      <alignment vertical="center"/>
      <protection locked="0"/>
    </xf>
    <xf numFmtId="182" fontId="13" fillId="3" borderId="18" xfId="1" applyNumberFormat="1" applyFont="1" applyFill="1" applyBorder="1" applyProtection="1">
      <alignment vertical="center"/>
      <protection locked="0"/>
    </xf>
    <xf numFmtId="182" fontId="13" fillId="3" borderId="75" xfId="1" applyNumberFormat="1" applyFont="1" applyFill="1" applyBorder="1" applyAlignment="1" applyProtection="1">
      <alignment vertical="center"/>
      <protection locked="0"/>
    </xf>
    <xf numFmtId="182" fontId="13" fillId="3" borderId="19" xfId="1" applyNumberFormat="1" applyFont="1" applyFill="1" applyBorder="1" applyProtection="1">
      <alignment vertical="center"/>
      <protection locked="0"/>
    </xf>
    <xf numFmtId="182" fontId="1" fillId="3" borderId="64" xfId="0" applyNumberFormat="1" applyFont="1" applyFill="1" applyBorder="1" applyProtection="1">
      <alignment vertical="center"/>
      <protection locked="0"/>
    </xf>
    <xf numFmtId="182" fontId="1" fillId="3" borderId="152" xfId="0" applyNumberFormat="1" applyFont="1" applyFill="1" applyBorder="1" applyProtection="1">
      <alignment vertical="center"/>
      <protection locked="0"/>
    </xf>
    <xf numFmtId="182" fontId="1" fillId="3" borderId="66" xfId="0" applyNumberFormat="1" applyFont="1" applyFill="1" applyBorder="1" applyProtection="1">
      <alignment vertical="center"/>
      <protection locked="0"/>
    </xf>
    <xf numFmtId="182" fontId="1" fillId="3" borderId="52" xfId="0" applyNumberFormat="1" applyFont="1" applyFill="1" applyBorder="1" applyProtection="1">
      <alignment vertical="center"/>
      <protection locked="0"/>
    </xf>
    <xf numFmtId="182" fontId="1" fillId="3" borderId="75" xfId="0" applyNumberFormat="1" applyFont="1" applyFill="1" applyBorder="1" applyProtection="1">
      <alignment vertical="center"/>
      <protection locked="0"/>
    </xf>
    <xf numFmtId="182" fontId="1" fillId="3" borderId="76" xfId="0" applyNumberFormat="1" applyFont="1" applyFill="1" applyBorder="1" applyProtection="1">
      <alignment vertical="center"/>
      <protection locked="0"/>
    </xf>
    <xf numFmtId="182" fontId="1" fillId="3" borderId="1" xfId="0" applyNumberFormat="1" applyFont="1" applyFill="1" applyBorder="1" applyProtection="1">
      <alignment vertical="center"/>
      <protection locked="0"/>
    </xf>
    <xf numFmtId="0" fontId="1" fillId="3" borderId="1" xfId="0" applyFont="1" applyFill="1" applyBorder="1" applyProtection="1">
      <alignment vertical="center"/>
      <protection locked="0"/>
    </xf>
    <xf numFmtId="0" fontId="1" fillId="3" borderId="1" xfId="0" applyFont="1" applyFill="1" applyBorder="1" applyAlignment="1" applyProtection="1">
      <alignment horizontal="center" vertical="center"/>
      <protection locked="0"/>
    </xf>
    <xf numFmtId="0" fontId="1" fillId="3" borderId="21" xfId="0" applyFont="1" applyFill="1" applyBorder="1" applyAlignment="1" applyProtection="1">
      <alignment horizontal="center" vertical="center"/>
      <protection locked="0"/>
    </xf>
    <xf numFmtId="0" fontId="1" fillId="3" borderId="76" xfId="0" applyFont="1" applyFill="1" applyBorder="1" applyAlignment="1" applyProtection="1">
      <alignment horizontal="center" vertical="center"/>
      <protection locked="0"/>
    </xf>
    <xf numFmtId="177" fontId="3" fillId="0" borderId="203" xfId="0" applyNumberFormat="1" applyFont="1" applyFill="1" applyBorder="1" applyProtection="1">
      <alignment vertical="center"/>
    </xf>
    <xf numFmtId="179" fontId="3" fillId="0" borderId="19" xfId="0" applyNumberFormat="1" applyFont="1" applyFill="1" applyBorder="1" applyProtection="1">
      <alignment vertical="center"/>
    </xf>
    <xf numFmtId="181" fontId="3" fillId="3" borderId="22" xfId="0" applyNumberFormat="1" applyFont="1" applyFill="1" applyBorder="1" applyAlignment="1" applyProtection="1">
      <alignment horizontal="center" vertical="center"/>
      <protection locked="0"/>
    </xf>
    <xf numFmtId="181" fontId="3" fillId="3" borderId="132" xfId="0" applyNumberFormat="1" applyFont="1" applyFill="1" applyBorder="1" applyAlignment="1" applyProtection="1">
      <alignment horizontal="center" vertical="center"/>
      <protection locked="0"/>
    </xf>
    <xf numFmtId="181" fontId="3" fillId="3" borderId="31" xfId="0" applyNumberFormat="1" applyFont="1" applyFill="1" applyBorder="1" applyAlignment="1" applyProtection="1">
      <alignment horizontal="center" vertical="center"/>
      <protection locked="0"/>
    </xf>
    <xf numFmtId="181" fontId="3" fillId="3" borderId="133" xfId="0" applyNumberFormat="1" applyFont="1" applyFill="1" applyBorder="1" applyAlignment="1" applyProtection="1">
      <alignment horizontal="center" vertical="center"/>
      <protection locked="0"/>
    </xf>
    <xf numFmtId="181" fontId="3" fillId="3" borderId="23" xfId="0" applyNumberFormat="1" applyFont="1" applyFill="1" applyBorder="1" applyAlignment="1" applyProtection="1">
      <alignment horizontal="center" vertical="center"/>
      <protection locked="0"/>
    </xf>
    <xf numFmtId="180" fontId="18" fillId="0" borderId="20" xfId="0" applyNumberFormat="1" applyFont="1" applyBorder="1" applyProtection="1">
      <alignment vertical="center"/>
      <protection locked="0"/>
    </xf>
    <xf numFmtId="180" fontId="18" fillId="0" borderId="21" xfId="0" applyNumberFormat="1" applyFont="1" applyBorder="1" applyProtection="1">
      <alignment vertical="center"/>
      <protection locked="0"/>
    </xf>
    <xf numFmtId="180" fontId="1" fillId="3" borderId="34" xfId="0" applyNumberFormat="1" applyFont="1" applyFill="1" applyBorder="1" applyAlignment="1" applyProtection="1">
      <alignment horizontal="center" vertical="center" shrinkToFit="1"/>
      <protection locked="0"/>
    </xf>
    <xf numFmtId="0" fontId="1" fillId="3" borderId="3" xfId="0" applyFont="1" applyFill="1" applyBorder="1" applyAlignment="1" applyProtection="1">
      <alignment horizontal="center" vertical="center" wrapText="1"/>
      <protection locked="0"/>
    </xf>
    <xf numFmtId="183" fontId="1" fillId="3" borderId="3" xfId="0" applyNumberFormat="1" applyFont="1" applyFill="1" applyBorder="1" applyAlignment="1" applyProtection="1">
      <alignment horizontal="center" vertical="center" shrinkToFit="1"/>
      <protection locked="0"/>
    </xf>
    <xf numFmtId="0" fontId="1" fillId="3" borderId="3" xfId="0" applyFont="1" applyFill="1" applyBorder="1" applyAlignment="1" applyProtection="1">
      <alignment horizontal="center" vertical="center" shrinkToFit="1"/>
      <protection locked="0"/>
    </xf>
    <xf numFmtId="180" fontId="1" fillId="3" borderId="1" xfId="0" applyNumberFormat="1" applyFont="1" applyFill="1" applyBorder="1" applyAlignment="1" applyProtection="1">
      <alignment horizontal="center" vertical="center" shrinkToFit="1"/>
      <protection locked="0"/>
    </xf>
    <xf numFmtId="0" fontId="1" fillId="3" borderId="75" xfId="0" applyFont="1" applyFill="1" applyBorder="1" applyAlignment="1" applyProtection="1">
      <alignment horizontal="center" vertical="center" shrinkToFit="1"/>
      <protection locked="0"/>
    </xf>
    <xf numFmtId="0" fontId="1" fillId="3" borderId="75" xfId="0" applyFont="1" applyFill="1" applyBorder="1" applyAlignment="1" applyProtection="1">
      <alignment horizontal="center" vertical="center"/>
      <protection locked="0"/>
    </xf>
    <xf numFmtId="180" fontId="19" fillId="0" borderId="103" xfId="0" applyNumberFormat="1" applyFont="1" applyBorder="1" applyAlignment="1">
      <alignment vertical="center" shrinkToFit="1"/>
    </xf>
    <xf numFmtId="0" fontId="1" fillId="0" borderId="182" xfId="0" applyFont="1" applyBorder="1" applyAlignment="1">
      <alignment vertical="center" shrinkToFit="1"/>
    </xf>
    <xf numFmtId="0" fontId="16" fillId="3" borderId="2" xfId="0" applyFont="1" applyFill="1" applyBorder="1" applyAlignment="1">
      <alignment horizontal="center" vertical="center"/>
    </xf>
    <xf numFmtId="57" fontId="1" fillId="3" borderId="123" xfId="0" applyNumberFormat="1" applyFont="1" applyFill="1" applyBorder="1" applyAlignment="1">
      <alignment horizontal="center" vertical="center" shrinkToFit="1"/>
    </xf>
    <xf numFmtId="0" fontId="16" fillId="3" borderId="107" xfId="0" applyFont="1" applyFill="1" applyBorder="1" applyAlignment="1">
      <alignment horizontal="center" vertical="center" shrinkToFit="1"/>
    </xf>
    <xf numFmtId="57" fontId="1" fillId="3" borderId="98" xfId="0" applyNumberFormat="1" applyFont="1" applyFill="1" applyBorder="1" applyAlignment="1">
      <alignment horizontal="center" vertical="center" shrinkToFit="1"/>
    </xf>
    <xf numFmtId="57" fontId="1" fillId="3" borderId="71" xfId="0" applyNumberFormat="1" applyFont="1" applyFill="1" applyBorder="1" applyAlignment="1">
      <alignment horizontal="center" vertical="center" shrinkToFit="1"/>
    </xf>
    <xf numFmtId="0" fontId="20" fillId="2" borderId="0" xfId="2" applyFont="1" applyFill="1" applyAlignment="1">
      <alignment vertical="center"/>
    </xf>
    <xf numFmtId="0" fontId="13" fillId="2" borderId="0" xfId="2" applyFont="1" applyFill="1" applyAlignment="1">
      <alignment horizontal="right" vertical="center"/>
    </xf>
    <xf numFmtId="0" fontId="14" fillId="0" borderId="99" xfId="1" applyFont="1" applyBorder="1" applyAlignment="1" applyProtection="1">
      <alignment horizontal="center" vertical="center" wrapText="1"/>
    </xf>
    <xf numFmtId="0" fontId="14" fillId="0" borderId="43" xfId="1" applyFont="1" applyBorder="1" applyAlignment="1" applyProtection="1">
      <alignment horizontal="center" vertical="center" wrapText="1"/>
    </xf>
    <xf numFmtId="0" fontId="13" fillId="0" borderId="167" xfId="1" applyFont="1" applyBorder="1" applyAlignment="1" applyProtection="1">
      <alignment horizontal="center" vertical="center" wrapText="1"/>
    </xf>
    <xf numFmtId="0" fontId="13" fillId="0" borderId="168" xfId="1" applyFont="1" applyBorder="1" applyAlignment="1" applyProtection="1">
      <alignment horizontal="center" vertical="center" wrapText="1"/>
    </xf>
    <xf numFmtId="0" fontId="13" fillId="0" borderId="169" xfId="1" applyFont="1" applyBorder="1" applyAlignment="1" applyProtection="1">
      <alignment horizontal="center" vertical="center" wrapText="1"/>
    </xf>
    <xf numFmtId="0" fontId="13" fillId="0" borderId="170" xfId="1" applyFont="1" applyBorder="1" applyAlignment="1" applyProtection="1">
      <alignment horizontal="center" vertical="center" wrapText="1"/>
    </xf>
    <xf numFmtId="0" fontId="21" fillId="0" borderId="50" xfId="1" applyFont="1" applyBorder="1" applyAlignment="1" applyProtection="1">
      <alignment horizontal="center" vertical="center" wrapText="1"/>
    </xf>
    <xf numFmtId="0" fontId="21" fillId="0" borderId="73" xfId="1" applyFont="1" applyBorder="1" applyAlignment="1" applyProtection="1">
      <alignment horizontal="center" vertical="center" wrapText="1"/>
    </xf>
    <xf numFmtId="0" fontId="11" fillId="0" borderId="84" xfId="1" applyFont="1" applyBorder="1" applyAlignment="1" applyProtection="1">
      <alignment vertical="center"/>
    </xf>
    <xf numFmtId="0" fontId="11" fillId="0" borderId="96" xfId="1" applyFont="1" applyBorder="1" applyAlignment="1" applyProtection="1">
      <alignment vertical="center"/>
    </xf>
    <xf numFmtId="0" fontId="13" fillId="0" borderId="0" xfId="1" applyFont="1" applyAlignment="1" applyProtection="1">
      <alignment vertical="center" wrapText="1"/>
    </xf>
    <xf numFmtId="0" fontId="13" fillId="0" borderId="0" xfId="1" applyFont="1" applyProtection="1">
      <alignment vertical="center"/>
    </xf>
    <xf numFmtId="0" fontId="11" fillId="0" borderId="62" xfId="1" applyFont="1" applyBorder="1" applyAlignment="1" applyProtection="1">
      <alignment horizontal="center" vertical="center" wrapText="1"/>
    </xf>
    <xf numFmtId="0" fontId="11" fillId="0" borderId="67" xfId="1" applyFont="1" applyBorder="1" applyAlignment="1" applyProtection="1">
      <alignment horizontal="center" vertical="center"/>
    </xf>
    <xf numFmtId="0" fontId="11" fillId="0" borderId="99" xfId="1" applyFont="1" applyBorder="1" applyAlignment="1" applyProtection="1">
      <alignment horizontal="center" vertical="center"/>
    </xf>
    <xf numFmtId="0" fontId="11" fillId="0" borderId="100" xfId="1" applyFont="1" applyBorder="1" applyAlignment="1" applyProtection="1">
      <alignment horizontal="center" vertical="center"/>
    </xf>
    <xf numFmtId="0" fontId="11" fillId="0" borderId="43" xfId="1" applyFont="1" applyBorder="1" applyAlignment="1" applyProtection="1">
      <alignment horizontal="center" vertical="center"/>
    </xf>
    <xf numFmtId="0" fontId="11" fillId="0" borderId="101" xfId="1" applyFont="1" applyBorder="1" applyAlignment="1" applyProtection="1">
      <alignment horizontal="center" vertical="center"/>
    </xf>
    <xf numFmtId="0" fontId="11" fillId="0" borderId="78" xfId="1" applyFont="1" applyBorder="1" applyAlignment="1" applyProtection="1">
      <alignment horizontal="center" vertical="center"/>
    </xf>
    <xf numFmtId="0" fontId="11" fillId="0" borderId="79" xfId="1" applyFont="1" applyBorder="1" applyAlignment="1" applyProtection="1">
      <alignment horizontal="center" vertical="center"/>
    </xf>
    <xf numFmtId="0" fontId="11" fillId="0" borderId="102" xfId="1" applyFont="1" applyBorder="1" applyAlignment="1" applyProtection="1">
      <alignment horizontal="center" vertical="center" wrapText="1"/>
    </xf>
    <xf numFmtId="0" fontId="14" fillId="0" borderId="29" xfId="1" applyFont="1" applyBorder="1" applyAlignment="1" applyProtection="1">
      <alignment horizontal="center" vertical="center" wrapText="1"/>
    </xf>
    <xf numFmtId="0" fontId="14" fillId="0" borderId="102" xfId="1" applyFont="1" applyBorder="1" applyAlignment="1" applyProtection="1">
      <alignment horizontal="center" vertical="center" wrapText="1"/>
    </xf>
    <xf numFmtId="0" fontId="14" fillId="0" borderId="101" xfId="1" applyFont="1" applyBorder="1" applyAlignment="1" applyProtection="1">
      <alignment horizontal="center" vertical="center" wrapText="1"/>
    </xf>
    <xf numFmtId="0" fontId="11" fillId="0" borderId="36" xfId="1" applyFont="1" applyBorder="1" applyAlignment="1" applyProtection="1">
      <alignment horizontal="center" vertical="center" textRotation="255"/>
    </xf>
    <xf numFmtId="0" fontId="11" fillId="0" borderId="8" xfId="1" applyFont="1" applyBorder="1" applyAlignment="1" applyProtection="1">
      <alignment horizontal="center" vertical="center" textRotation="255"/>
    </xf>
    <xf numFmtId="0" fontId="11" fillId="0" borderId="86" xfId="1" applyFont="1" applyBorder="1" applyAlignment="1" applyProtection="1">
      <alignment vertical="center"/>
    </xf>
    <xf numFmtId="0" fontId="11" fillId="0" borderId="83" xfId="1" applyFont="1" applyBorder="1" applyAlignment="1" applyProtection="1">
      <alignment vertical="center"/>
    </xf>
    <xf numFmtId="0" fontId="11" fillId="0" borderId="92" xfId="1" applyFont="1" applyBorder="1" applyAlignment="1" applyProtection="1">
      <alignment vertical="center"/>
    </xf>
    <xf numFmtId="0" fontId="13" fillId="0" borderId="16" xfId="1" applyFont="1" applyBorder="1" applyAlignment="1" applyProtection="1">
      <alignment vertical="center"/>
    </xf>
    <xf numFmtId="0" fontId="13" fillId="0" borderId="57" xfId="1" applyFont="1" applyBorder="1" applyAlignment="1" applyProtection="1">
      <alignment vertical="center"/>
    </xf>
    <xf numFmtId="0" fontId="13" fillId="0" borderId="93" xfId="1" applyFont="1" applyBorder="1" applyAlignment="1" applyProtection="1">
      <alignment vertical="center"/>
    </xf>
    <xf numFmtId="0" fontId="13" fillId="0" borderId="104" xfId="1" applyFont="1" applyBorder="1" applyAlignment="1" applyProtection="1">
      <alignment vertical="center"/>
    </xf>
    <xf numFmtId="0" fontId="13" fillId="0" borderId="105" xfId="1" applyFont="1" applyBorder="1" applyAlignment="1" applyProtection="1">
      <alignment vertical="center"/>
    </xf>
    <xf numFmtId="0" fontId="11" fillId="0" borderId="171" xfId="1" applyFont="1" applyBorder="1" applyAlignment="1" applyProtection="1">
      <alignment vertical="center"/>
    </xf>
    <xf numFmtId="0" fontId="11" fillId="0" borderId="176" xfId="1" applyFont="1" applyBorder="1" applyAlignment="1" applyProtection="1">
      <alignment vertical="center"/>
    </xf>
    <xf numFmtId="0" fontId="11" fillId="0" borderId="52" xfId="1" applyFont="1" applyBorder="1" applyAlignment="1" applyProtection="1">
      <alignment horizontal="center" vertical="center" textRotation="255"/>
    </xf>
    <xf numFmtId="0" fontId="11" fillId="0" borderId="2" xfId="1" applyFont="1" applyBorder="1" applyAlignment="1" applyProtection="1">
      <alignment horizontal="center" vertical="center" textRotation="255"/>
    </xf>
    <xf numFmtId="0" fontId="11" fillId="0" borderId="4" xfId="1" applyFont="1" applyBorder="1" applyAlignment="1" applyProtection="1">
      <alignment horizontal="center" vertical="center" textRotation="255"/>
    </xf>
    <xf numFmtId="0" fontId="11" fillId="0" borderId="24" xfId="1" applyFont="1" applyBorder="1" applyAlignment="1" applyProtection="1">
      <alignment horizontal="center" vertical="center" textRotation="255"/>
    </xf>
    <xf numFmtId="0" fontId="11" fillId="0" borderId="53" xfId="1" applyFont="1" applyBorder="1" applyAlignment="1" applyProtection="1">
      <alignment horizontal="center" vertical="center"/>
    </xf>
    <xf numFmtId="0" fontId="1" fillId="0" borderId="62" xfId="0" applyFont="1" applyBorder="1" applyAlignment="1">
      <alignment horizontal="center" vertical="center"/>
    </xf>
    <xf numFmtId="0" fontId="1" fillId="0" borderId="66" xfId="0" applyFont="1" applyBorder="1" applyAlignment="1">
      <alignment horizontal="center" vertical="center"/>
    </xf>
    <xf numFmtId="0" fontId="1" fillId="0" borderId="67" xfId="0" applyFont="1" applyBorder="1" applyAlignment="1">
      <alignment horizontal="center" vertical="center"/>
    </xf>
    <xf numFmtId="0" fontId="9" fillId="0" borderId="9" xfId="0" applyFont="1" applyBorder="1" applyAlignment="1">
      <alignment horizontal="center" vertical="center" wrapText="1"/>
    </xf>
    <xf numFmtId="0" fontId="9" fillId="0" borderId="29" xfId="0" applyFont="1" applyBorder="1" applyAlignment="1">
      <alignment horizontal="center" vertical="center" wrapText="1"/>
    </xf>
    <xf numFmtId="0" fontId="1" fillId="0" borderId="62" xfId="0" applyFont="1" applyBorder="1" applyAlignment="1">
      <alignment horizontal="center" vertical="center" textRotation="255"/>
    </xf>
    <xf numFmtId="0" fontId="1" fillId="0" borderId="66" xfId="0" applyFont="1" applyBorder="1" applyAlignment="1">
      <alignment horizontal="center" vertical="center" textRotation="255"/>
    </xf>
    <xf numFmtId="0" fontId="1" fillId="0" borderId="67" xfId="0" applyFont="1" applyBorder="1" applyAlignment="1">
      <alignment horizontal="center" vertical="center" textRotation="255"/>
    </xf>
    <xf numFmtId="0" fontId="1" fillId="0" borderId="106" xfId="0" applyFont="1" applyBorder="1" applyAlignment="1">
      <alignment horizontal="center" vertical="center"/>
    </xf>
    <xf numFmtId="0" fontId="1" fillId="0" borderId="109" xfId="0" applyFont="1" applyBorder="1" applyAlignment="1">
      <alignment horizontal="center" vertical="center"/>
    </xf>
    <xf numFmtId="0" fontId="1" fillId="0" borderId="121" xfId="0" applyFont="1" applyBorder="1" applyAlignment="1">
      <alignment horizontal="center" vertical="center"/>
    </xf>
    <xf numFmtId="0" fontId="1" fillId="0" borderId="30" xfId="0" applyFont="1" applyBorder="1" applyAlignment="1">
      <alignment horizontal="center" vertical="center"/>
    </xf>
    <xf numFmtId="0" fontId="1" fillId="0" borderId="22" xfId="0" applyFont="1" applyBorder="1" applyAlignment="1">
      <alignment horizontal="center" vertical="center"/>
    </xf>
    <xf numFmtId="0" fontId="1" fillId="0" borderId="25" xfId="0" applyFont="1" applyBorder="1" applyAlignment="1">
      <alignment horizontal="center" vertical="center"/>
    </xf>
    <xf numFmtId="0" fontId="9" fillId="0" borderId="114" xfId="0" applyFont="1" applyBorder="1" applyAlignment="1">
      <alignment horizontal="center" vertical="center" wrapText="1"/>
    </xf>
    <xf numFmtId="0" fontId="9" fillId="0" borderId="12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31" xfId="0" applyFont="1" applyBorder="1" applyAlignment="1">
      <alignment horizontal="center" vertical="center" wrapText="1"/>
    </xf>
    <xf numFmtId="0" fontId="9" fillId="0" borderId="25" xfId="0" applyFont="1" applyBorder="1" applyAlignment="1">
      <alignment horizontal="center" vertical="center" wrapText="1"/>
    </xf>
    <xf numFmtId="0" fontId="1" fillId="0" borderId="62" xfId="0" applyFont="1" applyBorder="1" applyAlignment="1">
      <alignment horizontal="center" vertical="center" wrapText="1"/>
    </xf>
    <xf numFmtId="0" fontId="1" fillId="0" borderId="66" xfId="0" applyFont="1" applyBorder="1" applyAlignment="1">
      <alignment horizontal="center" vertical="center" wrapText="1"/>
    </xf>
    <xf numFmtId="0" fontId="1" fillId="0" borderId="67" xfId="0" applyFont="1" applyBorder="1" applyAlignment="1">
      <alignment horizontal="center" vertical="center" wrapText="1"/>
    </xf>
    <xf numFmtId="0" fontId="9" fillId="0" borderId="40" xfId="0" applyFont="1" applyBorder="1" applyAlignment="1">
      <alignment horizontal="center" vertical="center" wrapText="1"/>
    </xf>
    <xf numFmtId="0" fontId="9" fillId="0" borderId="8" xfId="0" applyFont="1" applyBorder="1" applyAlignment="1">
      <alignment horizontal="center" vertical="center" wrapText="1"/>
    </xf>
    <xf numFmtId="0" fontId="1" fillId="0" borderId="40" xfId="0" applyFont="1" applyBorder="1" applyAlignment="1">
      <alignment horizontal="center" vertical="center"/>
    </xf>
    <xf numFmtId="0" fontId="0" fillId="0" borderId="37" xfId="0" applyBorder="1" applyAlignment="1">
      <alignment horizontal="center" vertical="center"/>
    </xf>
    <xf numFmtId="0" fontId="0" fillId="0" borderId="8" xfId="0" applyBorder="1" applyAlignment="1">
      <alignment horizontal="center" vertical="center"/>
    </xf>
    <xf numFmtId="0" fontId="0" fillId="0" borderId="24" xfId="0" applyBorder="1" applyAlignment="1">
      <alignment horizontal="center" vertical="center" wrapText="1"/>
    </xf>
    <xf numFmtId="0" fontId="1" fillId="0" borderId="99" xfId="0" applyFont="1" applyBorder="1" applyAlignment="1">
      <alignment horizontal="center" vertical="center"/>
    </xf>
    <xf numFmtId="0" fontId="1" fillId="0" borderId="53" xfId="0" applyFont="1" applyBorder="1" applyAlignment="1">
      <alignment horizontal="center" vertical="center"/>
    </xf>
    <xf numFmtId="0" fontId="1" fillId="0" borderId="100" xfId="0" applyFont="1" applyBorder="1" applyAlignment="1">
      <alignment horizontal="center" vertical="center"/>
    </xf>
    <xf numFmtId="0" fontId="0" fillId="0" borderId="47" xfId="0" applyBorder="1" applyAlignment="1">
      <alignment horizontal="center" vertical="center"/>
    </xf>
    <xf numFmtId="0" fontId="0" fillId="0" borderId="49" xfId="0" applyBorder="1" applyAlignment="1">
      <alignment horizontal="center" vertical="center"/>
    </xf>
    <xf numFmtId="0" fontId="0" fillId="0" borderId="74" xfId="0" applyBorder="1" applyAlignment="1">
      <alignment horizontal="center" vertical="center"/>
    </xf>
    <xf numFmtId="0" fontId="9" fillId="0" borderId="48" xfId="0" applyFont="1" applyBorder="1" applyAlignment="1">
      <alignment horizontal="center" vertical="center"/>
    </xf>
    <xf numFmtId="0" fontId="0" fillId="0" borderId="0" xfId="0" applyAlignment="1">
      <alignment horizontal="center" vertical="center"/>
    </xf>
    <xf numFmtId="0" fontId="0" fillId="0" borderId="102" xfId="0" applyBorder="1" applyAlignment="1">
      <alignment horizontal="center" vertical="center"/>
    </xf>
    <xf numFmtId="0" fontId="0" fillId="0" borderId="4" xfId="0" applyBorder="1" applyAlignment="1">
      <alignment horizontal="center" vertical="center"/>
    </xf>
    <xf numFmtId="0" fontId="0" fillId="0" borderId="24" xfId="0" applyBorder="1" applyAlignment="1">
      <alignment horizontal="center" vertical="center"/>
    </xf>
    <xf numFmtId="0" fontId="1" fillId="0" borderId="48" xfId="0" applyFont="1" applyBorder="1" applyAlignment="1">
      <alignment horizontal="center" vertical="center"/>
    </xf>
    <xf numFmtId="0" fontId="0" fillId="0" borderId="48" xfId="0" applyBorder="1" applyAlignment="1">
      <alignment horizontal="center" vertical="center"/>
    </xf>
    <xf numFmtId="0" fontId="0" fillId="0" borderId="95" xfId="0" applyBorder="1" applyAlignment="1">
      <alignment horizontal="center" vertical="center"/>
    </xf>
    <xf numFmtId="0" fontId="0" fillId="0" borderId="140" xfId="0" applyBorder="1" applyAlignment="1">
      <alignment horizontal="center" vertical="center"/>
    </xf>
    <xf numFmtId="0" fontId="0" fillId="0" borderId="101" xfId="0" applyBorder="1" applyAlignment="1">
      <alignment horizontal="center" vertical="center"/>
    </xf>
    <xf numFmtId="0" fontId="16" fillId="3" borderId="114" xfId="0" applyFont="1" applyFill="1" applyBorder="1" applyAlignment="1">
      <alignment horizontal="center" vertical="center"/>
    </xf>
    <xf numFmtId="0" fontId="16" fillId="3" borderId="116" xfId="0" applyFont="1" applyFill="1" applyBorder="1" applyAlignment="1">
      <alignment horizontal="center" vertical="center"/>
    </xf>
    <xf numFmtId="0" fontId="16" fillId="3" borderId="2" xfId="0" applyFont="1" applyFill="1" applyBorder="1" applyAlignment="1">
      <alignment horizontal="center" vertical="center"/>
    </xf>
    <xf numFmtId="0" fontId="16" fillId="3" borderId="3" xfId="0" applyFont="1" applyFill="1" applyBorder="1" applyAlignment="1">
      <alignment horizontal="center" vertical="center"/>
    </xf>
    <xf numFmtId="0" fontId="16" fillId="3" borderId="31" xfId="0" applyFont="1" applyFill="1" applyBorder="1" applyAlignment="1">
      <alignment horizontal="center" vertical="center"/>
    </xf>
    <xf numFmtId="0" fontId="16" fillId="3" borderId="23" xfId="0" applyFont="1" applyFill="1" applyBorder="1" applyAlignment="1">
      <alignment horizontal="center" vertical="center"/>
    </xf>
    <xf numFmtId="0" fontId="1" fillId="3" borderId="64" xfId="0" applyFont="1" applyFill="1" applyBorder="1" applyAlignment="1">
      <alignment horizontal="center" vertical="center" shrinkToFit="1"/>
    </xf>
    <xf numFmtId="0" fontId="1" fillId="3" borderId="63" xfId="0" applyFont="1" applyFill="1" applyBorder="1" applyAlignment="1">
      <alignment horizontal="center" vertical="center" shrinkToFit="1"/>
    </xf>
    <xf numFmtId="177" fontId="1" fillId="0" borderId="62" xfId="0" applyNumberFormat="1" applyFont="1" applyBorder="1">
      <alignment vertical="center"/>
    </xf>
    <xf numFmtId="177" fontId="1" fillId="0" borderId="66" xfId="0" applyNumberFormat="1" applyFont="1" applyBorder="1">
      <alignment vertical="center"/>
    </xf>
    <xf numFmtId="0" fontId="1" fillId="3" borderId="106" xfId="0" applyFont="1" applyFill="1" applyBorder="1" applyAlignment="1">
      <alignment horizontal="center" vertical="center" wrapText="1"/>
    </xf>
    <xf numFmtId="0" fontId="1" fillId="3" borderId="109" xfId="0" applyFont="1" applyFill="1" applyBorder="1" applyAlignment="1">
      <alignment horizontal="center" vertical="center" wrapText="1"/>
    </xf>
    <xf numFmtId="0" fontId="1" fillId="3" borderId="30" xfId="0" applyFont="1" applyFill="1" applyBorder="1" applyAlignment="1">
      <alignment horizontal="center" vertical="center"/>
    </xf>
    <xf numFmtId="0" fontId="1" fillId="3" borderId="22" xfId="0" applyFont="1" applyFill="1" applyBorder="1" applyAlignment="1">
      <alignment horizontal="center" vertical="center"/>
    </xf>
    <xf numFmtId="0" fontId="16" fillId="3" borderId="106" xfId="0" applyFont="1" applyFill="1" applyBorder="1" applyAlignment="1">
      <alignment horizontal="center" vertical="center"/>
    </xf>
    <xf numFmtId="0" fontId="16" fillId="3" borderId="109" xfId="0" applyFont="1" applyFill="1" applyBorder="1" applyAlignment="1">
      <alignment horizontal="center" vertical="center"/>
    </xf>
    <xf numFmtId="0" fontId="16" fillId="3" borderId="107" xfId="0" applyFont="1" applyFill="1" applyBorder="1" applyAlignment="1">
      <alignment horizontal="center" vertical="center"/>
    </xf>
    <xf numFmtId="0" fontId="16" fillId="3" borderId="4" xfId="0" applyFont="1" applyFill="1" applyBorder="1" applyAlignment="1">
      <alignment horizontal="center" vertical="center"/>
    </xf>
    <xf numFmtId="0" fontId="16" fillId="3" borderId="30" xfId="0" applyFont="1" applyFill="1" applyBorder="1" applyAlignment="1">
      <alignment horizontal="center" vertical="center"/>
    </xf>
    <xf numFmtId="0" fontId="16" fillId="3" borderId="22" xfId="0" applyFont="1" applyFill="1" applyBorder="1" applyAlignment="1">
      <alignment horizontal="center" vertical="center"/>
    </xf>
    <xf numFmtId="0" fontId="1" fillId="3" borderId="62" xfId="0" applyFont="1" applyFill="1" applyBorder="1" applyAlignment="1">
      <alignment horizontal="center" vertical="center" shrinkToFit="1"/>
    </xf>
    <xf numFmtId="0" fontId="1" fillId="3" borderId="66" xfId="0" applyFont="1" applyFill="1" applyBorder="1" applyAlignment="1">
      <alignment horizontal="center" vertical="center" shrinkToFit="1"/>
    </xf>
    <xf numFmtId="0" fontId="1" fillId="3" borderId="62" xfId="0" applyFont="1" applyFill="1" applyBorder="1">
      <alignment vertical="center"/>
    </xf>
    <xf numFmtId="0" fontId="1" fillId="3" borderId="66" xfId="0" applyFont="1" applyFill="1" applyBorder="1">
      <alignment vertical="center"/>
    </xf>
    <xf numFmtId="0" fontId="1" fillId="0" borderId="78" xfId="0" applyFont="1" applyBorder="1" applyAlignment="1">
      <alignment horizontal="center" vertical="center"/>
    </xf>
    <xf numFmtId="0" fontId="1" fillId="3" borderId="118" xfId="0" applyFont="1" applyFill="1" applyBorder="1" applyAlignment="1">
      <alignment horizontal="center" vertical="center" shrinkToFit="1"/>
    </xf>
    <xf numFmtId="0" fontId="1" fillId="3" borderId="119" xfId="0" applyFont="1" applyFill="1" applyBorder="1" applyAlignment="1">
      <alignment horizontal="center" vertical="center" shrinkToFit="1"/>
    </xf>
    <xf numFmtId="0" fontId="1" fillId="3" borderId="120" xfId="0" applyFont="1" applyFill="1" applyBorder="1" applyAlignment="1">
      <alignment horizontal="center" vertical="center" shrinkToFit="1"/>
    </xf>
    <xf numFmtId="177" fontId="1" fillId="0" borderId="64" xfId="0" applyNumberFormat="1" applyFont="1" applyBorder="1">
      <alignment vertical="center"/>
    </xf>
    <xf numFmtId="177" fontId="1" fillId="0" borderId="63" xfId="0" applyNumberFormat="1" applyFont="1" applyBorder="1">
      <alignment vertical="center"/>
    </xf>
    <xf numFmtId="0" fontId="1" fillId="3" borderId="114" xfId="0" applyFont="1" applyFill="1" applyBorder="1" applyAlignment="1">
      <alignment horizontal="center" vertical="center" wrapText="1"/>
    </xf>
    <xf numFmtId="0" fontId="1" fillId="3" borderId="116" xfId="0" applyFont="1" applyFill="1" applyBorder="1" applyAlignment="1">
      <alignment horizontal="center" vertical="center" wrapText="1"/>
    </xf>
    <xf numFmtId="0" fontId="1" fillId="3" borderId="31" xfId="0" applyFont="1" applyFill="1" applyBorder="1" applyAlignment="1">
      <alignment horizontal="center" vertical="center"/>
    </xf>
    <xf numFmtId="0" fontId="1" fillId="3" borderId="23" xfId="0" applyFont="1" applyFill="1" applyBorder="1" applyAlignment="1">
      <alignment horizontal="center" vertical="center"/>
    </xf>
    <xf numFmtId="0" fontId="1" fillId="3" borderId="64" xfId="0" applyFont="1" applyFill="1" applyBorder="1">
      <alignment vertical="center"/>
    </xf>
    <xf numFmtId="0" fontId="1" fillId="3" borderId="63" xfId="0" applyFont="1" applyFill="1" applyBorder="1">
      <alignment vertical="center"/>
    </xf>
    <xf numFmtId="0" fontId="1" fillId="3" borderId="111" xfId="0" applyFont="1" applyFill="1" applyBorder="1" applyAlignment="1">
      <alignment horizontal="center" vertical="center" shrinkToFit="1"/>
    </xf>
    <xf numFmtId="0" fontId="1" fillId="3" borderId="112" xfId="0" applyFont="1" applyFill="1" applyBorder="1" applyAlignment="1">
      <alignment horizontal="center" vertical="center" shrinkToFit="1"/>
    </xf>
    <xf numFmtId="0" fontId="1" fillId="3" borderId="113" xfId="0" applyFont="1" applyFill="1" applyBorder="1" applyAlignment="1">
      <alignment horizontal="center" vertical="center" shrinkToFit="1"/>
    </xf>
    <xf numFmtId="0" fontId="1" fillId="3" borderId="67" xfId="0" applyFont="1" applyFill="1" applyBorder="1">
      <alignment vertical="center"/>
    </xf>
    <xf numFmtId="0" fontId="1" fillId="3" borderId="124" xfId="0" applyFont="1" applyFill="1" applyBorder="1" applyAlignment="1">
      <alignment horizontal="center" vertical="center" shrinkToFit="1"/>
    </xf>
    <xf numFmtId="0" fontId="1" fillId="3" borderId="125" xfId="0" applyFont="1" applyFill="1" applyBorder="1" applyAlignment="1">
      <alignment horizontal="center" vertical="center" shrinkToFit="1"/>
    </xf>
    <xf numFmtId="0" fontId="1" fillId="3" borderId="126" xfId="0" applyFont="1" applyFill="1" applyBorder="1" applyAlignment="1">
      <alignment horizontal="center" vertical="center" shrinkToFit="1"/>
    </xf>
    <xf numFmtId="177" fontId="1" fillId="0" borderId="67" xfId="0" applyNumberFormat="1" applyFont="1" applyBorder="1">
      <alignment vertical="center"/>
    </xf>
    <xf numFmtId="0" fontId="1" fillId="3" borderId="121" xfId="0" applyFont="1" applyFill="1" applyBorder="1" applyAlignment="1">
      <alignment horizontal="center" vertical="center" wrapText="1"/>
    </xf>
    <xf numFmtId="0" fontId="1" fillId="3" borderId="25" xfId="0" applyFont="1" applyFill="1" applyBorder="1" applyAlignment="1">
      <alignment horizontal="center" vertical="center"/>
    </xf>
    <xf numFmtId="0" fontId="16" fillId="3" borderId="121" xfId="0" applyFont="1" applyFill="1" applyBorder="1" applyAlignment="1">
      <alignment horizontal="center" vertical="center"/>
    </xf>
    <xf numFmtId="0" fontId="16" fillId="3" borderId="24" xfId="0" applyFont="1" applyFill="1" applyBorder="1" applyAlignment="1">
      <alignment horizontal="center" vertical="center"/>
    </xf>
    <xf numFmtId="0" fontId="16" fillId="3" borderId="25" xfId="0" applyFont="1" applyFill="1" applyBorder="1" applyAlignment="1">
      <alignment horizontal="center" vertical="center"/>
    </xf>
    <xf numFmtId="0" fontId="1" fillId="3" borderId="67" xfId="0" applyFont="1" applyFill="1" applyBorder="1" applyAlignment="1">
      <alignment horizontal="center" vertical="center" shrinkToFit="1"/>
    </xf>
    <xf numFmtId="0" fontId="13" fillId="2" borderId="184" xfId="2" applyFont="1" applyFill="1" applyBorder="1" applyAlignment="1">
      <alignment horizontal="center" vertical="center" shrinkToFit="1"/>
    </xf>
    <xf numFmtId="0" fontId="13" fillId="2" borderId="125" xfId="2" applyFont="1" applyFill="1" applyBorder="1" applyAlignment="1">
      <alignment horizontal="center" vertical="center" shrinkToFit="1"/>
    </xf>
    <xf numFmtId="0" fontId="13" fillId="2" borderId="123" xfId="2" applyFont="1" applyFill="1" applyBorder="1" applyAlignment="1">
      <alignment horizontal="center" vertical="center"/>
    </xf>
    <xf numFmtId="0" fontId="13" fillId="2" borderId="164" xfId="2" applyFont="1" applyFill="1" applyBorder="1" applyAlignment="1">
      <alignment horizontal="center" vertical="center" shrinkToFit="1"/>
    </xf>
    <xf numFmtId="0" fontId="13" fillId="2" borderId="127" xfId="2" applyFont="1" applyFill="1" applyBorder="1" applyAlignment="1">
      <alignment horizontal="center" vertical="center" shrinkToFit="1"/>
    </xf>
    <xf numFmtId="0" fontId="13" fillId="2" borderId="165" xfId="2" applyFont="1" applyFill="1" applyBorder="1" applyAlignment="1">
      <alignment horizontal="center" vertical="center"/>
    </xf>
    <xf numFmtId="0" fontId="13" fillId="2" borderId="161" xfId="2" applyFont="1" applyFill="1" applyBorder="1" applyAlignment="1">
      <alignment horizontal="center" vertical="center" shrinkToFit="1"/>
    </xf>
    <xf numFmtId="0" fontId="13" fillId="2" borderId="131" xfId="2" applyFont="1" applyFill="1" applyBorder="1" applyAlignment="1">
      <alignment horizontal="center" vertical="center" shrinkToFit="1"/>
    </xf>
    <xf numFmtId="0" fontId="13" fillId="2" borderId="162" xfId="2" applyFont="1" applyFill="1" applyBorder="1" applyAlignment="1">
      <alignment horizontal="center" vertical="center"/>
    </xf>
    <xf numFmtId="0" fontId="13" fillId="3" borderId="41" xfId="2" applyFont="1" applyFill="1" applyBorder="1" applyAlignment="1">
      <alignment horizontal="center" vertical="center"/>
    </xf>
    <xf numFmtId="0" fontId="13" fillId="3" borderId="48" xfId="2" applyFont="1" applyFill="1" applyBorder="1" applyAlignment="1">
      <alignment horizontal="center" vertical="center"/>
    </xf>
    <xf numFmtId="0" fontId="13" fillId="3" borderId="10" xfId="2" applyFont="1" applyFill="1" applyBorder="1" applyAlignment="1">
      <alignment horizontal="center" vertical="center"/>
    </xf>
    <xf numFmtId="0" fontId="13" fillId="3" borderId="42" xfId="2" applyFont="1" applyFill="1" applyBorder="1" applyAlignment="1">
      <alignment horizontal="center" vertical="center"/>
    </xf>
    <xf numFmtId="0" fontId="13" fillId="3" borderId="0" xfId="2" applyFont="1" applyFill="1" applyBorder="1" applyAlignment="1">
      <alignment horizontal="center" vertical="center"/>
    </xf>
    <xf numFmtId="0" fontId="13" fillId="3" borderId="14" xfId="2" applyFont="1" applyFill="1" applyBorder="1" applyAlignment="1">
      <alignment horizontal="center" vertical="center"/>
    </xf>
    <xf numFmtId="0" fontId="13" fillId="3" borderId="157" xfId="2" applyFont="1" applyFill="1" applyBorder="1" applyAlignment="1">
      <alignment horizontal="center" vertical="center"/>
    </xf>
    <xf numFmtId="0" fontId="13" fillId="3" borderId="158" xfId="2" applyFont="1" applyFill="1" applyBorder="1" applyAlignment="1">
      <alignment horizontal="center" vertical="center"/>
    </xf>
    <xf numFmtId="0" fontId="13" fillId="3" borderId="159" xfId="2" applyFont="1" applyFill="1" applyBorder="1" applyAlignment="1">
      <alignment horizontal="center" vertical="center"/>
    </xf>
    <xf numFmtId="0" fontId="13" fillId="0" borderId="77" xfId="2" applyFont="1" applyBorder="1" applyAlignment="1">
      <alignment horizontal="center" vertical="center"/>
    </xf>
    <xf numFmtId="0" fontId="13" fillId="0" borderId="78" xfId="2" applyFont="1" applyBorder="1" applyAlignment="1">
      <alignment horizontal="center" vertical="center"/>
    </xf>
    <xf numFmtId="0" fontId="13" fillId="0" borderId="79" xfId="2" applyFont="1" applyBorder="1" applyAlignment="1">
      <alignment horizontal="center" vertical="center"/>
    </xf>
    <xf numFmtId="0" fontId="13" fillId="0" borderId="40" xfId="2" applyFont="1" applyBorder="1" applyAlignment="1">
      <alignment horizontal="center" vertical="center" shrinkToFit="1"/>
    </xf>
    <xf numFmtId="0" fontId="13" fillId="0" borderId="37" xfId="2" applyFont="1" applyBorder="1" applyAlignment="1">
      <alignment horizontal="center" vertical="center" shrinkToFit="1"/>
    </xf>
    <xf numFmtId="0" fontId="13" fillId="0" borderId="1" xfId="2" applyFont="1" applyBorder="1" applyAlignment="1">
      <alignment horizontal="center" vertical="center" shrinkToFit="1"/>
    </xf>
    <xf numFmtId="0" fontId="13" fillId="2" borderId="48" xfId="2" applyFont="1" applyFill="1" applyBorder="1" applyAlignment="1">
      <alignment horizontal="left" vertical="center"/>
    </xf>
    <xf numFmtId="0" fontId="13" fillId="2" borderId="95" xfId="2" applyFont="1" applyFill="1" applyBorder="1" applyAlignment="1">
      <alignment horizontal="left" vertical="center"/>
    </xf>
    <xf numFmtId="0" fontId="13" fillId="2" borderId="0" xfId="2" applyFont="1" applyFill="1" applyBorder="1" applyAlignment="1">
      <alignment horizontal="left" vertical="center"/>
    </xf>
    <xf numFmtId="0" fontId="13" fillId="2" borderId="140" xfId="2" applyFont="1" applyFill="1" applyBorder="1" applyAlignment="1">
      <alignment horizontal="left" vertical="center"/>
    </xf>
    <xf numFmtId="0" fontId="13" fillId="2" borderId="49" xfId="2" applyFont="1" applyFill="1" applyBorder="1" applyAlignment="1">
      <alignment horizontal="left" vertical="center"/>
    </xf>
    <xf numFmtId="0" fontId="13" fillId="2" borderId="74" xfId="2" applyFont="1" applyFill="1" applyBorder="1" applyAlignment="1">
      <alignment horizontal="left" vertical="center"/>
    </xf>
    <xf numFmtId="0" fontId="13" fillId="0" borderId="41" xfId="2" applyFont="1" applyBorder="1" applyAlignment="1">
      <alignment horizontal="center" vertical="center"/>
    </xf>
    <xf numFmtId="0" fontId="13" fillId="0" borderId="48" xfId="2" applyFont="1" applyBorder="1" applyAlignment="1">
      <alignment horizontal="center" vertical="center"/>
    </xf>
    <xf numFmtId="0" fontId="13" fillId="0" borderId="10" xfId="2" applyFont="1" applyBorder="1" applyAlignment="1">
      <alignment horizontal="center" vertical="center"/>
    </xf>
    <xf numFmtId="0" fontId="13" fillId="0" borderId="42" xfId="2" applyFont="1" applyBorder="1" applyAlignment="1">
      <alignment horizontal="center" vertical="center"/>
    </xf>
    <xf numFmtId="0" fontId="13" fillId="0" borderId="0" xfId="2" applyFont="1" applyBorder="1" applyAlignment="1">
      <alignment horizontal="center" vertical="center"/>
    </xf>
    <xf numFmtId="0" fontId="13" fillId="0" borderId="14" xfId="2" applyFont="1" applyBorder="1" applyAlignment="1">
      <alignment horizontal="center" vertical="center"/>
    </xf>
    <xf numFmtId="0" fontId="13" fillId="0" borderId="157" xfId="2" applyFont="1" applyBorder="1" applyAlignment="1">
      <alignment horizontal="center" vertical="center"/>
    </xf>
    <xf numFmtId="0" fontId="13" fillId="0" borderId="158" xfId="2" applyFont="1" applyBorder="1" applyAlignment="1">
      <alignment horizontal="center" vertical="center"/>
    </xf>
    <xf numFmtId="0" fontId="13" fillId="0" borderId="159" xfId="2" applyFont="1" applyBorder="1" applyAlignment="1">
      <alignment horizontal="center" vertical="center"/>
    </xf>
    <xf numFmtId="0" fontId="13" fillId="2" borderId="41" xfId="2" applyFont="1" applyFill="1" applyBorder="1" applyAlignment="1">
      <alignment horizontal="center" vertical="center"/>
    </xf>
    <xf numFmtId="0" fontId="13" fillId="2" borderId="48" xfId="2" applyFont="1" applyFill="1" applyBorder="1" applyAlignment="1">
      <alignment horizontal="center" vertical="center"/>
    </xf>
    <xf numFmtId="0" fontId="13" fillId="2" borderId="10" xfId="2" applyFont="1" applyFill="1" applyBorder="1" applyAlignment="1">
      <alignment horizontal="center" vertical="center"/>
    </xf>
    <xf numFmtId="0" fontId="13" fillId="2" borderId="42" xfId="2" applyFont="1" applyFill="1" applyBorder="1" applyAlignment="1">
      <alignment horizontal="center" vertical="center"/>
    </xf>
    <xf numFmtId="0" fontId="13" fillId="2" borderId="0" xfId="2" applyFont="1" applyFill="1" applyBorder="1" applyAlignment="1">
      <alignment horizontal="center" vertical="center"/>
    </xf>
    <xf numFmtId="0" fontId="13" fillId="2" borderId="14" xfId="2" applyFont="1" applyFill="1" applyBorder="1" applyAlignment="1">
      <alignment horizontal="center" vertical="center"/>
    </xf>
    <xf numFmtId="0" fontId="13" fillId="2" borderId="157" xfId="2" applyFont="1" applyFill="1" applyBorder="1" applyAlignment="1">
      <alignment horizontal="center" vertical="center"/>
    </xf>
    <xf numFmtId="0" fontId="13" fillId="2" borderId="158" xfId="2" applyFont="1" applyFill="1" applyBorder="1" applyAlignment="1">
      <alignment horizontal="center" vertical="center"/>
    </xf>
    <xf numFmtId="0" fontId="13" fillId="2" borderId="159" xfId="2" applyFont="1" applyFill="1" applyBorder="1" applyAlignment="1">
      <alignment horizontal="center" vertical="center"/>
    </xf>
    <xf numFmtId="0" fontId="13" fillId="0" borderId="153" xfId="2" applyFont="1" applyBorder="1" applyAlignment="1">
      <alignment horizontal="center" vertical="center"/>
    </xf>
    <xf numFmtId="0" fontId="13" fillId="0" borderId="154" xfId="2" applyFont="1" applyBorder="1" applyAlignment="1">
      <alignment horizontal="center" vertical="center"/>
    </xf>
    <xf numFmtId="0" fontId="13" fillId="0" borderId="155" xfId="2" applyFont="1" applyBorder="1" applyAlignment="1">
      <alignment horizontal="center" vertical="center"/>
    </xf>
    <xf numFmtId="0" fontId="13" fillId="2" borderId="26" xfId="2" applyFont="1" applyFill="1" applyBorder="1" applyAlignment="1">
      <alignment horizontal="left" vertical="center" indent="1"/>
    </xf>
    <xf numFmtId="0" fontId="13" fillId="2" borderId="53" xfId="2" applyFont="1" applyFill="1" applyBorder="1" applyAlignment="1">
      <alignment horizontal="left" vertical="center" indent="1"/>
    </xf>
    <xf numFmtId="0" fontId="13" fillId="2" borderId="27" xfId="2" applyFont="1" applyFill="1" applyBorder="1" applyAlignment="1">
      <alignment horizontal="left" vertical="center" indent="1"/>
    </xf>
    <xf numFmtId="0" fontId="13" fillId="0" borderId="26" xfId="2" applyFont="1" applyBorder="1" applyAlignment="1">
      <alignment horizontal="center" vertical="center"/>
    </xf>
    <xf numFmtId="0" fontId="13" fillId="0" borderId="53" xfId="2" applyFont="1" applyBorder="1" applyAlignment="1">
      <alignment horizontal="center" vertical="center"/>
    </xf>
    <xf numFmtId="0" fontId="13" fillId="0" borderId="27" xfId="2" applyFont="1" applyBorder="1" applyAlignment="1">
      <alignment horizontal="center" vertical="center"/>
    </xf>
    <xf numFmtId="0" fontId="13" fillId="0" borderId="13" xfId="2" applyFont="1" applyBorder="1" applyAlignment="1">
      <alignment horizontal="center" vertical="center"/>
    </xf>
    <xf numFmtId="0" fontId="13" fillId="0" borderId="29" xfId="2" applyFont="1" applyBorder="1" applyAlignment="1">
      <alignment horizontal="center" vertical="center"/>
    </xf>
    <xf numFmtId="0" fontId="13" fillId="0" borderId="102" xfId="2" applyFont="1" applyBorder="1" applyAlignment="1">
      <alignment horizontal="center" vertical="center"/>
    </xf>
    <xf numFmtId="0" fontId="13" fillId="0" borderId="38" xfId="2" applyFont="1" applyBorder="1" applyAlignment="1">
      <alignment horizontal="center" vertical="center"/>
    </xf>
    <xf numFmtId="0" fontId="13" fillId="2" borderId="53" xfId="2" applyFont="1" applyFill="1" applyBorder="1" applyAlignment="1">
      <alignment horizontal="center" vertical="center"/>
    </xf>
    <xf numFmtId="0" fontId="13" fillId="2" borderId="100" xfId="2" applyFont="1" applyFill="1" applyBorder="1" applyAlignment="1">
      <alignment horizontal="center" vertical="center"/>
    </xf>
    <xf numFmtId="0" fontId="13" fillId="2" borderId="140" xfId="2" applyFont="1" applyFill="1" applyBorder="1" applyAlignment="1">
      <alignment horizontal="center" vertical="center"/>
    </xf>
    <xf numFmtId="0" fontId="13" fillId="2" borderId="102" xfId="2" applyFont="1" applyFill="1" applyBorder="1" applyAlignment="1">
      <alignment horizontal="center" vertical="center"/>
    </xf>
    <xf numFmtId="0" fontId="13" fillId="2" borderId="101" xfId="2" applyFont="1" applyFill="1" applyBorder="1" applyAlignment="1">
      <alignment horizontal="center" vertical="center"/>
    </xf>
    <xf numFmtId="0" fontId="13" fillId="0" borderId="156" xfId="2" applyFont="1" applyBorder="1" applyAlignment="1">
      <alignment horizontal="center" vertical="center"/>
    </xf>
    <xf numFmtId="0" fontId="13" fillId="0" borderId="112" xfId="2" applyFont="1" applyBorder="1" applyAlignment="1">
      <alignment horizontal="center" vertical="center"/>
    </xf>
    <xf numFmtId="0" fontId="13" fillId="0" borderId="129" xfId="2" applyFont="1" applyBorder="1" applyAlignment="1">
      <alignment horizontal="center" vertical="center"/>
    </xf>
    <xf numFmtId="0" fontId="13" fillId="0" borderId="43" xfId="2" applyFont="1" applyBorder="1" applyAlignment="1">
      <alignment horizontal="center" vertical="center"/>
    </xf>
    <xf numFmtId="0" fontId="13" fillId="2" borderId="111" xfId="2" applyFont="1" applyFill="1" applyBorder="1" applyAlignment="1">
      <alignment horizontal="left" vertical="center" indent="1"/>
    </xf>
    <xf numFmtId="0" fontId="13" fillId="2" borderId="112" xfId="2" applyFont="1" applyFill="1" applyBorder="1" applyAlignment="1">
      <alignment horizontal="left" vertical="center" indent="1"/>
    </xf>
    <xf numFmtId="0" fontId="13" fillId="2" borderId="129" xfId="2" applyFont="1" applyFill="1" applyBorder="1" applyAlignment="1">
      <alignment horizontal="left" vertical="center" indent="1"/>
    </xf>
    <xf numFmtId="0" fontId="13" fillId="2" borderId="29" xfId="2" applyFont="1" applyFill="1" applyBorder="1" applyAlignment="1">
      <alignment horizontal="left" vertical="center" indent="1"/>
    </xf>
    <xf numFmtId="0" fontId="13" fillId="2" borderId="102" xfId="2" applyFont="1" applyFill="1" applyBorder="1" applyAlignment="1">
      <alignment horizontal="left" vertical="center" indent="1"/>
    </xf>
    <xf numFmtId="0" fontId="13" fillId="2" borderId="38" xfId="2" applyFont="1" applyFill="1" applyBorder="1" applyAlignment="1">
      <alignment horizontal="left" vertical="center" indent="1"/>
    </xf>
    <xf numFmtId="0" fontId="13" fillId="0" borderId="40" xfId="2" applyFont="1" applyBorder="1" applyAlignment="1">
      <alignment horizontal="center" vertical="center"/>
    </xf>
    <xf numFmtId="0" fontId="13" fillId="0" borderId="37" xfId="2" applyFont="1" applyBorder="1" applyAlignment="1">
      <alignment horizontal="center" vertical="center"/>
    </xf>
    <xf numFmtId="0" fontId="13" fillId="0" borderId="8" xfId="2" applyFont="1" applyBorder="1" applyAlignment="1">
      <alignment horizontal="center" vertical="center"/>
    </xf>
    <xf numFmtId="0" fontId="13" fillId="0" borderId="7" xfId="2" applyFont="1" applyBorder="1" applyAlignment="1">
      <alignment horizontal="center" vertical="center"/>
    </xf>
    <xf numFmtId="0" fontId="13" fillId="0" borderId="72" xfId="2" applyFont="1" applyBorder="1" applyAlignment="1">
      <alignment horizontal="center" vertical="center"/>
    </xf>
    <xf numFmtId="0" fontId="1" fillId="0" borderId="77" xfId="0" applyFont="1" applyFill="1" applyBorder="1" applyProtection="1">
      <alignment vertical="center"/>
    </xf>
    <xf numFmtId="0" fontId="1" fillId="0" borderId="78" xfId="0" applyFont="1" applyFill="1" applyBorder="1" applyProtection="1">
      <alignment vertical="center"/>
    </xf>
    <xf numFmtId="0" fontId="1" fillId="0" borderId="79" xfId="0" applyFont="1" applyFill="1" applyBorder="1" applyProtection="1">
      <alignment vertical="center"/>
    </xf>
    <xf numFmtId="0" fontId="1" fillId="3" borderId="40" xfId="0" applyFont="1" applyFill="1" applyBorder="1" applyAlignment="1" applyProtection="1">
      <alignment horizontal="left" vertical="center"/>
      <protection locked="0"/>
    </xf>
    <xf numFmtId="0" fontId="1" fillId="3" borderId="37" xfId="0" applyFont="1" applyFill="1" applyBorder="1" applyAlignment="1" applyProtection="1">
      <alignment horizontal="left" vertical="center"/>
      <protection locked="0"/>
    </xf>
    <xf numFmtId="0" fontId="1" fillId="3" borderId="72" xfId="0" applyFont="1" applyFill="1" applyBorder="1" applyAlignment="1" applyProtection="1">
      <alignment horizontal="left" vertical="center"/>
      <protection locked="0"/>
    </xf>
    <xf numFmtId="0" fontId="1" fillId="3" borderId="181" xfId="0" applyFont="1" applyFill="1" applyBorder="1" applyAlignment="1" applyProtection="1">
      <alignment horizontal="left" vertical="center"/>
      <protection locked="0"/>
    </xf>
    <xf numFmtId="0" fontId="1" fillId="3" borderId="51" xfId="0" applyFont="1" applyFill="1" applyBorder="1" applyAlignment="1" applyProtection="1">
      <alignment horizontal="left" vertical="center"/>
      <protection locked="0"/>
    </xf>
    <xf numFmtId="0" fontId="1" fillId="3" borderId="73" xfId="0" applyFont="1" applyFill="1" applyBorder="1" applyAlignment="1" applyProtection="1">
      <alignment horizontal="left" vertical="center"/>
      <protection locked="0"/>
    </xf>
    <xf numFmtId="0" fontId="1" fillId="0" borderId="28" xfId="0" applyFont="1" applyFill="1" applyBorder="1" applyAlignment="1" applyProtection="1">
      <alignment horizontal="center" vertical="center"/>
    </xf>
    <xf numFmtId="0" fontId="1" fillId="0" borderId="75" xfId="0" applyFont="1" applyFill="1" applyBorder="1" applyAlignment="1" applyProtection="1">
      <alignment horizontal="center" vertical="center"/>
    </xf>
    <xf numFmtId="0" fontId="1" fillId="0" borderId="50" xfId="0" applyFont="1" applyFill="1" applyBorder="1" applyAlignment="1" applyProtection="1">
      <alignment horizontal="center" vertical="center"/>
    </xf>
    <xf numFmtId="0" fontId="1" fillId="0" borderId="51" xfId="0" applyFont="1" applyFill="1" applyBorder="1" applyAlignment="1" applyProtection="1">
      <alignment horizontal="center" vertical="center"/>
    </xf>
    <xf numFmtId="0" fontId="1" fillId="0" borderId="52" xfId="0" applyFont="1" applyFill="1" applyBorder="1" applyAlignment="1" applyProtection="1">
      <alignment horizontal="center" vertical="center"/>
    </xf>
    <xf numFmtId="0" fontId="1" fillId="0" borderId="17" xfId="0" applyFont="1" applyFill="1" applyBorder="1" applyAlignment="1" applyProtection="1">
      <alignment horizontal="center" vertical="center"/>
    </xf>
    <xf numFmtId="0" fontId="1" fillId="0" borderId="18" xfId="0" applyFont="1" applyFill="1" applyBorder="1" applyAlignment="1" applyProtection="1">
      <alignment horizontal="center" vertical="center"/>
    </xf>
    <xf numFmtId="0" fontId="1" fillId="0" borderId="20" xfId="0" applyFont="1" applyFill="1" applyBorder="1" applyAlignment="1" applyProtection="1">
      <alignment vertical="center" wrapText="1"/>
    </xf>
    <xf numFmtId="0" fontId="1" fillId="0" borderId="1" xfId="0" applyFont="1" applyFill="1" applyBorder="1" applyAlignment="1" applyProtection="1">
      <alignment vertical="center" wrapText="1"/>
    </xf>
    <xf numFmtId="0" fontId="1" fillId="0" borderId="28" xfId="0" applyFont="1" applyFill="1" applyBorder="1" applyAlignment="1" applyProtection="1">
      <alignment vertical="center" wrapText="1"/>
    </xf>
    <xf numFmtId="0" fontId="1" fillId="0" borderId="75" xfId="0" applyFont="1" applyFill="1" applyBorder="1" applyAlignment="1" applyProtection="1">
      <alignment vertical="center" wrapText="1"/>
    </xf>
    <xf numFmtId="0" fontId="1" fillId="0" borderId="20" xfId="0" applyFont="1" applyFill="1" applyBorder="1" applyAlignment="1" applyProtection="1">
      <alignment horizontal="center" vertical="center" wrapText="1"/>
    </xf>
    <xf numFmtId="0" fontId="1" fillId="0" borderId="1" xfId="0" applyFont="1" applyFill="1" applyBorder="1" applyAlignment="1" applyProtection="1">
      <alignment horizontal="center" vertical="center"/>
    </xf>
    <xf numFmtId="0" fontId="1" fillId="0" borderId="1" xfId="0" applyFont="1" applyFill="1" applyBorder="1" applyAlignment="1" applyProtection="1">
      <alignment horizontal="center" vertical="center" wrapText="1"/>
    </xf>
    <xf numFmtId="0" fontId="1" fillId="0" borderId="2" xfId="0" applyFont="1" applyFill="1" applyBorder="1" applyAlignment="1" applyProtection="1">
      <alignment horizontal="center" vertical="center"/>
    </xf>
    <xf numFmtId="0" fontId="1" fillId="0" borderId="4" xfId="0" applyFont="1" applyFill="1" applyBorder="1" applyAlignment="1" applyProtection="1">
      <alignment horizontal="center" vertical="center"/>
    </xf>
    <xf numFmtId="0" fontId="1" fillId="0" borderId="21" xfId="0" applyFont="1" applyFill="1" applyBorder="1" applyAlignment="1" applyProtection="1">
      <alignment horizontal="center" vertical="center"/>
    </xf>
    <xf numFmtId="0" fontId="1" fillId="3" borderId="7" xfId="0" applyFont="1" applyFill="1" applyBorder="1" applyAlignment="1" applyProtection="1">
      <alignment vertical="center"/>
      <protection locked="0"/>
    </xf>
    <xf numFmtId="0" fontId="1" fillId="3" borderId="8" xfId="0" applyFont="1" applyFill="1" applyBorder="1" applyAlignment="1" applyProtection="1">
      <alignment vertical="center"/>
      <protection locked="0"/>
    </xf>
    <xf numFmtId="0" fontId="1" fillId="3" borderId="1" xfId="0" applyFont="1" applyFill="1" applyBorder="1" applyProtection="1">
      <alignment vertical="center"/>
      <protection locked="0"/>
    </xf>
    <xf numFmtId="0" fontId="1" fillId="0" borderId="18" xfId="0" applyFont="1" applyFill="1" applyBorder="1" applyAlignment="1" applyProtection="1">
      <alignment horizontal="center" vertical="center" shrinkToFit="1"/>
    </xf>
    <xf numFmtId="0" fontId="1" fillId="0" borderId="19" xfId="0" applyFont="1" applyFill="1" applyBorder="1" applyAlignment="1" applyProtection="1">
      <alignment horizontal="center" vertical="center" shrinkToFit="1"/>
    </xf>
    <xf numFmtId="0" fontId="1" fillId="0" borderId="20" xfId="0" applyFont="1" applyFill="1" applyBorder="1" applyAlignment="1" applyProtection="1">
      <alignment horizontal="center" vertical="center"/>
    </xf>
    <xf numFmtId="182" fontId="1" fillId="0" borderId="1" xfId="0" applyNumberFormat="1" applyFont="1" applyFill="1" applyBorder="1" applyAlignment="1" applyProtection="1">
      <alignment vertical="center"/>
    </xf>
    <xf numFmtId="182" fontId="1" fillId="0" borderId="21" xfId="0" applyNumberFormat="1" applyFont="1" applyFill="1" applyBorder="1" applyAlignment="1" applyProtection="1">
      <alignment vertical="center"/>
    </xf>
    <xf numFmtId="0" fontId="1" fillId="0" borderId="201" xfId="0" applyFont="1" applyFill="1" applyBorder="1" applyAlignment="1" applyProtection="1">
      <alignment horizontal="center" vertical="center"/>
    </xf>
    <xf numFmtId="0" fontId="1" fillId="0" borderId="142" xfId="0" applyFont="1" applyFill="1" applyBorder="1" applyAlignment="1" applyProtection="1">
      <alignment horizontal="center" vertical="center"/>
    </xf>
    <xf numFmtId="182" fontId="1" fillId="0" borderId="40" xfId="0" applyNumberFormat="1" applyFont="1" applyFill="1" applyBorder="1" applyProtection="1">
      <alignment vertical="center"/>
    </xf>
    <xf numFmtId="182" fontId="1" fillId="0" borderId="37" xfId="0" applyNumberFormat="1" applyFont="1" applyFill="1" applyBorder="1" applyProtection="1">
      <alignment vertical="center"/>
    </xf>
    <xf numFmtId="182" fontId="1" fillId="0" borderId="72" xfId="0" applyNumberFormat="1" applyFont="1" applyFill="1" applyBorder="1" applyProtection="1">
      <alignment vertical="center"/>
    </xf>
    <xf numFmtId="0" fontId="1" fillId="0" borderId="43" xfId="0" applyFont="1" applyFill="1" applyBorder="1" applyAlignment="1" applyProtection="1">
      <alignment horizontal="center" vertical="center"/>
    </xf>
    <xf numFmtId="0" fontId="1" fillId="0" borderId="102" xfId="0" applyFont="1" applyFill="1" applyBorder="1" applyAlignment="1" applyProtection="1">
      <alignment horizontal="center" vertical="center"/>
    </xf>
    <xf numFmtId="182" fontId="1" fillId="0" borderId="181" xfId="0" applyNumberFormat="1" applyFont="1" applyFill="1" applyBorder="1" applyAlignment="1" applyProtection="1">
      <alignment vertical="center"/>
    </xf>
    <xf numFmtId="182" fontId="1" fillId="0" borderId="51" xfId="0" applyNumberFormat="1" applyFont="1" applyFill="1" applyBorder="1" applyAlignment="1" applyProtection="1">
      <alignment vertical="center"/>
    </xf>
    <xf numFmtId="182" fontId="1" fillId="0" borderId="73" xfId="0" applyNumberFormat="1" applyFont="1" applyFill="1" applyBorder="1" applyAlignment="1" applyProtection="1">
      <alignment vertical="center"/>
    </xf>
    <xf numFmtId="0" fontId="1" fillId="0" borderId="186" xfId="0" applyFont="1" applyFill="1" applyBorder="1" applyAlignment="1" applyProtection="1">
      <alignment horizontal="center" vertical="center"/>
    </xf>
    <xf numFmtId="0" fontId="1" fillId="0" borderId="36" xfId="0" applyFont="1" applyFill="1" applyBorder="1" applyAlignment="1" applyProtection="1">
      <alignment horizontal="center" vertical="center" wrapText="1"/>
    </xf>
    <xf numFmtId="0" fontId="1" fillId="0" borderId="18" xfId="0" applyFont="1" applyFill="1" applyBorder="1" applyAlignment="1" applyProtection="1">
      <alignment horizontal="center" vertical="center" wrapText="1"/>
    </xf>
    <xf numFmtId="0" fontId="1" fillId="0" borderId="19" xfId="0" applyFont="1" applyFill="1" applyBorder="1" applyAlignment="1" applyProtection="1">
      <alignment horizontal="center" vertical="center" wrapText="1"/>
    </xf>
    <xf numFmtId="0" fontId="1" fillId="0" borderId="40" xfId="0" applyFont="1" applyFill="1" applyBorder="1" applyAlignment="1" applyProtection="1">
      <alignment horizontal="center" vertical="center"/>
    </xf>
    <xf numFmtId="0" fontId="1" fillId="3" borderId="197" xfId="0" applyFont="1" applyFill="1" applyBorder="1" applyAlignment="1" applyProtection="1">
      <alignment horizontal="center" vertical="center"/>
      <protection locked="0"/>
    </xf>
    <xf numFmtId="0" fontId="1" fillId="3" borderId="162" xfId="0" applyFont="1" applyFill="1" applyBorder="1" applyAlignment="1" applyProtection="1">
      <alignment horizontal="center" vertical="center"/>
      <protection locked="0"/>
    </xf>
    <xf numFmtId="0" fontId="1" fillId="3" borderId="163" xfId="0" applyFont="1" applyFill="1" applyBorder="1" applyAlignment="1" applyProtection="1">
      <alignment horizontal="center" vertical="center"/>
      <protection locked="0"/>
    </xf>
    <xf numFmtId="0" fontId="1" fillId="3" borderId="135" xfId="0" applyFont="1" applyFill="1" applyBorder="1" applyAlignment="1" applyProtection="1">
      <alignment horizontal="center" vertical="center"/>
      <protection locked="0"/>
    </xf>
    <xf numFmtId="0" fontId="1" fillId="3" borderId="165" xfId="0" applyFont="1" applyFill="1" applyBorder="1" applyAlignment="1" applyProtection="1">
      <alignment horizontal="center" vertical="center"/>
      <protection locked="0"/>
    </xf>
    <xf numFmtId="0" fontId="1" fillId="3" borderId="133" xfId="0" applyFont="1" applyFill="1" applyBorder="1" applyAlignment="1" applyProtection="1">
      <alignment horizontal="center" vertical="center"/>
      <protection locked="0"/>
    </xf>
    <xf numFmtId="0" fontId="1" fillId="3" borderId="117" xfId="0" applyFont="1" applyFill="1" applyBorder="1" applyAlignment="1" applyProtection="1">
      <alignment horizontal="center" vertical="center"/>
      <protection locked="0"/>
    </xf>
    <xf numFmtId="0" fontId="1" fillId="3" borderId="71" xfId="0" applyFont="1" applyFill="1" applyBorder="1" applyAlignment="1" applyProtection="1">
      <alignment horizontal="center" vertical="center"/>
      <protection locked="0"/>
    </xf>
    <xf numFmtId="0" fontId="1" fillId="3" borderId="132" xfId="0" applyFont="1" applyFill="1" applyBorder="1" applyAlignment="1" applyProtection="1">
      <alignment horizontal="center" vertical="center"/>
      <protection locked="0"/>
    </xf>
    <xf numFmtId="0" fontId="13" fillId="0" borderId="28" xfId="1" applyFont="1" applyBorder="1" applyAlignment="1" applyProtection="1">
      <alignment horizontal="center" vertical="center" shrinkToFit="1"/>
    </xf>
    <xf numFmtId="0" fontId="13" fillId="0" borderId="75" xfId="1" applyFont="1" applyBorder="1" applyAlignment="1" applyProtection="1">
      <alignment horizontal="center" vertical="center" shrinkToFit="1"/>
    </xf>
    <xf numFmtId="0" fontId="1" fillId="0" borderId="77" xfId="0" applyFont="1" applyFill="1" applyBorder="1" applyAlignment="1" applyProtection="1">
      <alignment horizontal="center" vertical="center" wrapText="1"/>
    </xf>
    <xf numFmtId="0" fontId="1" fillId="0" borderId="78" xfId="0" applyFont="1" applyFill="1" applyBorder="1" applyAlignment="1" applyProtection="1">
      <alignment horizontal="center" vertical="center" wrapText="1"/>
    </xf>
    <xf numFmtId="0" fontId="1" fillId="0" borderId="79" xfId="0" applyFont="1" applyFill="1" applyBorder="1" applyAlignment="1" applyProtection="1">
      <alignment horizontal="center" vertical="center" wrapText="1"/>
    </xf>
    <xf numFmtId="0" fontId="13" fillId="0" borderId="185" xfId="1" applyFont="1" applyBorder="1" applyAlignment="1" applyProtection="1">
      <alignment horizontal="center" vertical="center" wrapText="1"/>
    </xf>
    <xf numFmtId="0" fontId="13" fillId="0" borderId="188" xfId="1" applyFont="1" applyBorder="1" applyAlignment="1" applyProtection="1">
      <alignment horizontal="center" vertical="center"/>
    </xf>
    <xf numFmtId="0" fontId="13" fillId="0" borderId="36" xfId="1" applyFont="1" applyBorder="1" applyAlignment="1" applyProtection="1">
      <alignment horizontal="center" vertical="center" wrapText="1"/>
    </xf>
    <xf numFmtId="0" fontId="13" fillId="0" borderId="186" xfId="1" applyFont="1" applyBorder="1" applyAlignment="1" applyProtection="1">
      <alignment horizontal="center" vertical="center" wrapText="1"/>
    </xf>
    <xf numFmtId="0" fontId="13" fillId="0" borderId="8" xfId="1" applyFont="1" applyBorder="1" applyAlignment="1" applyProtection="1">
      <alignment horizontal="center" vertical="center" wrapText="1"/>
    </xf>
    <xf numFmtId="0" fontId="13" fillId="0" borderId="189" xfId="1" applyFont="1" applyBorder="1" applyAlignment="1" applyProtection="1">
      <alignment horizontal="center" vertical="center" wrapText="1"/>
    </xf>
    <xf numFmtId="0" fontId="13" fillId="0" borderId="187" xfId="1" applyFont="1" applyBorder="1" applyAlignment="1" applyProtection="1">
      <alignment horizontal="center" vertical="center"/>
    </xf>
    <xf numFmtId="0" fontId="13" fillId="0" borderId="53" xfId="1" applyFont="1" applyBorder="1" applyAlignment="1" applyProtection="1">
      <alignment horizontal="center" vertical="center"/>
    </xf>
    <xf numFmtId="0" fontId="13" fillId="0" borderId="100" xfId="1" applyFont="1" applyBorder="1" applyAlignment="1" applyProtection="1">
      <alignment horizontal="center" vertical="center"/>
    </xf>
    <xf numFmtId="0" fontId="13" fillId="0" borderId="17" xfId="1" applyFont="1" applyBorder="1" applyAlignment="1" applyProtection="1">
      <alignment horizontal="center" vertical="center"/>
    </xf>
    <xf numFmtId="0" fontId="13" fillId="0" borderId="18" xfId="1" applyFont="1" applyBorder="1" applyAlignment="1" applyProtection="1">
      <alignment horizontal="center" vertical="center"/>
    </xf>
    <xf numFmtId="0" fontId="1" fillId="0" borderId="46" xfId="0" applyFont="1" applyBorder="1" applyAlignment="1" applyProtection="1">
      <alignment horizontal="center" vertical="center" wrapText="1"/>
    </xf>
    <xf numFmtId="0" fontId="1" fillId="0" borderId="70" xfId="0" applyFont="1" applyBorder="1" applyAlignment="1" applyProtection="1">
      <alignment horizontal="center" vertical="center"/>
    </xf>
    <xf numFmtId="0" fontId="1" fillId="0" borderId="80" xfId="0" applyFont="1" applyBorder="1" applyAlignment="1" applyProtection="1">
      <alignment horizontal="center" vertical="center"/>
    </xf>
    <xf numFmtId="0" fontId="1" fillId="3" borderId="46" xfId="0" applyFont="1" applyFill="1" applyBorder="1" applyAlignment="1" applyProtection="1">
      <alignment vertical="center"/>
      <protection locked="0"/>
    </xf>
    <xf numFmtId="0" fontId="1" fillId="3" borderId="70" xfId="0" applyFont="1" applyFill="1" applyBorder="1" applyAlignment="1" applyProtection="1">
      <alignment vertical="center"/>
      <protection locked="0"/>
    </xf>
    <xf numFmtId="0" fontId="1" fillId="3" borderId="80" xfId="0" applyFont="1" applyFill="1" applyBorder="1" applyAlignment="1" applyProtection="1">
      <alignment vertical="center"/>
      <protection locked="0"/>
    </xf>
    <xf numFmtId="178" fontId="3" fillId="0" borderId="42" xfId="0" applyNumberFormat="1" applyFont="1" applyBorder="1" applyAlignment="1" applyProtection="1">
      <alignment vertical="center"/>
    </xf>
    <xf numFmtId="178" fontId="6" fillId="0" borderId="14" xfId="0" applyNumberFormat="1" applyFont="1" applyBorder="1" applyAlignment="1" applyProtection="1">
      <alignment vertical="center"/>
    </xf>
    <xf numFmtId="178" fontId="6" fillId="0" borderId="42" xfId="0" applyNumberFormat="1" applyFont="1" applyBorder="1" applyAlignment="1" applyProtection="1">
      <alignment vertical="center"/>
    </xf>
    <xf numFmtId="178" fontId="6" fillId="0" borderId="43" xfId="0" applyNumberFormat="1" applyFont="1" applyBorder="1" applyAlignment="1" applyProtection="1">
      <alignment vertical="center"/>
    </xf>
    <xf numFmtId="178" fontId="6" fillId="0" borderId="38" xfId="0" applyNumberFormat="1" applyFont="1" applyBorder="1" applyAlignment="1" applyProtection="1">
      <alignment vertical="center"/>
    </xf>
    <xf numFmtId="178" fontId="3" fillId="0" borderId="69" xfId="0" applyNumberFormat="1" applyFont="1" applyBorder="1" applyProtection="1">
      <alignment vertical="center"/>
    </xf>
    <xf numFmtId="178" fontId="3" fillId="0" borderId="70" xfId="0" applyNumberFormat="1" applyFont="1" applyBorder="1" applyProtection="1">
      <alignment vertical="center"/>
    </xf>
    <xf numFmtId="178" fontId="3" fillId="0" borderId="39" xfId="0" applyNumberFormat="1" applyFont="1" applyBorder="1" applyProtection="1">
      <alignment vertical="center"/>
    </xf>
    <xf numFmtId="0" fontId="1" fillId="0" borderId="9" xfId="0" applyFont="1" applyBorder="1" applyAlignment="1" applyProtection="1">
      <alignment horizontal="center" vertical="center"/>
    </xf>
    <xf numFmtId="0" fontId="1" fillId="0" borderId="48" xfId="0" applyFont="1" applyBorder="1" applyAlignment="1" applyProtection="1">
      <alignment horizontal="center" vertical="center"/>
    </xf>
    <xf numFmtId="0" fontId="1" fillId="0" borderId="10" xfId="0" applyFont="1" applyBorder="1" applyAlignment="1" applyProtection="1">
      <alignment horizontal="center" vertical="center"/>
    </xf>
    <xf numFmtId="0" fontId="1" fillId="0" borderId="11" xfId="0" applyFont="1" applyBorder="1" applyAlignment="1" applyProtection="1">
      <alignment horizontal="center" vertical="center"/>
    </xf>
    <xf numFmtId="0" fontId="0" fillId="0" borderId="49" xfId="0" applyBorder="1" applyAlignment="1" applyProtection="1">
      <alignment horizontal="center" vertical="center"/>
    </xf>
    <xf numFmtId="0" fontId="0" fillId="0" borderId="12" xfId="0" applyBorder="1" applyAlignment="1" applyProtection="1">
      <alignment horizontal="center" vertical="center"/>
    </xf>
    <xf numFmtId="0" fontId="1" fillId="0" borderId="50" xfId="0" applyFont="1" applyBorder="1" applyAlignment="1" applyProtection="1">
      <alignment horizontal="center" vertical="center" wrapText="1"/>
    </xf>
    <xf numFmtId="0" fontId="0" fillId="0" borderId="51" xfId="0" applyBorder="1" applyAlignment="1" applyProtection="1">
      <alignment horizontal="center" vertical="center" wrapText="1"/>
    </xf>
    <xf numFmtId="0" fontId="0" fillId="0" borderId="52" xfId="0" applyBorder="1" applyAlignment="1" applyProtection="1">
      <alignment horizontal="center" vertical="center" wrapText="1"/>
    </xf>
    <xf numFmtId="0" fontId="1" fillId="0" borderId="26" xfId="0" applyFont="1" applyBorder="1" applyAlignment="1" applyProtection="1">
      <alignment vertical="center"/>
    </xf>
    <xf numFmtId="0" fontId="1" fillId="0" borderId="53" xfId="0" applyFont="1" applyBorder="1" applyAlignment="1" applyProtection="1">
      <alignment vertical="center"/>
    </xf>
    <xf numFmtId="0" fontId="1" fillId="0" borderId="27" xfId="0" applyFont="1" applyBorder="1" applyAlignment="1" applyProtection="1">
      <alignment vertical="center"/>
    </xf>
    <xf numFmtId="178" fontId="3" fillId="0" borderId="11" xfId="0" applyNumberFormat="1" applyFont="1" applyBorder="1" applyAlignment="1" applyProtection="1">
      <alignment vertical="center"/>
    </xf>
    <xf numFmtId="178" fontId="6" fillId="0" borderId="49" xfId="0" applyNumberFormat="1" applyFont="1" applyBorder="1" applyAlignment="1" applyProtection="1">
      <alignment vertical="center"/>
    </xf>
    <xf numFmtId="178" fontId="6" fillId="0" borderId="12" xfId="0" applyNumberFormat="1" applyFont="1" applyBorder="1" applyAlignment="1" applyProtection="1">
      <alignment vertical="center"/>
    </xf>
    <xf numFmtId="0" fontId="1" fillId="0" borderId="54" xfId="0" applyFont="1" applyBorder="1" applyAlignment="1" applyProtection="1">
      <alignment horizontal="center" vertical="center"/>
    </xf>
    <xf numFmtId="0" fontId="1" fillId="0" borderId="55" xfId="0" applyFont="1" applyBorder="1" applyAlignment="1" applyProtection="1">
      <alignment horizontal="center" vertical="center"/>
    </xf>
    <xf numFmtId="0" fontId="1" fillId="0" borderId="56" xfId="0" applyFont="1" applyBorder="1" applyAlignment="1" applyProtection="1">
      <alignment horizontal="center" vertical="center"/>
    </xf>
    <xf numFmtId="0" fontId="1" fillId="0" borderId="16" xfId="0" applyFont="1" applyBorder="1" applyAlignment="1" applyProtection="1">
      <alignment horizontal="center" vertical="center"/>
    </xf>
    <xf numFmtId="0" fontId="1" fillId="0" borderId="57" xfId="0" applyFont="1" applyBorder="1" applyAlignment="1" applyProtection="1">
      <alignment horizontal="center" vertical="center"/>
    </xf>
    <xf numFmtId="0" fontId="1" fillId="0" borderId="58" xfId="0" applyFont="1" applyBorder="1" applyAlignment="1" applyProtection="1">
      <alignment horizontal="center" vertical="center"/>
    </xf>
    <xf numFmtId="0" fontId="1" fillId="0" borderId="59" xfId="0" applyFont="1" applyBorder="1" applyAlignment="1" applyProtection="1">
      <alignment horizontal="center" vertical="center"/>
    </xf>
    <xf numFmtId="0" fontId="1" fillId="0" borderId="60" xfId="0" applyFont="1" applyBorder="1" applyAlignment="1" applyProtection="1">
      <alignment horizontal="center" vertical="center"/>
    </xf>
    <xf numFmtId="0" fontId="1" fillId="0" borderId="61" xfId="0" applyFont="1" applyBorder="1" applyAlignment="1" applyProtection="1">
      <alignment horizontal="center" vertical="center"/>
    </xf>
    <xf numFmtId="178" fontId="3" fillId="0" borderId="69" xfId="0" applyNumberFormat="1" applyFont="1" applyBorder="1" applyAlignment="1" applyProtection="1">
      <alignment vertical="center"/>
    </xf>
    <xf numFmtId="178" fontId="6" fillId="0" borderId="70" xfId="0" applyNumberFormat="1" applyFont="1" applyBorder="1" applyAlignment="1" applyProtection="1">
      <alignment vertical="center"/>
    </xf>
    <xf numFmtId="178" fontId="6" fillId="0" borderId="39" xfId="0" applyNumberFormat="1" applyFont="1" applyBorder="1" applyAlignment="1" applyProtection="1">
      <alignment vertical="center"/>
    </xf>
    <xf numFmtId="0" fontId="1" fillId="0" borderId="82" xfId="0" applyFont="1" applyBorder="1" applyAlignment="1" applyProtection="1">
      <alignment horizontal="center" vertical="center"/>
    </xf>
    <xf numFmtId="0" fontId="1" fillId="0" borderId="87" xfId="0" applyFont="1" applyBorder="1" applyAlignment="1" applyProtection="1">
      <alignment horizontal="center" vertical="center"/>
    </xf>
    <xf numFmtId="0" fontId="1" fillId="0" borderId="84" xfId="0" applyFont="1" applyBorder="1" applyAlignment="1" applyProtection="1">
      <alignment horizontal="center" vertical="center"/>
    </xf>
    <xf numFmtId="0" fontId="1" fillId="0" borderId="96" xfId="0" applyFont="1" applyBorder="1" applyAlignment="1" applyProtection="1">
      <alignment horizontal="center" vertical="center"/>
    </xf>
    <xf numFmtId="0" fontId="1" fillId="0" borderId="97" xfId="0" applyFont="1" applyBorder="1" applyAlignment="1" applyProtection="1">
      <alignment horizontal="center" vertical="center"/>
    </xf>
    <xf numFmtId="178" fontId="3" fillId="0" borderId="46" xfId="0" applyNumberFormat="1" applyFont="1" applyBorder="1" applyProtection="1">
      <alignment vertical="center"/>
    </xf>
    <xf numFmtId="0" fontId="1" fillId="0" borderId="41" xfId="0" applyFont="1" applyBorder="1" applyProtection="1">
      <alignment vertical="center"/>
    </xf>
    <xf numFmtId="0" fontId="1" fillId="0" borderId="10" xfId="0" applyFont="1" applyBorder="1" applyProtection="1">
      <alignment vertical="center"/>
    </xf>
    <xf numFmtId="0" fontId="1" fillId="0" borderId="44" xfId="0" applyFont="1" applyBorder="1" applyAlignment="1" applyProtection="1">
      <alignment horizontal="center" vertical="center"/>
    </xf>
    <xf numFmtId="0" fontId="1" fillId="0" borderId="5" xfId="0" applyFont="1" applyBorder="1" applyAlignment="1" applyProtection="1">
      <alignment horizontal="center" vertical="center"/>
    </xf>
    <xf numFmtId="0" fontId="1" fillId="0" borderId="6" xfId="0" applyFont="1" applyBorder="1" applyAlignment="1" applyProtection="1">
      <alignment horizontal="center" vertical="center"/>
    </xf>
    <xf numFmtId="0" fontId="1" fillId="0" borderId="45" xfId="0" applyFont="1" applyBorder="1" applyAlignment="1" applyProtection="1">
      <alignment horizontal="center" vertical="center"/>
    </xf>
    <xf numFmtId="0" fontId="1" fillId="0" borderId="32" xfId="0" applyFont="1" applyBorder="1" applyAlignment="1" applyProtection="1">
      <alignment horizontal="center" vertical="center"/>
    </xf>
    <xf numFmtId="0" fontId="1" fillId="0" borderId="33" xfId="0" applyFont="1" applyBorder="1" applyAlignment="1" applyProtection="1">
      <alignment horizontal="center" vertical="center"/>
    </xf>
    <xf numFmtId="0" fontId="5" fillId="0" borderId="0" xfId="0" applyFont="1" applyAlignment="1" applyProtection="1">
      <alignment horizontal="center" vertical="center"/>
    </xf>
    <xf numFmtId="0" fontId="1" fillId="0" borderId="40" xfId="0" applyFont="1" applyBorder="1" applyAlignment="1" applyProtection="1">
      <alignment horizontal="center" vertical="center"/>
    </xf>
    <xf numFmtId="0" fontId="1" fillId="0" borderId="8" xfId="0" applyFont="1" applyBorder="1" applyAlignment="1" applyProtection="1">
      <alignment horizontal="center" vertical="center"/>
    </xf>
    <xf numFmtId="0" fontId="1" fillId="0" borderId="42" xfId="0" applyFont="1" applyBorder="1" applyProtection="1">
      <alignment vertical="center"/>
    </xf>
    <xf numFmtId="0" fontId="1" fillId="0" borderId="14" xfId="0" applyFont="1" applyBorder="1" applyProtection="1">
      <alignment vertical="center"/>
    </xf>
    <xf numFmtId="0" fontId="1" fillId="0" borderId="43" xfId="0" applyFont="1" applyBorder="1" applyProtection="1">
      <alignment vertical="center"/>
    </xf>
    <xf numFmtId="0" fontId="1" fillId="0" borderId="38" xfId="0" applyFont="1" applyBorder="1" applyProtection="1">
      <alignment vertical="center"/>
    </xf>
    <xf numFmtId="0" fontId="0" fillId="0" borderId="48" xfId="0" applyBorder="1" applyAlignment="1" applyProtection="1">
      <alignment horizontal="center" vertical="center"/>
    </xf>
    <xf numFmtId="0" fontId="0" fillId="0" borderId="10" xfId="0" applyBorder="1" applyAlignment="1" applyProtection="1">
      <alignment horizontal="center" vertical="center"/>
    </xf>
    <xf numFmtId="0" fontId="1" fillId="0" borderId="30" xfId="0" applyFont="1" applyBorder="1" applyAlignment="1" applyProtection="1">
      <alignment horizontal="center" vertical="center"/>
    </xf>
    <xf numFmtId="0" fontId="1" fillId="0" borderId="23" xfId="0" applyFont="1" applyBorder="1" applyAlignment="1" applyProtection="1">
      <alignment horizontal="center" vertical="center"/>
    </xf>
    <xf numFmtId="0" fontId="1" fillId="0" borderId="17" xfId="0" applyFont="1" applyBorder="1" applyAlignment="1" applyProtection="1">
      <alignment horizontal="center" vertical="center"/>
    </xf>
    <xf numFmtId="0" fontId="1" fillId="0" borderId="36" xfId="0" applyFont="1" applyBorder="1" applyAlignment="1" applyProtection="1">
      <alignment horizontal="center" vertical="center"/>
    </xf>
    <xf numFmtId="0" fontId="1" fillId="0" borderId="18" xfId="0" applyFont="1" applyBorder="1" applyAlignment="1" applyProtection="1">
      <alignment horizontal="center" vertical="center"/>
    </xf>
    <xf numFmtId="0" fontId="1" fillId="0" borderId="19" xfId="0" applyFont="1" applyBorder="1" applyAlignment="1" applyProtection="1">
      <alignment horizontal="center" vertical="center"/>
    </xf>
    <xf numFmtId="0" fontId="1" fillId="0" borderId="9" xfId="0" applyFont="1" applyBorder="1" applyAlignment="1" applyProtection="1">
      <alignment horizontal="center" vertical="center" textRotation="255"/>
    </xf>
    <xf numFmtId="0" fontId="1" fillId="0" borderId="13" xfId="0" applyFont="1" applyBorder="1" applyAlignment="1" applyProtection="1">
      <alignment horizontal="center" vertical="center" textRotation="255"/>
    </xf>
    <xf numFmtId="0" fontId="1" fillId="0" borderId="29" xfId="0" applyFont="1" applyBorder="1" applyAlignment="1" applyProtection="1">
      <alignment horizontal="center" vertical="center" textRotation="255"/>
    </xf>
    <xf numFmtId="0" fontId="1" fillId="0" borderId="2" xfId="0" applyFont="1" applyBorder="1" applyAlignment="1" applyProtection="1">
      <alignment horizontal="center" vertical="center"/>
    </xf>
    <xf numFmtId="0" fontId="1" fillId="0" borderId="4" xfId="0" applyFont="1" applyBorder="1" applyAlignment="1" applyProtection="1">
      <alignment horizontal="center" vertical="center"/>
    </xf>
    <xf numFmtId="0" fontId="1" fillId="0" borderId="22" xfId="0" applyFont="1" applyBorder="1" applyAlignment="1" applyProtection="1">
      <alignment horizontal="center" vertical="center"/>
    </xf>
    <xf numFmtId="0" fontId="1" fillId="0" borderId="25" xfId="0" applyFont="1" applyBorder="1" applyAlignment="1" applyProtection="1">
      <alignment horizontal="center" vertical="center"/>
    </xf>
    <xf numFmtId="0" fontId="1" fillId="0" borderId="31" xfId="0" applyFont="1" applyBorder="1" applyAlignment="1" applyProtection="1">
      <alignment horizontal="center" vertical="center" textRotation="255"/>
    </xf>
    <xf numFmtId="0" fontId="1" fillId="0" borderId="22" xfId="0" applyFont="1" applyBorder="1" applyAlignment="1" applyProtection="1">
      <alignment horizontal="center" vertical="center" textRotation="255"/>
    </xf>
    <xf numFmtId="0" fontId="1" fillId="0" borderId="25" xfId="0" applyFont="1" applyBorder="1" applyAlignment="1" applyProtection="1">
      <alignment horizontal="center" vertical="center" textRotation="255"/>
    </xf>
    <xf numFmtId="0" fontId="1" fillId="0" borderId="17" xfId="0" applyFont="1" applyBorder="1" applyAlignment="1" applyProtection="1">
      <alignment horizontal="center" vertical="center" wrapText="1"/>
    </xf>
    <xf numFmtId="0" fontId="1" fillId="0" borderId="20" xfId="0" applyFont="1" applyBorder="1" applyAlignment="1" applyProtection="1">
      <alignment horizontal="center" vertical="center" wrapText="1"/>
    </xf>
    <xf numFmtId="0" fontId="1" fillId="0" borderId="28" xfId="0" applyFont="1" applyBorder="1" applyAlignment="1" applyProtection="1">
      <alignment horizontal="center" vertical="center"/>
    </xf>
    <xf numFmtId="0" fontId="1" fillId="0" borderId="2" xfId="0" applyFont="1" applyBorder="1" applyAlignment="1" applyProtection="1">
      <alignment horizontal="center" vertical="center" textRotation="255"/>
    </xf>
    <xf numFmtId="0" fontId="1" fillId="0" borderId="4" xfId="0" applyFont="1" applyBorder="1" applyAlignment="1" applyProtection="1">
      <alignment horizontal="center" vertical="center" textRotation="255"/>
    </xf>
    <xf numFmtId="0" fontId="1" fillId="0" borderId="24" xfId="0" applyFont="1" applyBorder="1" applyAlignment="1" applyProtection="1">
      <alignment horizontal="center" vertical="center" textRotation="255"/>
    </xf>
    <xf numFmtId="0" fontId="1" fillId="0" borderId="26" xfId="0" applyFont="1" applyBorder="1" applyAlignment="1" applyProtection="1">
      <alignment horizontal="center" vertical="center"/>
    </xf>
    <xf numFmtId="0" fontId="1" fillId="0" borderId="27" xfId="0" applyFont="1" applyBorder="1" applyAlignment="1" applyProtection="1">
      <alignment horizontal="center" vertical="center"/>
    </xf>
    <xf numFmtId="0" fontId="1" fillId="0" borderId="12" xfId="0" applyFont="1" applyBorder="1" applyAlignment="1" applyProtection="1">
      <alignment horizontal="center" vertical="center"/>
    </xf>
    <xf numFmtId="0" fontId="1" fillId="0" borderId="7" xfId="0" applyFont="1" applyBorder="1" applyAlignment="1" applyProtection="1">
      <alignment horizontal="center" vertical="center"/>
    </xf>
    <xf numFmtId="0" fontId="1" fillId="0" borderId="37" xfId="0" applyFont="1" applyBorder="1" applyAlignment="1" applyProtection="1">
      <alignment horizontal="center" vertical="center"/>
    </xf>
    <xf numFmtId="178" fontId="3" fillId="0" borderId="4" xfId="0" applyNumberFormat="1" applyFont="1" applyBorder="1" applyProtection="1">
      <alignment vertical="center"/>
    </xf>
    <xf numFmtId="178" fontId="3" fillId="0" borderId="24" xfId="0" applyNumberFormat="1" applyFont="1" applyBorder="1" applyProtection="1">
      <alignment vertical="center"/>
    </xf>
    <xf numFmtId="0" fontId="1" fillId="0" borderId="31" xfId="0" applyFont="1" applyBorder="1" applyAlignment="1" applyProtection="1">
      <alignment horizontal="center" vertical="center"/>
    </xf>
    <xf numFmtId="177" fontId="3" fillId="0" borderId="62" xfId="0" applyNumberFormat="1" applyFont="1" applyFill="1" applyBorder="1" applyProtection="1">
      <alignment vertical="center"/>
    </xf>
    <xf numFmtId="177" fontId="3" fillId="0" borderId="66" xfId="0" applyNumberFormat="1" applyFont="1" applyFill="1" applyBorder="1" applyProtection="1">
      <alignment vertical="center"/>
    </xf>
    <xf numFmtId="0" fontId="1" fillId="0" borderId="42" xfId="0" applyFont="1" applyBorder="1" applyAlignment="1" applyProtection="1">
      <alignment horizontal="center" vertical="center"/>
    </xf>
    <xf numFmtId="0" fontId="1" fillId="0" borderId="47" xfId="0" applyFont="1" applyBorder="1" applyAlignment="1" applyProtection="1">
      <alignment horizontal="center" vertical="center"/>
    </xf>
    <xf numFmtId="177" fontId="3" fillId="0" borderId="67" xfId="0" applyNumberFormat="1" applyFont="1" applyFill="1" applyBorder="1" applyProtection="1">
      <alignment vertical="center"/>
    </xf>
    <xf numFmtId="0" fontId="1" fillId="0" borderId="32" xfId="0" applyFont="1" applyBorder="1" applyProtection="1">
      <alignment vertical="center"/>
    </xf>
    <xf numFmtId="0" fontId="1" fillId="0" borderId="41" xfId="0" applyFont="1" applyBorder="1" applyAlignment="1" applyProtection="1">
      <alignment horizontal="center" vertical="center"/>
    </xf>
    <xf numFmtId="177" fontId="3" fillId="0" borderId="15" xfId="0" applyNumberFormat="1" applyFont="1" applyFill="1" applyBorder="1" applyProtection="1">
      <alignment vertical="center"/>
    </xf>
    <xf numFmtId="177" fontId="3" fillId="0" borderId="0" xfId="0" applyNumberFormat="1" applyFont="1" applyBorder="1" applyProtection="1">
      <alignment vertical="center"/>
    </xf>
    <xf numFmtId="177" fontId="3" fillId="0" borderId="14" xfId="0" applyNumberFormat="1" applyFont="1" applyBorder="1" applyProtection="1">
      <alignment vertical="center"/>
    </xf>
    <xf numFmtId="177" fontId="3" fillId="0" borderId="12" xfId="0" applyNumberFormat="1" applyFont="1" applyBorder="1" applyProtection="1">
      <alignment vertical="center"/>
    </xf>
    <xf numFmtId="0" fontId="1" fillId="0" borderId="64" xfId="0" applyFont="1" applyBorder="1" applyAlignment="1" applyProtection="1">
      <alignment horizontal="center" vertical="center"/>
    </xf>
    <xf numFmtId="0" fontId="1" fillId="0" borderId="63" xfId="0" applyFont="1" applyBorder="1" applyAlignment="1" applyProtection="1">
      <alignment horizontal="center" vertical="center"/>
    </xf>
    <xf numFmtId="0" fontId="1" fillId="0" borderId="75" xfId="0" applyFont="1" applyBorder="1" applyAlignment="1" applyProtection="1">
      <alignment horizontal="center" vertical="center"/>
    </xf>
    <xf numFmtId="0" fontId="1" fillId="0" borderId="76" xfId="0" applyFont="1" applyBorder="1" applyAlignment="1" applyProtection="1">
      <alignment horizontal="center" vertical="center"/>
    </xf>
    <xf numFmtId="0" fontId="1" fillId="0" borderId="52" xfId="0" applyFont="1" applyBorder="1" applyAlignment="1" applyProtection="1">
      <alignment horizontal="center" vertical="center"/>
    </xf>
    <xf numFmtId="0" fontId="0" fillId="0" borderId="75" xfId="0" applyBorder="1" applyAlignment="1" applyProtection="1">
      <alignment horizontal="center" vertical="center"/>
    </xf>
    <xf numFmtId="0" fontId="0" fillId="0" borderId="50" xfId="0" applyBorder="1" applyAlignment="1" applyProtection="1">
      <alignment horizontal="center" vertical="center"/>
    </xf>
    <xf numFmtId="0" fontId="1" fillId="0" borderId="47" xfId="0" applyFont="1" applyBorder="1" applyProtection="1">
      <alignment vertical="center"/>
    </xf>
    <xf numFmtId="0" fontId="1" fillId="0" borderId="49" xfId="0" applyFont="1" applyBorder="1" applyProtection="1">
      <alignment vertical="center"/>
    </xf>
    <xf numFmtId="0" fontId="1" fillId="0" borderId="40" xfId="0" applyFont="1" applyBorder="1" applyProtection="1">
      <alignment vertical="center"/>
    </xf>
    <xf numFmtId="0" fontId="1" fillId="0" borderId="37" xfId="0" applyFont="1" applyBorder="1" applyProtection="1">
      <alignment vertical="center"/>
    </xf>
    <xf numFmtId="0" fontId="1" fillId="0" borderId="40" xfId="0" applyFont="1" applyBorder="1" applyAlignment="1" applyProtection="1">
      <alignment vertical="center" wrapText="1"/>
    </xf>
    <xf numFmtId="0" fontId="1" fillId="0" borderId="37" xfId="0" applyFont="1" applyBorder="1" applyAlignment="1" applyProtection="1">
      <alignment vertical="center" wrapText="1"/>
    </xf>
    <xf numFmtId="0" fontId="1" fillId="0" borderId="72" xfId="0" applyFont="1" applyBorder="1" applyAlignment="1" applyProtection="1">
      <alignment vertical="center" wrapText="1"/>
    </xf>
    <xf numFmtId="0" fontId="1" fillId="0" borderId="77" xfId="0" applyFont="1" applyBorder="1" applyProtection="1">
      <alignment vertical="center"/>
    </xf>
    <xf numFmtId="0" fontId="1" fillId="0" borderId="78" xfId="0" applyFont="1" applyBorder="1" applyProtection="1">
      <alignment vertical="center"/>
    </xf>
    <xf numFmtId="0" fontId="1" fillId="0" borderId="79" xfId="0" applyFont="1" applyBorder="1" applyProtection="1">
      <alignment vertical="center"/>
    </xf>
    <xf numFmtId="0" fontId="1" fillId="0" borderId="72" xfId="0" applyFont="1" applyBorder="1" applyProtection="1">
      <alignment vertical="center"/>
    </xf>
    <xf numFmtId="0" fontId="1" fillId="0" borderId="48" xfId="0" applyFont="1" applyBorder="1" applyProtection="1">
      <alignment vertical="center"/>
    </xf>
    <xf numFmtId="0" fontId="1" fillId="0" borderId="95" xfId="0" applyFont="1" applyBorder="1" applyProtection="1">
      <alignment vertical="center"/>
    </xf>
    <xf numFmtId="0" fontId="1" fillId="0" borderId="46" xfId="0" applyFont="1" applyBorder="1" applyAlignment="1" applyProtection="1">
      <alignment horizontal="center" vertical="center"/>
    </xf>
    <xf numFmtId="179" fontId="3" fillId="0" borderId="40" xfId="0" applyNumberFormat="1" applyFont="1" applyBorder="1" applyProtection="1">
      <alignment vertical="center"/>
    </xf>
    <xf numFmtId="179" fontId="3" fillId="0" borderId="8" xfId="0" applyNumberFormat="1" applyFont="1" applyBorder="1" applyProtection="1">
      <alignment vertical="center"/>
    </xf>
    <xf numFmtId="179" fontId="3" fillId="0" borderId="41" xfId="0" applyNumberFormat="1" applyFont="1" applyBorder="1" applyProtection="1">
      <alignment vertical="center"/>
    </xf>
    <xf numFmtId="179" fontId="3" fillId="0" borderId="10" xfId="0" applyNumberFormat="1" applyFont="1" applyBorder="1" applyProtection="1">
      <alignment vertical="center"/>
    </xf>
    <xf numFmtId="0" fontId="1" fillId="0" borderId="39" xfId="0" applyFont="1" applyBorder="1" applyAlignment="1" applyProtection="1">
      <alignment horizontal="center" vertical="center"/>
    </xf>
    <xf numFmtId="179" fontId="3" fillId="0" borderId="46" xfId="0" applyNumberFormat="1" applyFont="1" applyFill="1" applyBorder="1" applyProtection="1">
      <alignment vertical="center"/>
    </xf>
    <xf numFmtId="179" fontId="3" fillId="0" borderId="80" xfId="0" applyNumberFormat="1" applyFont="1" applyFill="1" applyBorder="1" applyProtection="1">
      <alignment vertical="center"/>
    </xf>
    <xf numFmtId="179" fontId="3" fillId="0" borderId="7" xfId="0" applyNumberFormat="1" applyFont="1" applyBorder="1" applyProtection="1">
      <alignment vertical="center"/>
    </xf>
    <xf numFmtId="179" fontId="3" fillId="0" borderId="37" xfId="0" applyNumberFormat="1" applyFont="1" applyBorder="1" applyProtection="1">
      <alignment vertical="center"/>
    </xf>
    <xf numFmtId="179" fontId="3" fillId="0" borderId="9" xfId="0" applyNumberFormat="1" applyFont="1" applyBorder="1" applyProtection="1">
      <alignment vertical="center"/>
    </xf>
    <xf numFmtId="179" fontId="3" fillId="0" borderId="48" xfId="0" applyNumberFormat="1" applyFont="1" applyBorder="1" applyProtection="1">
      <alignment vertical="center"/>
    </xf>
    <xf numFmtId="0" fontId="1" fillId="0" borderId="69" xfId="0" applyFont="1" applyBorder="1" applyAlignment="1" applyProtection="1">
      <alignment horizontal="center" vertical="center"/>
    </xf>
    <xf numFmtId="179" fontId="3" fillId="0" borderId="88" xfId="0" applyNumberFormat="1" applyFont="1" applyBorder="1" applyProtection="1">
      <alignment vertical="center"/>
    </xf>
    <xf numFmtId="179" fontId="3" fillId="0" borderId="78" xfId="0" applyNumberFormat="1" applyFont="1" applyBorder="1" applyProtection="1">
      <alignment vertical="center"/>
    </xf>
    <xf numFmtId="179" fontId="3" fillId="0" borderId="36" xfId="0" applyNumberFormat="1" applyFont="1" applyBorder="1" applyProtection="1">
      <alignment vertical="center"/>
    </xf>
    <xf numFmtId="179" fontId="3" fillId="0" borderId="82" xfId="0" applyNumberFormat="1" applyFont="1" applyFill="1" applyBorder="1" applyAlignment="1" applyProtection="1">
      <alignment horizontal="center" vertical="center"/>
    </xf>
    <xf numFmtId="179" fontId="3" fillId="0" borderId="92" xfId="0" applyNumberFormat="1" applyFont="1" applyFill="1" applyBorder="1" applyAlignment="1" applyProtection="1">
      <alignment horizontal="center" vertical="center"/>
    </xf>
    <xf numFmtId="179" fontId="3" fillId="0" borderId="84" xfId="0" applyNumberFormat="1" applyFont="1" applyFill="1" applyBorder="1" applyAlignment="1" applyProtection="1">
      <alignment horizontal="center" vertical="center"/>
    </xf>
    <xf numFmtId="179" fontId="3" fillId="0" borderId="93" xfId="0" applyNumberFormat="1" applyFont="1" applyFill="1" applyBorder="1" applyAlignment="1" applyProtection="1">
      <alignment horizontal="center" vertical="center"/>
    </xf>
    <xf numFmtId="179" fontId="3" fillId="0" borderId="85" xfId="0" applyNumberFormat="1" applyFont="1" applyFill="1" applyBorder="1" applyAlignment="1" applyProtection="1">
      <alignment horizontal="center" vertical="center"/>
    </xf>
    <xf numFmtId="179" fontId="3" fillId="0" borderId="94" xfId="0" applyNumberFormat="1" applyFont="1" applyFill="1" applyBorder="1" applyAlignment="1" applyProtection="1">
      <alignment horizontal="center" vertical="center"/>
    </xf>
    <xf numFmtId="179" fontId="1" fillId="0" borderId="62" xfId="0" applyNumberFormat="1" applyFont="1" applyFill="1" applyBorder="1" applyAlignment="1" applyProtection="1">
      <alignment horizontal="center" vertical="center" textRotation="255"/>
    </xf>
    <xf numFmtId="179" fontId="1" fillId="0" borderId="66" xfId="0" applyNumberFormat="1" applyFont="1" applyFill="1" applyBorder="1" applyAlignment="1" applyProtection="1">
      <alignment horizontal="center" vertical="center" textRotation="255"/>
    </xf>
    <xf numFmtId="179" fontId="1" fillId="0" borderId="67" xfId="0" applyNumberFormat="1" applyFont="1" applyFill="1" applyBorder="1" applyAlignment="1" applyProtection="1">
      <alignment horizontal="center" vertical="center" textRotation="255"/>
    </xf>
    <xf numFmtId="0" fontId="1" fillId="0" borderId="92" xfId="0" applyFont="1" applyBorder="1" applyAlignment="1" applyProtection="1">
      <alignment horizontal="center" vertical="center"/>
    </xf>
    <xf numFmtId="0" fontId="1" fillId="0" borderId="93" xfId="0" applyFont="1" applyBorder="1" applyAlignment="1" applyProtection="1">
      <alignment horizontal="center" vertical="center"/>
    </xf>
    <xf numFmtId="0" fontId="1" fillId="0" borderId="94" xfId="0" applyFont="1" applyBorder="1" applyAlignment="1" applyProtection="1">
      <alignment horizontal="center" vertical="center"/>
    </xf>
    <xf numFmtId="179" fontId="3" fillId="0" borderId="70" xfId="0" applyNumberFormat="1" applyFont="1" applyFill="1" applyBorder="1" applyProtection="1">
      <alignment vertical="center"/>
    </xf>
    <xf numFmtId="0" fontId="1" fillId="0" borderId="89" xfId="0" applyFont="1" applyBorder="1" applyAlignment="1" applyProtection="1">
      <alignment horizontal="center" vertical="center"/>
    </xf>
    <xf numFmtId="0" fontId="1" fillId="0" borderId="81" xfId="0" applyFont="1" applyBorder="1" applyAlignment="1" applyProtection="1">
      <alignment horizontal="center" vertical="center"/>
    </xf>
    <xf numFmtId="0" fontId="1" fillId="0" borderId="90" xfId="0" applyFont="1" applyBorder="1" applyAlignment="1" applyProtection="1">
      <alignment horizontal="center" vertical="center"/>
    </xf>
    <xf numFmtId="0" fontId="1" fillId="0" borderId="91" xfId="0" applyFont="1" applyBorder="1" applyAlignment="1" applyProtection="1">
      <alignment horizontal="center" vertical="center"/>
    </xf>
    <xf numFmtId="0" fontId="1" fillId="0" borderId="86" xfId="0" applyFont="1" applyBorder="1" applyAlignment="1" applyProtection="1">
      <alignment horizontal="center" vertical="center"/>
    </xf>
    <xf numFmtId="0" fontId="1" fillId="0" borderId="83" xfId="0" applyFont="1" applyBorder="1" applyAlignment="1" applyProtection="1">
      <alignment horizontal="center" vertical="center"/>
    </xf>
    <xf numFmtId="0" fontId="1" fillId="0" borderId="85" xfId="0" applyFont="1" applyBorder="1" applyAlignment="1" applyProtection="1">
      <alignment horizontal="center" vertical="center"/>
    </xf>
    <xf numFmtId="179" fontId="3" fillId="0" borderId="77" xfId="0" applyNumberFormat="1" applyFont="1" applyBorder="1" applyProtection="1">
      <alignment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3" xfId="0" applyFont="1" applyBorder="1" applyAlignment="1">
      <alignment horizontal="center" vertic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 xfId="0" applyFont="1" applyBorder="1" applyAlignment="1">
      <alignment horizontal="center" vertical="center" textRotation="255" shrinkToFit="1"/>
    </xf>
    <xf numFmtId="0" fontId="1" fillId="0" borderId="9" xfId="0" applyFont="1" applyBorder="1" applyAlignment="1">
      <alignment vertical="center"/>
    </xf>
    <xf numFmtId="0" fontId="0" fillId="0" borderId="48" xfId="0" applyBorder="1" applyAlignment="1">
      <alignment vertical="center"/>
    </xf>
    <xf numFmtId="0" fontId="0" fillId="0" borderId="10" xfId="0" applyBorder="1" applyAlignment="1">
      <alignment vertical="center"/>
    </xf>
    <xf numFmtId="0" fontId="1" fillId="0" borderId="7" xfId="0" applyFont="1" applyBorder="1">
      <alignment vertical="center"/>
    </xf>
    <xf numFmtId="0" fontId="1" fillId="0" borderId="37" xfId="0" applyFont="1" applyBorder="1">
      <alignment vertical="center"/>
    </xf>
    <xf numFmtId="0" fontId="1" fillId="0" borderId="8" xfId="0" applyFont="1" applyBorder="1">
      <alignment vertical="center"/>
    </xf>
    <xf numFmtId="0" fontId="1" fillId="0" borderId="48" xfId="0" applyFont="1" applyBorder="1" applyAlignment="1">
      <alignment vertical="center"/>
    </xf>
    <xf numFmtId="0" fontId="1" fillId="0" borderId="10" xfId="0" applyFont="1" applyBorder="1" applyAlignment="1">
      <alignment vertical="center"/>
    </xf>
    <xf numFmtId="0" fontId="1" fillId="0" borderId="7" xfId="0" applyFont="1" applyBorder="1" applyAlignment="1">
      <alignment vertical="center"/>
    </xf>
    <xf numFmtId="0" fontId="1" fillId="0" borderId="8" xfId="0" applyFont="1" applyBorder="1" applyAlignment="1">
      <alignment vertical="center"/>
    </xf>
    <xf numFmtId="0" fontId="1" fillId="3" borderId="99" xfId="0" applyFont="1" applyFill="1" applyBorder="1" applyAlignment="1" applyProtection="1">
      <alignment vertical="center"/>
      <protection locked="0"/>
    </xf>
    <xf numFmtId="0" fontId="1" fillId="3" borderId="53" xfId="0" applyFont="1" applyFill="1" applyBorder="1" applyAlignment="1" applyProtection="1">
      <alignment vertical="center"/>
      <protection locked="0"/>
    </xf>
    <xf numFmtId="0" fontId="1" fillId="3" borderId="100" xfId="0" applyFont="1" applyFill="1" applyBorder="1" applyAlignment="1" applyProtection="1">
      <alignment vertical="center"/>
      <protection locked="0"/>
    </xf>
    <xf numFmtId="0" fontId="1" fillId="3" borderId="42" xfId="0" applyFont="1" applyFill="1" applyBorder="1" applyAlignment="1" applyProtection="1">
      <alignment vertical="center"/>
      <protection locked="0"/>
    </xf>
    <xf numFmtId="0" fontId="1" fillId="3" borderId="0" xfId="0" applyFont="1" applyFill="1" applyBorder="1" applyAlignment="1" applyProtection="1">
      <alignment vertical="center"/>
      <protection locked="0"/>
    </xf>
    <xf numFmtId="0" fontId="1" fillId="3" borderId="140" xfId="0" applyFont="1" applyFill="1" applyBorder="1" applyAlignment="1" applyProtection="1">
      <alignment vertical="center"/>
      <protection locked="0"/>
    </xf>
    <xf numFmtId="0" fontId="1" fillId="3" borderId="43" xfId="0" applyFont="1" applyFill="1" applyBorder="1" applyAlignment="1" applyProtection="1">
      <alignment vertical="center"/>
      <protection locked="0"/>
    </xf>
    <xf numFmtId="0" fontId="1" fillId="3" borderId="102" xfId="0" applyFont="1" applyFill="1" applyBorder="1" applyAlignment="1" applyProtection="1">
      <alignment vertical="center"/>
      <protection locked="0"/>
    </xf>
    <xf numFmtId="0" fontId="1" fillId="3" borderId="101" xfId="0" applyFont="1" applyFill="1" applyBorder="1" applyAlignment="1" applyProtection="1">
      <alignment vertical="center"/>
      <protection locked="0"/>
    </xf>
    <xf numFmtId="0" fontId="1" fillId="0" borderId="114" xfId="0" applyFont="1" applyBorder="1" applyAlignment="1" applyProtection="1">
      <alignment horizontal="center" vertical="center" wrapText="1"/>
    </xf>
    <xf numFmtId="0" fontId="1" fillId="0" borderId="121" xfId="0" applyFont="1" applyBorder="1" applyAlignment="1" applyProtection="1">
      <alignment horizontal="center" vertical="center" wrapText="1"/>
    </xf>
    <xf numFmtId="0" fontId="1" fillId="0" borderId="31" xfId="0" applyFont="1" applyBorder="1" applyAlignment="1" applyProtection="1">
      <alignment horizontal="center" vertical="center" wrapText="1"/>
    </xf>
    <xf numFmtId="0" fontId="1" fillId="0" borderId="25" xfId="0" applyFont="1" applyBorder="1" applyAlignment="1" applyProtection="1">
      <alignment horizontal="center" vertical="center" wrapText="1"/>
    </xf>
    <xf numFmtId="0" fontId="1" fillId="0" borderId="62" xfId="0" applyFont="1" applyBorder="1" applyAlignment="1" applyProtection="1">
      <alignment horizontal="center" vertical="center" wrapText="1" shrinkToFit="1"/>
    </xf>
    <xf numFmtId="0" fontId="1" fillId="0" borderId="66" xfId="0" applyFont="1" applyBorder="1" applyAlignment="1" applyProtection="1">
      <alignment horizontal="center" vertical="center" wrapText="1" shrinkToFit="1"/>
    </xf>
    <xf numFmtId="0" fontId="9" fillId="0" borderId="66" xfId="0" applyFont="1" applyBorder="1" applyAlignment="1" applyProtection="1">
      <alignment horizontal="center" vertical="center" wrapText="1" shrinkToFit="1"/>
    </xf>
    <xf numFmtId="0" fontId="9" fillId="0" borderId="67" xfId="0" applyFont="1" applyBorder="1" applyAlignment="1" applyProtection="1">
      <alignment horizontal="center" vertical="center" wrapText="1" shrinkToFit="1"/>
    </xf>
    <xf numFmtId="0" fontId="1" fillId="0" borderId="99" xfId="0" applyFont="1" applyBorder="1" applyAlignment="1" applyProtection="1">
      <alignment horizontal="center" vertical="center"/>
    </xf>
    <xf numFmtId="0" fontId="1" fillId="0" borderId="100" xfId="0" applyFont="1" applyBorder="1" applyAlignment="1" applyProtection="1">
      <alignment horizontal="center" vertical="center"/>
    </xf>
    <xf numFmtId="0" fontId="1" fillId="0" borderId="140" xfId="0" applyFont="1" applyBorder="1" applyAlignment="1" applyProtection="1">
      <alignment horizontal="center" vertical="center"/>
    </xf>
    <xf numFmtId="0" fontId="1" fillId="0" borderId="28" xfId="0" applyFont="1" applyBorder="1" applyAlignment="1" applyProtection="1">
      <alignment horizontal="distributed" vertical="center" indent="1"/>
    </xf>
    <xf numFmtId="0" fontId="1" fillId="0" borderId="76" xfId="0" applyFont="1" applyBorder="1" applyAlignment="1" applyProtection="1">
      <alignment horizontal="distributed" vertical="center" indent="1"/>
    </xf>
    <xf numFmtId="0" fontId="1" fillId="0" borderId="66" xfId="0" applyFont="1" applyBorder="1" applyAlignment="1" applyProtection="1">
      <alignment horizontal="center" vertical="center" wrapText="1"/>
    </xf>
    <xf numFmtId="0" fontId="1" fillId="0" borderId="67" xfId="0" applyFont="1" applyBorder="1" applyAlignment="1" applyProtection="1">
      <alignment horizontal="center" vertical="center" wrapText="1"/>
    </xf>
    <xf numFmtId="0" fontId="1" fillId="0" borderId="67" xfId="0" applyFont="1" applyBorder="1" applyAlignment="1" applyProtection="1">
      <alignment horizontal="center" vertical="center" wrapText="1" shrinkToFit="1"/>
    </xf>
    <xf numFmtId="0" fontId="1" fillId="2" borderId="7" xfId="0" applyFont="1" applyFill="1" applyBorder="1" applyAlignment="1" applyProtection="1">
      <alignment horizontal="center" vertical="center" shrinkToFit="1"/>
      <protection locked="0"/>
    </xf>
    <xf numFmtId="0" fontId="1" fillId="2" borderId="37" xfId="0" applyFont="1" applyFill="1" applyBorder="1" applyAlignment="1" applyProtection="1">
      <alignment horizontal="center" vertical="center" shrinkToFit="1"/>
      <protection locked="0"/>
    </xf>
    <xf numFmtId="0" fontId="1" fillId="2" borderId="8" xfId="0" applyFont="1" applyFill="1" applyBorder="1" applyAlignment="1" applyProtection="1">
      <alignment horizontal="center" vertical="center" shrinkToFit="1"/>
      <protection locked="0"/>
    </xf>
    <xf numFmtId="0" fontId="1" fillId="0" borderId="20" xfId="0" applyFont="1" applyBorder="1" applyAlignment="1" applyProtection="1">
      <alignment horizontal="center" vertical="center"/>
    </xf>
    <xf numFmtId="0" fontId="1" fillId="0" borderId="21" xfId="0" applyFont="1" applyBorder="1" applyAlignment="1" applyProtection="1">
      <alignment horizontal="center" vertical="center"/>
    </xf>
    <xf numFmtId="0" fontId="1" fillId="0" borderId="116" xfId="0" applyFont="1" applyBorder="1" applyAlignment="1" applyProtection="1">
      <alignment horizontal="center" vertical="center"/>
    </xf>
    <xf numFmtId="0" fontId="1" fillId="0" borderId="79" xfId="0" applyFont="1" applyBorder="1" applyAlignment="1" applyProtection="1">
      <alignment horizontal="center" vertical="center" wrapText="1"/>
    </xf>
    <xf numFmtId="0" fontId="1" fillId="0" borderId="140" xfId="0" applyFont="1" applyBorder="1" applyAlignment="1" applyProtection="1">
      <alignment horizontal="center" vertical="center" wrapText="1"/>
    </xf>
    <xf numFmtId="0" fontId="1" fillId="0" borderId="73" xfId="0" applyFont="1" applyBorder="1" applyAlignment="1" applyProtection="1">
      <alignment horizontal="center" vertical="center"/>
    </xf>
    <xf numFmtId="0" fontId="1" fillId="0" borderId="7" xfId="0" applyFont="1" applyFill="1" applyBorder="1" applyAlignment="1" applyProtection="1">
      <alignment horizontal="center" vertical="center" shrinkToFit="1"/>
    </xf>
    <xf numFmtId="0" fontId="1" fillId="0" borderId="37" xfId="0" applyFont="1" applyFill="1" applyBorder="1" applyAlignment="1" applyProtection="1">
      <alignment horizontal="center" vertical="center" shrinkToFit="1"/>
    </xf>
    <xf numFmtId="0" fontId="1" fillId="0" borderId="8" xfId="0" applyFont="1" applyFill="1" applyBorder="1" applyAlignment="1" applyProtection="1">
      <alignment horizontal="center" vertical="center" shrinkToFit="1"/>
    </xf>
    <xf numFmtId="0" fontId="1" fillId="0" borderId="7" xfId="0" applyFont="1" applyBorder="1" applyAlignment="1" applyProtection="1">
      <alignment horizontal="center" vertical="center" wrapText="1" shrinkToFit="1"/>
    </xf>
    <xf numFmtId="0" fontId="1" fillId="0" borderId="8" xfId="0" applyFont="1" applyBorder="1" applyAlignment="1" applyProtection="1">
      <alignment horizontal="center" vertical="center" wrapText="1" shrinkToFit="1"/>
    </xf>
    <xf numFmtId="0" fontId="1" fillId="0" borderId="68" xfId="0" applyFont="1" applyBorder="1" applyAlignment="1" applyProtection="1">
      <alignment horizontal="center" vertical="center" shrinkToFit="1"/>
    </xf>
    <xf numFmtId="0" fontId="1" fillId="0" borderId="66" xfId="0" applyFont="1" applyBorder="1" applyAlignment="1" applyProtection="1">
      <alignment horizontal="center" vertical="center" shrinkToFit="1"/>
    </xf>
    <xf numFmtId="0" fontId="1" fillId="0" borderId="65" xfId="0" applyFont="1" applyBorder="1" applyAlignment="1" applyProtection="1">
      <alignment horizontal="center" vertical="center" shrinkToFit="1"/>
    </xf>
    <xf numFmtId="0" fontId="1" fillId="0" borderId="116" xfId="0" applyFont="1" applyBorder="1" applyAlignment="1" applyProtection="1">
      <alignment horizontal="distributed" vertical="center" indent="1"/>
    </xf>
    <xf numFmtId="0" fontId="1" fillId="0" borderId="23" xfId="0" applyFont="1" applyBorder="1" applyAlignment="1" applyProtection="1">
      <alignment horizontal="distributed" vertical="center" indent="1"/>
    </xf>
    <xf numFmtId="0" fontId="1" fillId="0" borderId="134" xfId="0" applyFont="1" applyBorder="1" applyAlignment="1" applyProtection="1">
      <alignment horizontal="center" vertical="center"/>
    </xf>
    <xf numFmtId="0" fontId="1" fillId="0" borderId="35" xfId="0" applyFont="1" applyBorder="1" applyAlignment="1" applyProtection="1">
      <alignment horizontal="center" vertical="center"/>
    </xf>
    <xf numFmtId="0" fontId="1" fillId="0" borderId="95" xfId="0" applyFont="1" applyBorder="1" applyAlignment="1" applyProtection="1">
      <alignment horizontal="center" vertical="center"/>
    </xf>
    <xf numFmtId="0" fontId="9" fillId="0" borderId="40" xfId="0" applyFont="1" applyBorder="1" applyAlignment="1" applyProtection="1">
      <alignment horizontal="center" vertical="center" wrapText="1"/>
    </xf>
    <xf numFmtId="0" fontId="9" fillId="0" borderId="72" xfId="0" applyFont="1" applyBorder="1" applyAlignment="1" applyProtection="1">
      <alignment horizontal="center" vertical="center"/>
    </xf>
    <xf numFmtId="0" fontId="1" fillId="0" borderId="109" xfId="0" applyFont="1" applyBorder="1" applyAlignment="1" applyProtection="1">
      <alignment horizontal="center" vertical="center"/>
    </xf>
    <xf numFmtId="0" fontId="1" fillId="0" borderId="19" xfId="0" applyFont="1" applyBorder="1" applyAlignment="1" applyProtection="1">
      <alignment horizontal="center" vertical="center" wrapText="1"/>
    </xf>
    <xf numFmtId="0" fontId="1" fillId="0" borderId="22" xfId="0" applyFont="1" applyBorder="1" applyAlignment="1" applyProtection="1">
      <alignment horizontal="center" vertical="center" wrapText="1"/>
    </xf>
    <xf numFmtId="0" fontId="1" fillId="0" borderId="88" xfId="0" applyFont="1" applyBorder="1" applyAlignment="1" applyProtection="1">
      <alignment horizontal="center" vertical="center" wrapText="1"/>
    </xf>
    <xf numFmtId="0" fontId="1" fillId="0" borderId="145" xfId="0" applyFont="1" applyBorder="1" applyAlignment="1" applyProtection="1">
      <alignment horizontal="center" vertical="center"/>
    </xf>
    <xf numFmtId="0" fontId="1" fillId="0" borderId="146" xfId="0" applyFont="1" applyBorder="1" applyAlignment="1" applyProtection="1">
      <alignment horizontal="center" vertical="center"/>
    </xf>
    <xf numFmtId="0" fontId="1" fillId="0" borderId="28" xfId="0" applyFont="1" applyFill="1" applyBorder="1" applyAlignment="1">
      <alignment vertical="center" wrapText="1"/>
    </xf>
    <xf numFmtId="0" fontId="1" fillId="0" borderId="75" xfId="0" applyFont="1" applyFill="1" applyBorder="1" applyAlignment="1">
      <alignment vertical="center" wrapText="1"/>
    </xf>
    <xf numFmtId="0" fontId="1" fillId="0" borderId="181" xfId="0" applyFont="1" applyBorder="1" applyAlignment="1">
      <alignment horizontal="center" vertical="center" shrinkToFit="1"/>
    </xf>
    <xf numFmtId="0" fontId="1" fillId="0" borderId="51" xfId="0" applyFont="1" applyBorder="1" applyAlignment="1">
      <alignment horizontal="center" vertical="center" shrinkToFit="1"/>
    </xf>
    <xf numFmtId="0" fontId="1" fillId="0" borderId="52" xfId="0" applyFont="1" applyBorder="1" applyAlignment="1">
      <alignment horizontal="center" vertical="center" shrinkToFit="1"/>
    </xf>
    <xf numFmtId="180" fontId="1" fillId="3" borderId="75" xfId="0" applyNumberFormat="1" applyFont="1" applyFill="1" applyBorder="1" applyAlignment="1" applyProtection="1">
      <alignment horizontal="center" vertical="center"/>
      <protection locked="0"/>
    </xf>
    <xf numFmtId="180" fontId="1" fillId="3" borderId="76" xfId="0" applyNumberFormat="1" applyFont="1" applyFill="1" applyBorder="1" applyAlignment="1" applyProtection="1">
      <alignment horizontal="center" vertical="center"/>
      <protection locked="0"/>
    </xf>
    <xf numFmtId="180" fontId="19" fillId="0" borderId="181" xfId="0" applyNumberFormat="1" applyFont="1" applyFill="1" applyBorder="1" applyAlignment="1">
      <alignment vertical="center" shrinkToFit="1"/>
    </xf>
    <xf numFmtId="180" fontId="19" fillId="0" borderId="73" xfId="0" applyNumberFormat="1" applyFont="1" applyFill="1" applyBorder="1" applyAlignment="1">
      <alignment vertical="center" shrinkToFit="1"/>
    </xf>
    <xf numFmtId="0" fontId="1" fillId="3" borderId="41" xfId="0" applyFont="1" applyFill="1" applyBorder="1" applyAlignment="1" applyProtection="1">
      <alignment vertical="top"/>
      <protection locked="0"/>
    </xf>
    <xf numFmtId="0" fontId="1" fillId="3" borderId="48" xfId="0" applyFont="1" applyFill="1" applyBorder="1" applyAlignment="1" applyProtection="1">
      <alignment vertical="top"/>
      <protection locked="0"/>
    </xf>
    <xf numFmtId="0" fontId="1" fillId="3" borderId="95" xfId="0" applyFont="1" applyFill="1" applyBorder="1" applyAlignment="1" applyProtection="1">
      <alignment vertical="top"/>
      <protection locked="0"/>
    </xf>
    <xf numFmtId="0" fontId="1" fillId="3" borderId="42" xfId="0" applyFont="1" applyFill="1" applyBorder="1" applyAlignment="1" applyProtection="1">
      <alignment vertical="top"/>
      <protection locked="0"/>
    </xf>
    <xf numFmtId="0" fontId="1" fillId="3" borderId="0" xfId="0" applyFont="1" applyFill="1" applyBorder="1" applyAlignment="1" applyProtection="1">
      <alignment vertical="top"/>
      <protection locked="0"/>
    </xf>
    <xf numFmtId="0" fontId="1" fillId="3" borderId="140" xfId="0" applyFont="1" applyFill="1" applyBorder="1" applyAlignment="1" applyProtection="1">
      <alignment vertical="top"/>
      <protection locked="0"/>
    </xf>
    <xf numFmtId="0" fontId="1" fillId="3" borderId="43" xfId="0" applyFont="1" applyFill="1" applyBorder="1" applyAlignment="1" applyProtection="1">
      <alignment vertical="top"/>
      <protection locked="0"/>
    </xf>
    <xf numFmtId="0" fontId="1" fillId="3" borderId="102" xfId="0" applyFont="1" applyFill="1" applyBorder="1" applyAlignment="1" applyProtection="1">
      <alignment vertical="top"/>
      <protection locked="0"/>
    </xf>
    <xf numFmtId="0" fontId="1" fillId="3" borderId="101" xfId="0" applyFont="1" applyFill="1" applyBorder="1" applyAlignment="1" applyProtection="1">
      <alignment vertical="top"/>
      <protection locked="0"/>
    </xf>
    <xf numFmtId="0" fontId="1" fillId="0" borderId="17"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20" xfId="0" applyFont="1" applyFill="1" applyBorder="1" applyAlignment="1">
      <alignment vertical="center" wrapText="1"/>
    </xf>
    <xf numFmtId="0" fontId="1" fillId="0" borderId="1" xfId="0" applyFont="1" applyFill="1" applyBorder="1" applyAlignment="1">
      <alignment vertical="center" wrapText="1"/>
    </xf>
    <xf numFmtId="0" fontId="1" fillId="0" borderId="77" xfId="0" applyFont="1" applyBorder="1" applyAlignment="1">
      <alignment horizontal="center" vertical="center" shrinkToFit="1"/>
    </xf>
    <xf numFmtId="0" fontId="1" fillId="0" borderId="79" xfId="0" applyFont="1" applyBorder="1" applyAlignment="1">
      <alignment horizontal="center" vertical="center" shrinkToFit="1"/>
    </xf>
    <xf numFmtId="0" fontId="1" fillId="0" borderId="1" xfId="0" applyFont="1" applyBorder="1" applyAlignment="1" applyProtection="1">
      <alignment horizontal="center" vertical="center"/>
    </xf>
    <xf numFmtId="0" fontId="1" fillId="0" borderId="181" xfId="0" applyFont="1" applyBorder="1" applyAlignment="1" applyProtection="1">
      <alignment horizontal="center" vertical="center"/>
    </xf>
    <xf numFmtId="0" fontId="1" fillId="0" borderId="51" xfId="0" applyFont="1" applyBorder="1" applyAlignment="1" applyProtection="1">
      <alignment horizontal="center" vertical="center"/>
    </xf>
    <xf numFmtId="0" fontId="1" fillId="0" borderId="134" xfId="0" applyFont="1" applyBorder="1" applyAlignment="1">
      <alignment horizontal="center" vertical="center"/>
    </xf>
    <xf numFmtId="0" fontId="1" fillId="0" borderId="34" xfId="0" applyFont="1" applyBorder="1" applyAlignment="1">
      <alignment horizontal="center" vertical="center"/>
    </xf>
    <xf numFmtId="180" fontId="1" fillId="3" borderId="34" xfId="0" applyNumberFormat="1" applyFont="1" applyFill="1" applyBorder="1" applyAlignment="1" applyProtection="1">
      <alignment horizontal="center" vertical="center"/>
      <protection locked="0"/>
    </xf>
    <xf numFmtId="180" fontId="1" fillId="3" borderId="35" xfId="0" applyNumberFormat="1" applyFont="1" applyFill="1" applyBorder="1" applyAlignment="1" applyProtection="1">
      <alignment horizontal="center" vertical="center"/>
      <protection locked="0"/>
    </xf>
    <xf numFmtId="0" fontId="1" fillId="0" borderId="17" xfId="0" applyFont="1" applyBorder="1" applyAlignment="1">
      <alignment horizontal="center" vertical="center"/>
    </xf>
    <xf numFmtId="0" fontId="1" fillId="0" borderId="18" xfId="0" applyFont="1" applyBorder="1" applyAlignment="1">
      <alignment horizontal="center" vertical="center"/>
    </xf>
    <xf numFmtId="180" fontId="1" fillId="3" borderId="18" xfId="0" applyNumberFormat="1" applyFont="1" applyFill="1" applyBorder="1" applyAlignment="1" applyProtection="1">
      <alignment horizontal="center" vertical="center"/>
      <protection locked="0"/>
    </xf>
    <xf numFmtId="180" fontId="1" fillId="3" borderId="19" xfId="0" applyNumberFormat="1" applyFont="1" applyFill="1" applyBorder="1" applyAlignment="1" applyProtection="1">
      <alignment horizontal="center" vertical="center"/>
      <protection locked="0"/>
    </xf>
    <xf numFmtId="0" fontId="8" fillId="0" borderId="40" xfId="0" applyFont="1" applyBorder="1" applyAlignment="1" applyProtection="1">
      <alignment horizontal="center" vertical="center" wrapText="1"/>
    </xf>
    <xf numFmtId="0" fontId="8" fillId="0" borderId="37" xfId="0" applyFont="1" applyBorder="1" applyAlignment="1" applyProtection="1">
      <alignment horizontal="center" vertical="center" wrapText="1"/>
    </xf>
    <xf numFmtId="0" fontId="8" fillId="0" borderId="8" xfId="0" applyFont="1" applyBorder="1" applyAlignment="1" applyProtection="1">
      <alignment horizontal="center" vertical="center" wrapText="1"/>
    </xf>
    <xf numFmtId="0" fontId="1" fillId="3" borderId="1" xfId="0" applyFont="1" applyFill="1" applyBorder="1" applyAlignment="1" applyProtection="1">
      <alignment vertical="top" wrapText="1"/>
      <protection locked="0"/>
    </xf>
    <xf numFmtId="0" fontId="1" fillId="3" borderId="21" xfId="0" applyFont="1" applyFill="1" applyBorder="1" applyAlignment="1" applyProtection="1">
      <alignment vertical="top" wrapText="1"/>
      <protection locked="0"/>
    </xf>
    <xf numFmtId="0" fontId="1" fillId="3" borderId="75" xfId="0" applyFont="1" applyFill="1" applyBorder="1" applyAlignment="1" applyProtection="1">
      <alignment vertical="top" wrapText="1"/>
      <protection locked="0"/>
    </xf>
    <xf numFmtId="0" fontId="1" fillId="3" borderId="76" xfId="0" applyFont="1" applyFill="1" applyBorder="1" applyAlignment="1" applyProtection="1">
      <alignment vertical="top" wrapText="1"/>
      <protection locked="0"/>
    </xf>
    <xf numFmtId="0" fontId="1" fillId="0" borderId="27" xfId="0" applyFont="1" applyBorder="1" applyAlignment="1">
      <alignment horizontal="center" vertical="center"/>
    </xf>
    <xf numFmtId="0" fontId="1" fillId="0" borderId="47" xfId="0" applyFont="1" applyBorder="1" applyAlignment="1">
      <alignment horizontal="center" vertical="center"/>
    </xf>
    <xf numFmtId="0" fontId="1" fillId="0" borderId="49" xfId="0" applyFont="1" applyBorder="1" applyAlignment="1">
      <alignment horizontal="center" vertical="center"/>
    </xf>
    <xf numFmtId="0" fontId="1" fillId="0" borderId="12" xfId="0" applyFont="1" applyBorder="1" applyAlignment="1">
      <alignment horizontal="center" vertical="center"/>
    </xf>
    <xf numFmtId="0" fontId="1" fillId="0" borderId="88" xfId="0" applyFont="1" applyBorder="1" applyAlignment="1">
      <alignment horizontal="center" vertical="center"/>
    </xf>
    <xf numFmtId="0" fontId="1" fillId="0" borderId="79" xfId="0" applyFont="1" applyBorder="1" applyAlignment="1">
      <alignment horizontal="center" vertical="center"/>
    </xf>
    <xf numFmtId="0" fontId="1" fillId="0" borderId="20" xfId="0" applyFont="1" applyBorder="1" applyAlignment="1">
      <alignment horizontal="center" vertical="center"/>
    </xf>
    <xf numFmtId="0" fontId="1" fillId="0" borderId="1" xfId="0" applyFont="1" applyBorder="1" applyAlignment="1">
      <alignment horizontal="center" vertical="center"/>
    </xf>
    <xf numFmtId="0" fontId="1" fillId="0" borderId="28" xfId="0" applyFont="1" applyBorder="1" applyAlignment="1">
      <alignment horizontal="center" vertical="center"/>
    </xf>
    <xf numFmtId="0" fontId="1" fillId="0" borderId="75" xfId="0" applyFont="1" applyBorder="1" applyAlignment="1">
      <alignment horizontal="center" vertical="center"/>
    </xf>
    <xf numFmtId="0" fontId="1" fillId="0" borderId="77" xfId="0" applyFont="1" applyBorder="1" applyAlignment="1">
      <alignment vertical="center"/>
    </xf>
    <xf numFmtId="0" fontId="1" fillId="0" borderId="78" xfId="0" applyFont="1" applyBorder="1" applyAlignment="1">
      <alignment vertical="center"/>
    </xf>
    <xf numFmtId="0" fontId="1" fillId="0" borderId="79" xfId="0" applyFont="1" applyBorder="1" applyAlignment="1">
      <alignment vertical="center"/>
    </xf>
    <xf numFmtId="0" fontId="1" fillId="3" borderId="41" xfId="0" applyFont="1" applyFill="1" applyBorder="1" applyAlignment="1" applyProtection="1">
      <alignment vertical="top" wrapText="1"/>
      <protection locked="0"/>
    </xf>
    <xf numFmtId="0" fontId="1" fillId="3" borderId="48" xfId="0" applyFont="1" applyFill="1" applyBorder="1" applyAlignment="1" applyProtection="1">
      <alignment vertical="top" wrapText="1"/>
      <protection locked="0"/>
    </xf>
    <xf numFmtId="0" fontId="1" fillId="3" borderId="95" xfId="0" applyFont="1" applyFill="1" applyBorder="1" applyAlignment="1" applyProtection="1">
      <alignment vertical="top" wrapText="1"/>
      <protection locked="0"/>
    </xf>
    <xf numFmtId="0" fontId="1" fillId="3" borderId="42" xfId="0" applyFont="1" applyFill="1" applyBorder="1" applyAlignment="1" applyProtection="1">
      <alignment vertical="top" wrapText="1"/>
      <protection locked="0"/>
    </xf>
    <xf numFmtId="0" fontId="1" fillId="3" borderId="0" xfId="0" applyFont="1" applyFill="1" applyBorder="1" applyAlignment="1" applyProtection="1">
      <alignment vertical="top" wrapText="1"/>
      <protection locked="0"/>
    </xf>
    <xf numFmtId="0" fontId="1" fillId="3" borderId="140" xfId="0" applyFont="1" applyFill="1" applyBorder="1" applyAlignment="1" applyProtection="1">
      <alignment vertical="top" wrapText="1"/>
      <protection locked="0"/>
    </xf>
    <xf numFmtId="0" fontId="1" fillId="3" borderId="43" xfId="0" applyFont="1" applyFill="1" applyBorder="1" applyAlignment="1" applyProtection="1">
      <alignment vertical="top" wrapText="1"/>
      <protection locked="0"/>
    </xf>
    <xf numFmtId="0" fontId="1" fillId="3" borderId="102" xfId="0" applyFont="1" applyFill="1" applyBorder="1" applyAlignment="1" applyProtection="1">
      <alignment vertical="top" wrapText="1"/>
      <protection locked="0"/>
    </xf>
    <xf numFmtId="0" fontId="1" fillId="3" borderId="101" xfId="0" applyFont="1" applyFill="1" applyBorder="1" applyAlignment="1" applyProtection="1">
      <alignment vertical="top" wrapText="1"/>
      <protection locked="0"/>
    </xf>
    <xf numFmtId="0" fontId="1" fillId="0" borderId="99" xfId="0" applyFont="1" applyBorder="1" applyAlignment="1">
      <alignment vertical="center"/>
    </xf>
    <xf numFmtId="0" fontId="1" fillId="4" borderId="7" xfId="0" applyFont="1" applyFill="1" applyBorder="1" applyAlignment="1" applyProtection="1">
      <alignment vertical="center" shrinkToFit="1"/>
    </xf>
    <xf numFmtId="0" fontId="1" fillId="4" borderId="37" xfId="0" applyFont="1" applyFill="1" applyBorder="1" applyAlignment="1" applyProtection="1">
      <alignment vertical="center" shrinkToFit="1"/>
    </xf>
    <xf numFmtId="0" fontId="1" fillId="4" borderId="8" xfId="0" applyFont="1" applyFill="1" applyBorder="1" applyAlignment="1" applyProtection="1">
      <alignment vertical="center" shrinkToFit="1"/>
    </xf>
    <xf numFmtId="180" fontId="1" fillId="0" borderId="34" xfId="0" applyNumberFormat="1" applyFont="1" applyFill="1" applyBorder="1" applyAlignment="1">
      <alignment horizontal="center" vertical="center" shrinkToFit="1"/>
    </xf>
    <xf numFmtId="180" fontId="1" fillId="0" borderId="35" xfId="0" applyNumberFormat="1" applyFont="1" applyFill="1" applyBorder="1" applyAlignment="1">
      <alignment horizontal="center" vertical="center" shrinkToFit="1"/>
    </xf>
  </cellXfs>
  <cellStyles count="4">
    <cellStyle name="標準" xfId="0" builtinId="0"/>
    <cellStyle name="標準 2" xfId="1"/>
    <cellStyle name="標準 3" xfId="2"/>
    <cellStyle name="標準_事業者指定様式（多機能用総括表）作業ファイル"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5</xdr:col>
      <xdr:colOff>76200</xdr:colOff>
      <xdr:row>5</xdr:row>
      <xdr:rowOff>19049</xdr:rowOff>
    </xdr:from>
    <xdr:to>
      <xdr:col>5</xdr:col>
      <xdr:colOff>400050</xdr:colOff>
      <xdr:row>5</xdr:row>
      <xdr:rowOff>271049</xdr:rowOff>
    </xdr:to>
    <xdr:sp macro="" textlink="">
      <xdr:nvSpPr>
        <xdr:cNvPr id="2" name="大かっこ 1"/>
        <xdr:cNvSpPr/>
      </xdr:nvSpPr>
      <xdr:spPr>
        <a:xfrm>
          <a:off x="3143250" y="895349"/>
          <a:ext cx="323850" cy="252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66676</xdr:colOff>
          <xdr:row>9</xdr:row>
          <xdr:rowOff>142876</xdr:rowOff>
        </xdr:from>
        <xdr:to>
          <xdr:col>6</xdr:col>
          <xdr:colOff>2017396</xdr:colOff>
          <xdr:row>10</xdr:row>
          <xdr:rowOff>636938</xdr:rowOff>
        </xdr:to>
        <xdr:pic>
          <xdr:nvPicPr>
            <xdr:cNvPr id="12" name="図 11"/>
            <xdr:cNvPicPr>
              <a:picLocks noChangeAspect="1" noChangeArrowheads="1"/>
              <a:extLst>
                <a:ext uri="{84589F7E-364E-4C9E-8A38-B11213B215E9}">
                  <a14:cameraTool cellRange="Sheet2!$B$3:$D$4" spid="_x0000_s1436"/>
                </a:ext>
              </a:extLst>
            </xdr:cNvPicPr>
          </xdr:nvPicPr>
          <xdr:blipFill>
            <a:blip xmlns:r="http://schemas.openxmlformats.org/officeDocument/2006/relationships" r:embed="rId1"/>
            <a:srcRect/>
            <a:stretch>
              <a:fillRect/>
            </a:stretch>
          </xdr:blipFill>
          <xdr:spPr bwMode="auto">
            <a:xfrm>
              <a:off x="2752726" y="2009776"/>
              <a:ext cx="2362200" cy="6655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66676</xdr:colOff>
          <xdr:row>9</xdr:row>
          <xdr:rowOff>38100</xdr:rowOff>
        </xdr:from>
        <xdr:to>
          <xdr:col>16</xdr:col>
          <xdr:colOff>2661286</xdr:colOff>
          <xdr:row>10</xdr:row>
          <xdr:rowOff>958897</xdr:rowOff>
        </xdr:to>
        <xdr:pic>
          <xdr:nvPicPr>
            <xdr:cNvPr id="14" name="図 13"/>
            <xdr:cNvPicPr>
              <a:picLocks noChangeAspect="1" noChangeArrowheads="1"/>
              <a:extLst>
                <a:ext uri="{84589F7E-364E-4C9E-8A38-B11213B215E9}">
                  <a14:cameraTool cellRange="Sheet2!$F$9:$L$16" spid="_x0000_s1437"/>
                </a:ext>
              </a:extLst>
            </xdr:cNvPicPr>
          </xdr:nvPicPr>
          <xdr:blipFill>
            <a:blip xmlns:r="http://schemas.openxmlformats.org/officeDocument/2006/relationships" r:embed="rId2"/>
            <a:srcRect/>
            <a:stretch>
              <a:fillRect/>
            </a:stretch>
          </xdr:blipFill>
          <xdr:spPr bwMode="auto">
            <a:xfrm>
              <a:off x="10086976" y="1905000"/>
              <a:ext cx="2838450" cy="109224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476250</xdr:colOff>
          <xdr:row>16</xdr:row>
          <xdr:rowOff>295275</xdr:rowOff>
        </xdr:from>
        <xdr:to>
          <xdr:col>16</xdr:col>
          <xdr:colOff>2524125</xdr:colOff>
          <xdr:row>20</xdr:row>
          <xdr:rowOff>123825</xdr:rowOff>
        </xdr:to>
        <xdr:pic>
          <xdr:nvPicPr>
            <xdr:cNvPr id="16" name="図 15"/>
            <xdr:cNvPicPr>
              <a:picLocks noChangeAspect="1" noChangeArrowheads="1"/>
              <a:extLst>
                <a:ext uri="{84589F7E-364E-4C9E-8A38-B11213B215E9}">
                  <a14:cameraTool cellRange="Sheet2!$N$19:$P$23" spid="_x0000_s1438"/>
                </a:ext>
              </a:extLst>
            </xdr:cNvPicPr>
          </xdr:nvPicPr>
          <xdr:blipFill>
            <a:blip xmlns:r="http://schemas.openxmlformats.org/officeDocument/2006/relationships" r:embed="rId3"/>
            <a:srcRect/>
            <a:stretch>
              <a:fillRect/>
            </a:stretch>
          </xdr:blipFill>
          <xdr:spPr bwMode="auto">
            <a:xfrm>
              <a:off x="10496550" y="5000625"/>
              <a:ext cx="2047875" cy="1724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R12"/>
  <sheetViews>
    <sheetView tabSelected="1" view="pageBreakPreview" zoomScaleNormal="100" zoomScaleSheetLayoutView="100" workbookViewId="0"/>
  </sheetViews>
  <sheetFormatPr defaultRowHeight="13.2" x14ac:dyDescent="0.2"/>
  <cols>
    <col min="1" max="1" width="2.21875" style="249" customWidth="1"/>
    <col min="2" max="3" width="8.6640625" style="249" customWidth="1"/>
    <col min="4" max="4" width="3.88671875" style="249" customWidth="1"/>
    <col min="5" max="5" width="3" style="249" bestFit="1" customWidth="1"/>
    <col min="6" max="6" width="8.6640625" style="249" customWidth="1"/>
    <col min="7" max="7" width="3.88671875" style="249" customWidth="1"/>
    <col min="8" max="8" width="3" style="249" bestFit="1" customWidth="1"/>
    <col min="9" max="9" width="8.6640625" style="249" customWidth="1"/>
    <col min="10" max="10" width="3.88671875" style="249" customWidth="1"/>
    <col min="11" max="12" width="6.21875" style="249" customWidth="1"/>
    <col min="13" max="13" width="3.88671875" style="249" customWidth="1"/>
    <col min="14" max="15" width="6.21875" style="249" customWidth="1"/>
    <col min="16" max="16" width="3.88671875" style="249" customWidth="1"/>
    <col min="17" max="17" width="3.44140625" style="249" customWidth="1"/>
    <col min="18" max="259" width="9" style="249"/>
    <col min="260" max="260" width="2.21875" style="249" customWidth="1"/>
    <col min="261" max="261" width="12.6640625" style="249" customWidth="1"/>
    <col min="262" max="262" width="8.6640625" style="249" customWidth="1"/>
    <col min="263" max="263" width="3.88671875" style="249" customWidth="1"/>
    <col min="264" max="264" width="3" style="249" bestFit="1" customWidth="1"/>
    <col min="265" max="265" width="8.6640625" style="249" customWidth="1"/>
    <col min="266" max="266" width="3.88671875" style="249" customWidth="1"/>
    <col min="267" max="267" width="3" style="249" bestFit="1" customWidth="1"/>
    <col min="268" max="268" width="8.6640625" style="249" customWidth="1"/>
    <col min="269" max="269" width="3.88671875" style="249" customWidth="1"/>
    <col min="270" max="270" width="6.21875" style="249" customWidth="1"/>
    <col min="271" max="271" width="10.109375" style="249" customWidth="1"/>
    <col min="272" max="272" width="3.88671875" style="249" customWidth="1"/>
    <col min="273" max="273" width="3.44140625" style="249" customWidth="1"/>
    <col min="274" max="515" width="9" style="249"/>
    <col min="516" max="516" width="2.21875" style="249" customWidth="1"/>
    <col min="517" max="517" width="12.6640625" style="249" customWidth="1"/>
    <col min="518" max="518" width="8.6640625" style="249" customWidth="1"/>
    <col min="519" max="519" width="3.88671875" style="249" customWidth="1"/>
    <col min="520" max="520" width="3" style="249" bestFit="1" customWidth="1"/>
    <col min="521" max="521" width="8.6640625" style="249" customWidth="1"/>
    <col min="522" max="522" width="3.88671875" style="249" customWidth="1"/>
    <col min="523" max="523" width="3" style="249" bestFit="1" customWidth="1"/>
    <col min="524" max="524" width="8.6640625" style="249" customWidth="1"/>
    <col min="525" max="525" width="3.88671875" style="249" customWidth="1"/>
    <col min="526" max="526" width="6.21875" style="249" customWidth="1"/>
    <col min="527" max="527" width="10.109375" style="249" customWidth="1"/>
    <col min="528" max="528" width="3.88671875" style="249" customWidth="1"/>
    <col min="529" max="529" width="3.44140625" style="249" customWidth="1"/>
    <col min="530" max="771" width="9" style="249"/>
    <col min="772" max="772" width="2.21875" style="249" customWidth="1"/>
    <col min="773" max="773" width="12.6640625" style="249" customWidth="1"/>
    <col min="774" max="774" width="8.6640625" style="249" customWidth="1"/>
    <col min="775" max="775" width="3.88671875" style="249" customWidth="1"/>
    <col min="776" max="776" width="3" style="249" bestFit="1" customWidth="1"/>
    <col min="777" max="777" width="8.6640625" style="249" customWidth="1"/>
    <col min="778" max="778" width="3.88671875" style="249" customWidth="1"/>
    <col min="779" max="779" width="3" style="249" bestFit="1" customWidth="1"/>
    <col min="780" max="780" width="8.6640625" style="249" customWidth="1"/>
    <col min="781" max="781" width="3.88671875" style="249" customWidth="1"/>
    <col min="782" max="782" width="6.21875" style="249" customWidth="1"/>
    <col min="783" max="783" width="10.109375" style="249" customWidth="1"/>
    <col min="784" max="784" width="3.88671875" style="249" customWidth="1"/>
    <col min="785" max="785" width="3.44140625" style="249" customWidth="1"/>
    <col min="786" max="1027" width="9" style="249"/>
    <col min="1028" max="1028" width="2.21875" style="249" customWidth="1"/>
    <col min="1029" max="1029" width="12.6640625" style="249" customWidth="1"/>
    <col min="1030" max="1030" width="8.6640625" style="249" customWidth="1"/>
    <col min="1031" max="1031" width="3.88671875" style="249" customWidth="1"/>
    <col min="1032" max="1032" width="3" style="249" bestFit="1" customWidth="1"/>
    <col min="1033" max="1033" width="8.6640625" style="249" customWidth="1"/>
    <col min="1034" max="1034" width="3.88671875" style="249" customWidth="1"/>
    <col min="1035" max="1035" width="3" style="249" bestFit="1" customWidth="1"/>
    <col min="1036" max="1036" width="8.6640625" style="249" customWidth="1"/>
    <col min="1037" max="1037" width="3.88671875" style="249" customWidth="1"/>
    <col min="1038" max="1038" width="6.21875" style="249" customWidth="1"/>
    <col min="1039" max="1039" width="10.109375" style="249" customWidth="1"/>
    <col min="1040" max="1040" width="3.88671875" style="249" customWidth="1"/>
    <col min="1041" max="1041" width="3.44140625" style="249" customWidth="1"/>
    <col min="1042" max="1283" width="9" style="249"/>
    <col min="1284" max="1284" width="2.21875" style="249" customWidth="1"/>
    <col min="1285" max="1285" width="12.6640625" style="249" customWidth="1"/>
    <col min="1286" max="1286" width="8.6640625" style="249" customWidth="1"/>
    <col min="1287" max="1287" width="3.88671875" style="249" customWidth="1"/>
    <col min="1288" max="1288" width="3" style="249" bestFit="1" customWidth="1"/>
    <col min="1289" max="1289" width="8.6640625" style="249" customWidth="1"/>
    <col min="1290" max="1290" width="3.88671875" style="249" customWidth="1"/>
    <col min="1291" max="1291" width="3" style="249" bestFit="1" customWidth="1"/>
    <col min="1292" max="1292" width="8.6640625" style="249" customWidth="1"/>
    <col min="1293" max="1293" width="3.88671875" style="249" customWidth="1"/>
    <col min="1294" max="1294" width="6.21875" style="249" customWidth="1"/>
    <col min="1295" max="1295" width="10.109375" style="249" customWidth="1"/>
    <col min="1296" max="1296" width="3.88671875" style="249" customWidth="1"/>
    <col min="1297" max="1297" width="3.44140625" style="249" customWidth="1"/>
    <col min="1298" max="1539" width="9" style="249"/>
    <col min="1540" max="1540" width="2.21875" style="249" customWidth="1"/>
    <col min="1541" max="1541" width="12.6640625" style="249" customWidth="1"/>
    <col min="1542" max="1542" width="8.6640625" style="249" customWidth="1"/>
    <col min="1543" max="1543" width="3.88671875" style="249" customWidth="1"/>
    <col min="1544" max="1544" width="3" style="249" bestFit="1" customWidth="1"/>
    <col min="1545" max="1545" width="8.6640625" style="249" customWidth="1"/>
    <col min="1546" max="1546" width="3.88671875" style="249" customWidth="1"/>
    <col min="1547" max="1547" width="3" style="249" bestFit="1" customWidth="1"/>
    <col min="1548" max="1548" width="8.6640625" style="249" customWidth="1"/>
    <col min="1549" max="1549" width="3.88671875" style="249" customWidth="1"/>
    <col min="1550" max="1550" width="6.21875" style="249" customWidth="1"/>
    <col min="1551" max="1551" width="10.109375" style="249" customWidth="1"/>
    <col min="1552" max="1552" width="3.88671875" style="249" customWidth="1"/>
    <col min="1553" max="1553" width="3.44140625" style="249" customWidth="1"/>
    <col min="1554" max="1795" width="9" style="249"/>
    <col min="1796" max="1796" width="2.21875" style="249" customWidth="1"/>
    <col min="1797" max="1797" width="12.6640625" style="249" customWidth="1"/>
    <col min="1798" max="1798" width="8.6640625" style="249" customWidth="1"/>
    <col min="1799" max="1799" width="3.88671875" style="249" customWidth="1"/>
    <col min="1800" max="1800" width="3" style="249" bestFit="1" customWidth="1"/>
    <col min="1801" max="1801" width="8.6640625" style="249" customWidth="1"/>
    <col min="1802" max="1802" width="3.88671875" style="249" customWidth="1"/>
    <col min="1803" max="1803" width="3" style="249" bestFit="1" customWidth="1"/>
    <col min="1804" max="1804" width="8.6640625" style="249" customWidth="1"/>
    <col min="1805" max="1805" width="3.88671875" style="249" customWidth="1"/>
    <col min="1806" max="1806" width="6.21875" style="249" customWidth="1"/>
    <col min="1807" max="1807" width="10.109375" style="249" customWidth="1"/>
    <col min="1808" max="1808" width="3.88671875" style="249" customWidth="1"/>
    <col min="1809" max="1809" width="3.44140625" style="249" customWidth="1"/>
    <col min="1810" max="2051" width="9" style="249"/>
    <col min="2052" max="2052" width="2.21875" style="249" customWidth="1"/>
    <col min="2053" max="2053" width="12.6640625" style="249" customWidth="1"/>
    <col min="2054" max="2054" width="8.6640625" style="249" customWidth="1"/>
    <col min="2055" max="2055" width="3.88671875" style="249" customWidth="1"/>
    <col min="2056" max="2056" width="3" style="249" bestFit="1" customWidth="1"/>
    <col min="2057" max="2057" width="8.6640625" style="249" customWidth="1"/>
    <col min="2058" max="2058" width="3.88671875" style="249" customWidth="1"/>
    <col min="2059" max="2059" width="3" style="249" bestFit="1" customWidth="1"/>
    <col min="2060" max="2060" width="8.6640625" style="249" customWidth="1"/>
    <col min="2061" max="2061" width="3.88671875" style="249" customWidth="1"/>
    <col min="2062" max="2062" width="6.21875" style="249" customWidth="1"/>
    <col min="2063" max="2063" width="10.109375" style="249" customWidth="1"/>
    <col min="2064" max="2064" width="3.88671875" style="249" customWidth="1"/>
    <col min="2065" max="2065" width="3.44140625" style="249" customWidth="1"/>
    <col min="2066" max="2307" width="9" style="249"/>
    <col min="2308" max="2308" width="2.21875" style="249" customWidth="1"/>
    <col min="2309" max="2309" width="12.6640625" style="249" customWidth="1"/>
    <col min="2310" max="2310" width="8.6640625" style="249" customWidth="1"/>
    <col min="2311" max="2311" width="3.88671875" style="249" customWidth="1"/>
    <col min="2312" max="2312" width="3" style="249" bestFit="1" customWidth="1"/>
    <col min="2313" max="2313" width="8.6640625" style="249" customWidth="1"/>
    <col min="2314" max="2314" width="3.88671875" style="249" customWidth="1"/>
    <col min="2315" max="2315" width="3" style="249" bestFit="1" customWidth="1"/>
    <col min="2316" max="2316" width="8.6640625" style="249" customWidth="1"/>
    <col min="2317" max="2317" width="3.88671875" style="249" customWidth="1"/>
    <col min="2318" max="2318" width="6.21875" style="249" customWidth="1"/>
    <col min="2319" max="2319" width="10.109375" style="249" customWidth="1"/>
    <col min="2320" max="2320" width="3.88671875" style="249" customWidth="1"/>
    <col min="2321" max="2321" width="3.44140625" style="249" customWidth="1"/>
    <col min="2322" max="2563" width="9" style="249"/>
    <col min="2564" max="2564" width="2.21875" style="249" customWidth="1"/>
    <col min="2565" max="2565" width="12.6640625" style="249" customWidth="1"/>
    <col min="2566" max="2566" width="8.6640625" style="249" customWidth="1"/>
    <col min="2567" max="2567" width="3.88671875" style="249" customWidth="1"/>
    <col min="2568" max="2568" width="3" style="249" bestFit="1" customWidth="1"/>
    <col min="2569" max="2569" width="8.6640625" style="249" customWidth="1"/>
    <col min="2570" max="2570" width="3.88671875" style="249" customWidth="1"/>
    <col min="2571" max="2571" width="3" style="249" bestFit="1" customWidth="1"/>
    <col min="2572" max="2572" width="8.6640625" style="249" customWidth="1"/>
    <col min="2573" max="2573" width="3.88671875" style="249" customWidth="1"/>
    <col min="2574" max="2574" width="6.21875" style="249" customWidth="1"/>
    <col min="2575" max="2575" width="10.109375" style="249" customWidth="1"/>
    <col min="2576" max="2576" width="3.88671875" style="249" customWidth="1"/>
    <col min="2577" max="2577" width="3.44140625" style="249" customWidth="1"/>
    <col min="2578" max="2819" width="9" style="249"/>
    <col min="2820" max="2820" width="2.21875" style="249" customWidth="1"/>
    <col min="2821" max="2821" width="12.6640625" style="249" customWidth="1"/>
    <col min="2822" max="2822" width="8.6640625" style="249" customWidth="1"/>
    <col min="2823" max="2823" width="3.88671875" style="249" customWidth="1"/>
    <col min="2824" max="2824" width="3" style="249" bestFit="1" customWidth="1"/>
    <col min="2825" max="2825" width="8.6640625" style="249" customWidth="1"/>
    <col min="2826" max="2826" width="3.88671875" style="249" customWidth="1"/>
    <col min="2827" max="2827" width="3" style="249" bestFit="1" customWidth="1"/>
    <col min="2828" max="2828" width="8.6640625" style="249" customWidth="1"/>
    <col min="2829" max="2829" width="3.88671875" style="249" customWidth="1"/>
    <col min="2830" max="2830" width="6.21875" style="249" customWidth="1"/>
    <col min="2831" max="2831" width="10.109375" style="249" customWidth="1"/>
    <col min="2832" max="2832" width="3.88671875" style="249" customWidth="1"/>
    <col min="2833" max="2833" width="3.44140625" style="249" customWidth="1"/>
    <col min="2834" max="3075" width="9" style="249"/>
    <col min="3076" max="3076" width="2.21875" style="249" customWidth="1"/>
    <col min="3077" max="3077" width="12.6640625" style="249" customWidth="1"/>
    <col min="3078" max="3078" width="8.6640625" style="249" customWidth="1"/>
    <col min="3079" max="3079" width="3.88671875" style="249" customWidth="1"/>
    <col min="3080" max="3080" width="3" style="249" bestFit="1" customWidth="1"/>
    <col min="3081" max="3081" width="8.6640625" style="249" customWidth="1"/>
    <col min="3082" max="3082" width="3.88671875" style="249" customWidth="1"/>
    <col min="3083" max="3083" width="3" style="249" bestFit="1" customWidth="1"/>
    <col min="3084" max="3084" width="8.6640625" style="249" customWidth="1"/>
    <col min="3085" max="3085" width="3.88671875" style="249" customWidth="1"/>
    <col min="3086" max="3086" width="6.21875" style="249" customWidth="1"/>
    <col min="3087" max="3087" width="10.109375" style="249" customWidth="1"/>
    <col min="3088" max="3088" width="3.88671875" style="249" customWidth="1"/>
    <col min="3089" max="3089" width="3.44140625" style="249" customWidth="1"/>
    <col min="3090" max="3331" width="9" style="249"/>
    <col min="3332" max="3332" width="2.21875" style="249" customWidth="1"/>
    <col min="3333" max="3333" width="12.6640625" style="249" customWidth="1"/>
    <col min="3334" max="3334" width="8.6640625" style="249" customWidth="1"/>
    <col min="3335" max="3335" width="3.88671875" style="249" customWidth="1"/>
    <col min="3336" max="3336" width="3" style="249" bestFit="1" customWidth="1"/>
    <col min="3337" max="3337" width="8.6640625" style="249" customWidth="1"/>
    <col min="3338" max="3338" width="3.88671875" style="249" customWidth="1"/>
    <col min="3339" max="3339" width="3" style="249" bestFit="1" customWidth="1"/>
    <col min="3340" max="3340" width="8.6640625" style="249" customWidth="1"/>
    <col min="3341" max="3341" width="3.88671875" style="249" customWidth="1"/>
    <col min="3342" max="3342" width="6.21875" style="249" customWidth="1"/>
    <col min="3343" max="3343" width="10.109375" style="249" customWidth="1"/>
    <col min="3344" max="3344" width="3.88671875" style="249" customWidth="1"/>
    <col min="3345" max="3345" width="3.44140625" style="249" customWidth="1"/>
    <col min="3346" max="3587" width="9" style="249"/>
    <col min="3588" max="3588" width="2.21875" style="249" customWidth="1"/>
    <col min="3589" max="3589" width="12.6640625" style="249" customWidth="1"/>
    <col min="3590" max="3590" width="8.6640625" style="249" customWidth="1"/>
    <col min="3591" max="3591" width="3.88671875" style="249" customWidth="1"/>
    <col min="3592" max="3592" width="3" style="249" bestFit="1" customWidth="1"/>
    <col min="3593" max="3593" width="8.6640625" style="249" customWidth="1"/>
    <col min="3594" max="3594" width="3.88671875" style="249" customWidth="1"/>
    <col min="3595" max="3595" width="3" style="249" bestFit="1" customWidth="1"/>
    <col min="3596" max="3596" width="8.6640625" style="249" customWidth="1"/>
    <col min="3597" max="3597" width="3.88671875" style="249" customWidth="1"/>
    <col min="3598" max="3598" width="6.21875" style="249" customWidth="1"/>
    <col min="3599" max="3599" width="10.109375" style="249" customWidth="1"/>
    <col min="3600" max="3600" width="3.88671875" style="249" customWidth="1"/>
    <col min="3601" max="3601" width="3.44140625" style="249" customWidth="1"/>
    <col min="3602" max="3843" width="9" style="249"/>
    <col min="3844" max="3844" width="2.21875" style="249" customWidth="1"/>
    <col min="3845" max="3845" width="12.6640625" style="249" customWidth="1"/>
    <col min="3846" max="3846" width="8.6640625" style="249" customWidth="1"/>
    <col min="3847" max="3847" width="3.88671875" style="249" customWidth="1"/>
    <col min="3848" max="3848" width="3" style="249" bestFit="1" customWidth="1"/>
    <col min="3849" max="3849" width="8.6640625" style="249" customWidth="1"/>
    <col min="3850" max="3850" width="3.88671875" style="249" customWidth="1"/>
    <col min="3851" max="3851" width="3" style="249" bestFit="1" customWidth="1"/>
    <col min="3852" max="3852" width="8.6640625" style="249" customWidth="1"/>
    <col min="3853" max="3853" width="3.88671875" style="249" customWidth="1"/>
    <col min="3854" max="3854" width="6.21875" style="249" customWidth="1"/>
    <col min="3855" max="3855" width="10.109375" style="249" customWidth="1"/>
    <col min="3856" max="3856" width="3.88671875" style="249" customWidth="1"/>
    <col min="3857" max="3857" width="3.44140625" style="249" customWidth="1"/>
    <col min="3858" max="4099" width="9" style="249"/>
    <col min="4100" max="4100" width="2.21875" style="249" customWidth="1"/>
    <col min="4101" max="4101" width="12.6640625" style="249" customWidth="1"/>
    <col min="4102" max="4102" width="8.6640625" style="249" customWidth="1"/>
    <col min="4103" max="4103" width="3.88671875" style="249" customWidth="1"/>
    <col min="4104" max="4104" width="3" style="249" bestFit="1" customWidth="1"/>
    <col min="4105" max="4105" width="8.6640625" style="249" customWidth="1"/>
    <col min="4106" max="4106" width="3.88671875" style="249" customWidth="1"/>
    <col min="4107" max="4107" width="3" style="249" bestFit="1" customWidth="1"/>
    <col min="4108" max="4108" width="8.6640625" style="249" customWidth="1"/>
    <col min="4109" max="4109" width="3.88671875" style="249" customWidth="1"/>
    <col min="4110" max="4110" width="6.21875" style="249" customWidth="1"/>
    <col min="4111" max="4111" width="10.109375" style="249" customWidth="1"/>
    <col min="4112" max="4112" width="3.88671875" style="249" customWidth="1"/>
    <col min="4113" max="4113" width="3.44140625" style="249" customWidth="1"/>
    <col min="4114" max="4355" width="9" style="249"/>
    <col min="4356" max="4356" width="2.21875" style="249" customWidth="1"/>
    <col min="4357" max="4357" width="12.6640625" style="249" customWidth="1"/>
    <col min="4358" max="4358" width="8.6640625" style="249" customWidth="1"/>
    <col min="4359" max="4359" width="3.88671875" style="249" customWidth="1"/>
    <col min="4360" max="4360" width="3" style="249" bestFit="1" customWidth="1"/>
    <col min="4361" max="4361" width="8.6640625" style="249" customWidth="1"/>
    <col min="4362" max="4362" width="3.88671875" style="249" customWidth="1"/>
    <col min="4363" max="4363" width="3" style="249" bestFit="1" customWidth="1"/>
    <col min="4364" max="4364" width="8.6640625" style="249" customWidth="1"/>
    <col min="4365" max="4365" width="3.88671875" style="249" customWidth="1"/>
    <col min="4366" max="4366" width="6.21875" style="249" customWidth="1"/>
    <col min="4367" max="4367" width="10.109375" style="249" customWidth="1"/>
    <col min="4368" max="4368" width="3.88671875" style="249" customWidth="1"/>
    <col min="4369" max="4369" width="3.44140625" style="249" customWidth="1"/>
    <col min="4370" max="4611" width="9" style="249"/>
    <col min="4612" max="4612" width="2.21875" style="249" customWidth="1"/>
    <col min="4613" max="4613" width="12.6640625" style="249" customWidth="1"/>
    <col min="4614" max="4614" width="8.6640625" style="249" customWidth="1"/>
    <col min="4615" max="4615" width="3.88671875" style="249" customWidth="1"/>
    <col min="4616" max="4616" width="3" style="249" bestFit="1" customWidth="1"/>
    <col min="4617" max="4617" width="8.6640625" style="249" customWidth="1"/>
    <col min="4618" max="4618" width="3.88671875" style="249" customWidth="1"/>
    <col min="4619" max="4619" width="3" style="249" bestFit="1" customWidth="1"/>
    <col min="4620" max="4620" width="8.6640625" style="249" customWidth="1"/>
    <col min="4621" max="4621" width="3.88671875" style="249" customWidth="1"/>
    <col min="4622" max="4622" width="6.21875" style="249" customWidth="1"/>
    <col min="4623" max="4623" width="10.109375" style="249" customWidth="1"/>
    <col min="4624" max="4624" width="3.88671875" style="249" customWidth="1"/>
    <col min="4625" max="4625" width="3.44140625" style="249" customWidth="1"/>
    <col min="4626" max="4867" width="9" style="249"/>
    <col min="4868" max="4868" width="2.21875" style="249" customWidth="1"/>
    <col min="4869" max="4869" width="12.6640625" style="249" customWidth="1"/>
    <col min="4870" max="4870" width="8.6640625" style="249" customWidth="1"/>
    <col min="4871" max="4871" width="3.88671875" style="249" customWidth="1"/>
    <col min="4872" max="4872" width="3" style="249" bestFit="1" customWidth="1"/>
    <col min="4873" max="4873" width="8.6640625" style="249" customWidth="1"/>
    <col min="4874" max="4874" width="3.88671875" style="249" customWidth="1"/>
    <col min="4875" max="4875" width="3" style="249" bestFit="1" customWidth="1"/>
    <col min="4876" max="4876" width="8.6640625" style="249" customWidth="1"/>
    <col min="4877" max="4877" width="3.88671875" style="249" customWidth="1"/>
    <col min="4878" max="4878" width="6.21875" style="249" customWidth="1"/>
    <col min="4879" max="4879" width="10.109375" style="249" customWidth="1"/>
    <col min="4880" max="4880" width="3.88671875" style="249" customWidth="1"/>
    <col min="4881" max="4881" width="3.44140625" style="249" customWidth="1"/>
    <col min="4882" max="5123" width="9" style="249"/>
    <col min="5124" max="5124" width="2.21875" style="249" customWidth="1"/>
    <col min="5125" max="5125" width="12.6640625" style="249" customWidth="1"/>
    <col min="5126" max="5126" width="8.6640625" style="249" customWidth="1"/>
    <col min="5127" max="5127" width="3.88671875" style="249" customWidth="1"/>
    <col min="5128" max="5128" width="3" style="249" bestFit="1" customWidth="1"/>
    <col min="5129" max="5129" width="8.6640625" style="249" customWidth="1"/>
    <col min="5130" max="5130" width="3.88671875" style="249" customWidth="1"/>
    <col min="5131" max="5131" width="3" style="249" bestFit="1" customWidth="1"/>
    <col min="5132" max="5132" width="8.6640625" style="249" customWidth="1"/>
    <col min="5133" max="5133" width="3.88671875" style="249" customWidth="1"/>
    <col min="5134" max="5134" width="6.21875" style="249" customWidth="1"/>
    <col min="5135" max="5135" width="10.109375" style="249" customWidth="1"/>
    <col min="5136" max="5136" width="3.88671875" style="249" customWidth="1"/>
    <col min="5137" max="5137" width="3.44140625" style="249" customWidth="1"/>
    <col min="5138" max="5379" width="9" style="249"/>
    <col min="5380" max="5380" width="2.21875" style="249" customWidth="1"/>
    <col min="5381" max="5381" width="12.6640625" style="249" customWidth="1"/>
    <col min="5382" max="5382" width="8.6640625" style="249" customWidth="1"/>
    <col min="5383" max="5383" width="3.88671875" style="249" customWidth="1"/>
    <col min="5384" max="5384" width="3" style="249" bestFit="1" customWidth="1"/>
    <col min="5385" max="5385" width="8.6640625" style="249" customWidth="1"/>
    <col min="5386" max="5386" width="3.88671875" style="249" customWidth="1"/>
    <col min="5387" max="5387" width="3" style="249" bestFit="1" customWidth="1"/>
    <col min="5388" max="5388" width="8.6640625" style="249" customWidth="1"/>
    <col min="5389" max="5389" width="3.88671875" style="249" customWidth="1"/>
    <col min="5390" max="5390" width="6.21875" style="249" customWidth="1"/>
    <col min="5391" max="5391" width="10.109375" style="249" customWidth="1"/>
    <col min="5392" max="5392" width="3.88671875" style="249" customWidth="1"/>
    <col min="5393" max="5393" width="3.44140625" style="249" customWidth="1"/>
    <col min="5394" max="5635" width="9" style="249"/>
    <col min="5636" max="5636" width="2.21875" style="249" customWidth="1"/>
    <col min="5637" max="5637" width="12.6640625" style="249" customWidth="1"/>
    <col min="5638" max="5638" width="8.6640625" style="249" customWidth="1"/>
    <col min="5639" max="5639" width="3.88671875" style="249" customWidth="1"/>
    <col min="5640" max="5640" width="3" style="249" bestFit="1" customWidth="1"/>
    <col min="5641" max="5641" width="8.6640625" style="249" customWidth="1"/>
    <col min="5642" max="5642" width="3.88671875" style="249" customWidth="1"/>
    <col min="5643" max="5643" width="3" style="249" bestFit="1" customWidth="1"/>
    <col min="5644" max="5644" width="8.6640625" style="249" customWidth="1"/>
    <col min="5645" max="5645" width="3.88671875" style="249" customWidth="1"/>
    <col min="5646" max="5646" width="6.21875" style="249" customWidth="1"/>
    <col min="5647" max="5647" width="10.109375" style="249" customWidth="1"/>
    <col min="5648" max="5648" width="3.88671875" style="249" customWidth="1"/>
    <col min="5649" max="5649" width="3.44140625" style="249" customWidth="1"/>
    <col min="5650" max="5891" width="9" style="249"/>
    <col min="5892" max="5892" width="2.21875" style="249" customWidth="1"/>
    <col min="5893" max="5893" width="12.6640625" style="249" customWidth="1"/>
    <col min="5894" max="5894" width="8.6640625" style="249" customWidth="1"/>
    <col min="5895" max="5895" width="3.88671875" style="249" customWidth="1"/>
    <col min="5896" max="5896" width="3" style="249" bestFit="1" customWidth="1"/>
    <col min="5897" max="5897" width="8.6640625" style="249" customWidth="1"/>
    <col min="5898" max="5898" width="3.88671875" style="249" customWidth="1"/>
    <col min="5899" max="5899" width="3" style="249" bestFit="1" customWidth="1"/>
    <col min="5900" max="5900" width="8.6640625" style="249" customWidth="1"/>
    <col min="5901" max="5901" width="3.88671875" style="249" customWidth="1"/>
    <col min="5902" max="5902" width="6.21875" style="249" customWidth="1"/>
    <col min="5903" max="5903" width="10.109375" style="249" customWidth="1"/>
    <col min="5904" max="5904" width="3.88671875" style="249" customWidth="1"/>
    <col min="5905" max="5905" width="3.44140625" style="249" customWidth="1"/>
    <col min="5906" max="6147" width="9" style="249"/>
    <col min="6148" max="6148" width="2.21875" style="249" customWidth="1"/>
    <col min="6149" max="6149" width="12.6640625" style="249" customWidth="1"/>
    <col min="6150" max="6150" width="8.6640625" style="249" customWidth="1"/>
    <col min="6151" max="6151" width="3.88671875" style="249" customWidth="1"/>
    <col min="6152" max="6152" width="3" style="249" bestFit="1" customWidth="1"/>
    <col min="6153" max="6153" width="8.6640625" style="249" customWidth="1"/>
    <col min="6154" max="6154" width="3.88671875" style="249" customWidth="1"/>
    <col min="6155" max="6155" width="3" style="249" bestFit="1" customWidth="1"/>
    <col min="6156" max="6156" width="8.6640625" style="249" customWidth="1"/>
    <col min="6157" max="6157" width="3.88671875" style="249" customWidth="1"/>
    <col min="6158" max="6158" width="6.21875" style="249" customWidth="1"/>
    <col min="6159" max="6159" width="10.109375" style="249" customWidth="1"/>
    <col min="6160" max="6160" width="3.88671875" style="249" customWidth="1"/>
    <col min="6161" max="6161" width="3.44140625" style="249" customWidth="1"/>
    <col min="6162" max="6403" width="9" style="249"/>
    <col min="6404" max="6404" width="2.21875" style="249" customWidth="1"/>
    <col min="6405" max="6405" width="12.6640625" style="249" customWidth="1"/>
    <col min="6406" max="6406" width="8.6640625" style="249" customWidth="1"/>
    <col min="6407" max="6407" width="3.88671875" style="249" customWidth="1"/>
    <col min="6408" max="6408" width="3" style="249" bestFit="1" customWidth="1"/>
    <col min="6409" max="6409" width="8.6640625" style="249" customWidth="1"/>
    <col min="6410" max="6410" width="3.88671875" style="249" customWidth="1"/>
    <col min="6411" max="6411" width="3" style="249" bestFit="1" customWidth="1"/>
    <col min="6412" max="6412" width="8.6640625" style="249" customWidth="1"/>
    <col min="6413" max="6413" width="3.88671875" style="249" customWidth="1"/>
    <col min="6414" max="6414" width="6.21875" style="249" customWidth="1"/>
    <col min="6415" max="6415" width="10.109375" style="249" customWidth="1"/>
    <col min="6416" max="6416" width="3.88671875" style="249" customWidth="1"/>
    <col min="6417" max="6417" width="3.44140625" style="249" customWidth="1"/>
    <col min="6418" max="6659" width="9" style="249"/>
    <col min="6660" max="6660" width="2.21875" style="249" customWidth="1"/>
    <col min="6661" max="6661" width="12.6640625" style="249" customWidth="1"/>
    <col min="6662" max="6662" width="8.6640625" style="249" customWidth="1"/>
    <col min="6663" max="6663" width="3.88671875" style="249" customWidth="1"/>
    <col min="6664" max="6664" width="3" style="249" bestFit="1" customWidth="1"/>
    <col min="6665" max="6665" width="8.6640625" style="249" customWidth="1"/>
    <col min="6666" max="6666" width="3.88671875" style="249" customWidth="1"/>
    <col min="6667" max="6667" width="3" style="249" bestFit="1" customWidth="1"/>
    <col min="6668" max="6668" width="8.6640625" style="249" customWidth="1"/>
    <col min="6669" max="6669" width="3.88671875" style="249" customWidth="1"/>
    <col min="6670" max="6670" width="6.21875" style="249" customWidth="1"/>
    <col min="6671" max="6671" width="10.109375" style="249" customWidth="1"/>
    <col min="6672" max="6672" width="3.88671875" style="249" customWidth="1"/>
    <col min="6673" max="6673" width="3.44140625" style="249" customWidth="1"/>
    <col min="6674" max="6915" width="9" style="249"/>
    <col min="6916" max="6916" width="2.21875" style="249" customWidth="1"/>
    <col min="6917" max="6917" width="12.6640625" style="249" customWidth="1"/>
    <col min="6918" max="6918" width="8.6640625" style="249" customWidth="1"/>
    <col min="6919" max="6919" width="3.88671875" style="249" customWidth="1"/>
    <col min="6920" max="6920" width="3" style="249" bestFit="1" customWidth="1"/>
    <col min="6921" max="6921" width="8.6640625" style="249" customWidth="1"/>
    <col min="6922" max="6922" width="3.88671875" style="249" customWidth="1"/>
    <col min="6923" max="6923" width="3" style="249" bestFit="1" customWidth="1"/>
    <col min="6924" max="6924" width="8.6640625" style="249" customWidth="1"/>
    <col min="6925" max="6925" width="3.88671875" style="249" customWidth="1"/>
    <col min="6926" max="6926" width="6.21875" style="249" customWidth="1"/>
    <col min="6927" max="6927" width="10.109375" style="249" customWidth="1"/>
    <col min="6928" max="6928" width="3.88671875" style="249" customWidth="1"/>
    <col min="6929" max="6929" width="3.44140625" style="249" customWidth="1"/>
    <col min="6930" max="7171" width="9" style="249"/>
    <col min="7172" max="7172" width="2.21875" style="249" customWidth="1"/>
    <col min="7173" max="7173" width="12.6640625" style="249" customWidth="1"/>
    <col min="7174" max="7174" width="8.6640625" style="249" customWidth="1"/>
    <col min="7175" max="7175" width="3.88671875" style="249" customWidth="1"/>
    <col min="7176" max="7176" width="3" style="249" bestFit="1" customWidth="1"/>
    <col min="7177" max="7177" width="8.6640625" style="249" customWidth="1"/>
    <col min="7178" max="7178" width="3.88671875" style="249" customWidth="1"/>
    <col min="7179" max="7179" width="3" style="249" bestFit="1" customWidth="1"/>
    <col min="7180" max="7180" width="8.6640625" style="249" customWidth="1"/>
    <col min="7181" max="7181" width="3.88671875" style="249" customWidth="1"/>
    <col min="7182" max="7182" width="6.21875" style="249" customWidth="1"/>
    <col min="7183" max="7183" width="10.109375" style="249" customWidth="1"/>
    <col min="7184" max="7184" width="3.88671875" style="249" customWidth="1"/>
    <col min="7185" max="7185" width="3.44140625" style="249" customWidth="1"/>
    <col min="7186" max="7427" width="9" style="249"/>
    <col min="7428" max="7428" width="2.21875" style="249" customWidth="1"/>
    <col min="7429" max="7429" width="12.6640625" style="249" customWidth="1"/>
    <col min="7430" max="7430" width="8.6640625" style="249" customWidth="1"/>
    <col min="7431" max="7431" width="3.88671875" style="249" customWidth="1"/>
    <col min="7432" max="7432" width="3" style="249" bestFit="1" customWidth="1"/>
    <col min="7433" max="7433" width="8.6640625" style="249" customWidth="1"/>
    <col min="7434" max="7434" width="3.88671875" style="249" customWidth="1"/>
    <col min="7435" max="7435" width="3" style="249" bestFit="1" customWidth="1"/>
    <col min="7436" max="7436" width="8.6640625" style="249" customWidth="1"/>
    <col min="7437" max="7437" width="3.88671875" style="249" customWidth="1"/>
    <col min="7438" max="7438" width="6.21875" style="249" customWidth="1"/>
    <col min="7439" max="7439" width="10.109375" style="249" customWidth="1"/>
    <col min="7440" max="7440" width="3.88671875" style="249" customWidth="1"/>
    <col min="7441" max="7441" width="3.44140625" style="249" customWidth="1"/>
    <col min="7442" max="7683" width="9" style="249"/>
    <col min="7684" max="7684" width="2.21875" style="249" customWidth="1"/>
    <col min="7685" max="7685" width="12.6640625" style="249" customWidth="1"/>
    <col min="7686" max="7686" width="8.6640625" style="249" customWidth="1"/>
    <col min="7687" max="7687" width="3.88671875" style="249" customWidth="1"/>
    <col min="7688" max="7688" width="3" style="249" bestFit="1" customWidth="1"/>
    <col min="7689" max="7689" width="8.6640625" style="249" customWidth="1"/>
    <col min="7690" max="7690" width="3.88671875" style="249" customWidth="1"/>
    <col min="7691" max="7691" width="3" style="249" bestFit="1" customWidth="1"/>
    <col min="7692" max="7692" width="8.6640625" style="249" customWidth="1"/>
    <col min="7693" max="7693" width="3.88671875" style="249" customWidth="1"/>
    <col min="7694" max="7694" width="6.21875" style="249" customWidth="1"/>
    <col min="7695" max="7695" width="10.109375" style="249" customWidth="1"/>
    <col min="7696" max="7696" width="3.88671875" style="249" customWidth="1"/>
    <col min="7697" max="7697" width="3.44140625" style="249" customWidth="1"/>
    <col min="7698" max="7939" width="9" style="249"/>
    <col min="7940" max="7940" width="2.21875" style="249" customWidth="1"/>
    <col min="7941" max="7941" width="12.6640625" style="249" customWidth="1"/>
    <col min="7942" max="7942" width="8.6640625" style="249" customWidth="1"/>
    <col min="7943" max="7943" width="3.88671875" style="249" customWidth="1"/>
    <col min="7944" max="7944" width="3" style="249" bestFit="1" customWidth="1"/>
    <col min="7945" max="7945" width="8.6640625" style="249" customWidth="1"/>
    <col min="7946" max="7946" width="3.88671875" style="249" customWidth="1"/>
    <col min="7947" max="7947" width="3" style="249" bestFit="1" customWidth="1"/>
    <col min="7948" max="7948" width="8.6640625" style="249" customWidth="1"/>
    <col min="7949" max="7949" width="3.88671875" style="249" customWidth="1"/>
    <col min="7950" max="7950" width="6.21875" style="249" customWidth="1"/>
    <col min="7951" max="7951" width="10.109375" style="249" customWidth="1"/>
    <col min="7952" max="7952" width="3.88671875" style="249" customWidth="1"/>
    <col min="7953" max="7953" width="3.44140625" style="249" customWidth="1"/>
    <col min="7954" max="8195" width="9" style="249"/>
    <col min="8196" max="8196" width="2.21875" style="249" customWidth="1"/>
    <col min="8197" max="8197" width="12.6640625" style="249" customWidth="1"/>
    <col min="8198" max="8198" width="8.6640625" style="249" customWidth="1"/>
    <col min="8199" max="8199" width="3.88671875" style="249" customWidth="1"/>
    <col min="8200" max="8200" width="3" style="249" bestFit="1" customWidth="1"/>
    <col min="8201" max="8201" width="8.6640625" style="249" customWidth="1"/>
    <col min="8202" max="8202" width="3.88671875" style="249" customWidth="1"/>
    <col min="8203" max="8203" width="3" style="249" bestFit="1" customWidth="1"/>
    <col min="8204" max="8204" width="8.6640625" style="249" customWidth="1"/>
    <col min="8205" max="8205" width="3.88671875" style="249" customWidth="1"/>
    <col min="8206" max="8206" width="6.21875" style="249" customWidth="1"/>
    <col min="8207" max="8207" width="10.109375" style="249" customWidth="1"/>
    <col min="8208" max="8208" width="3.88671875" style="249" customWidth="1"/>
    <col min="8209" max="8209" width="3.44140625" style="249" customWidth="1"/>
    <col min="8210" max="8451" width="9" style="249"/>
    <col min="8452" max="8452" width="2.21875" style="249" customWidth="1"/>
    <col min="8453" max="8453" width="12.6640625" style="249" customWidth="1"/>
    <col min="8454" max="8454" width="8.6640625" style="249" customWidth="1"/>
    <col min="8455" max="8455" width="3.88671875" style="249" customWidth="1"/>
    <col min="8456" max="8456" width="3" style="249" bestFit="1" customWidth="1"/>
    <col min="8457" max="8457" width="8.6640625" style="249" customWidth="1"/>
    <col min="8458" max="8458" width="3.88671875" style="249" customWidth="1"/>
    <col min="8459" max="8459" width="3" style="249" bestFit="1" customWidth="1"/>
    <col min="8460" max="8460" width="8.6640625" style="249" customWidth="1"/>
    <col min="8461" max="8461" width="3.88671875" style="249" customWidth="1"/>
    <col min="8462" max="8462" width="6.21875" style="249" customWidth="1"/>
    <col min="8463" max="8463" width="10.109375" style="249" customWidth="1"/>
    <col min="8464" max="8464" width="3.88671875" style="249" customWidth="1"/>
    <col min="8465" max="8465" width="3.44140625" style="249" customWidth="1"/>
    <col min="8466" max="8707" width="9" style="249"/>
    <col min="8708" max="8708" width="2.21875" style="249" customWidth="1"/>
    <col min="8709" max="8709" width="12.6640625" style="249" customWidth="1"/>
    <col min="8710" max="8710" width="8.6640625" style="249" customWidth="1"/>
    <col min="8711" max="8711" width="3.88671875" style="249" customWidth="1"/>
    <col min="8712" max="8712" width="3" style="249" bestFit="1" customWidth="1"/>
    <col min="8713" max="8713" width="8.6640625" style="249" customWidth="1"/>
    <col min="8714" max="8714" width="3.88671875" style="249" customWidth="1"/>
    <col min="8715" max="8715" width="3" style="249" bestFit="1" customWidth="1"/>
    <col min="8716" max="8716" width="8.6640625" style="249" customWidth="1"/>
    <col min="8717" max="8717" width="3.88671875" style="249" customWidth="1"/>
    <col min="8718" max="8718" width="6.21875" style="249" customWidth="1"/>
    <col min="8719" max="8719" width="10.109375" style="249" customWidth="1"/>
    <col min="8720" max="8720" width="3.88671875" style="249" customWidth="1"/>
    <col min="8721" max="8721" width="3.44140625" style="249" customWidth="1"/>
    <col min="8722" max="8963" width="9" style="249"/>
    <col min="8964" max="8964" width="2.21875" style="249" customWidth="1"/>
    <col min="8965" max="8965" width="12.6640625" style="249" customWidth="1"/>
    <col min="8966" max="8966" width="8.6640625" style="249" customWidth="1"/>
    <col min="8967" max="8967" width="3.88671875" style="249" customWidth="1"/>
    <col min="8968" max="8968" width="3" style="249" bestFit="1" customWidth="1"/>
    <col min="8969" max="8969" width="8.6640625" style="249" customWidth="1"/>
    <col min="8970" max="8970" width="3.88671875" style="249" customWidth="1"/>
    <col min="8971" max="8971" width="3" style="249" bestFit="1" customWidth="1"/>
    <col min="8972" max="8972" width="8.6640625" style="249" customWidth="1"/>
    <col min="8973" max="8973" width="3.88671875" style="249" customWidth="1"/>
    <col min="8974" max="8974" width="6.21875" style="249" customWidth="1"/>
    <col min="8975" max="8975" width="10.109375" style="249" customWidth="1"/>
    <col min="8976" max="8976" width="3.88671875" style="249" customWidth="1"/>
    <col min="8977" max="8977" width="3.44140625" style="249" customWidth="1"/>
    <col min="8978" max="9219" width="9" style="249"/>
    <col min="9220" max="9220" width="2.21875" style="249" customWidth="1"/>
    <col min="9221" max="9221" width="12.6640625" style="249" customWidth="1"/>
    <col min="9222" max="9222" width="8.6640625" style="249" customWidth="1"/>
    <col min="9223" max="9223" width="3.88671875" style="249" customWidth="1"/>
    <col min="9224" max="9224" width="3" style="249" bestFit="1" customWidth="1"/>
    <col min="9225" max="9225" width="8.6640625" style="249" customWidth="1"/>
    <col min="9226" max="9226" width="3.88671875" style="249" customWidth="1"/>
    <col min="9227" max="9227" width="3" style="249" bestFit="1" customWidth="1"/>
    <col min="9228" max="9228" width="8.6640625" style="249" customWidth="1"/>
    <col min="9229" max="9229" width="3.88671875" style="249" customWidth="1"/>
    <col min="9230" max="9230" width="6.21875" style="249" customWidth="1"/>
    <col min="9231" max="9231" width="10.109375" style="249" customWidth="1"/>
    <col min="9232" max="9232" width="3.88671875" style="249" customWidth="1"/>
    <col min="9233" max="9233" width="3.44140625" style="249" customWidth="1"/>
    <col min="9234" max="9475" width="9" style="249"/>
    <col min="9476" max="9476" width="2.21875" style="249" customWidth="1"/>
    <col min="9477" max="9477" width="12.6640625" style="249" customWidth="1"/>
    <col min="9478" max="9478" width="8.6640625" style="249" customWidth="1"/>
    <col min="9479" max="9479" width="3.88671875" style="249" customWidth="1"/>
    <col min="9480" max="9480" width="3" style="249" bestFit="1" customWidth="1"/>
    <col min="9481" max="9481" width="8.6640625" style="249" customWidth="1"/>
    <col min="9482" max="9482" width="3.88671875" style="249" customWidth="1"/>
    <col min="9483" max="9483" width="3" style="249" bestFit="1" customWidth="1"/>
    <col min="9484" max="9484" width="8.6640625" style="249" customWidth="1"/>
    <col min="9485" max="9485" width="3.88671875" style="249" customWidth="1"/>
    <col min="9486" max="9486" width="6.21875" style="249" customWidth="1"/>
    <col min="9487" max="9487" width="10.109375" style="249" customWidth="1"/>
    <col min="9488" max="9488" width="3.88671875" style="249" customWidth="1"/>
    <col min="9489" max="9489" width="3.44140625" style="249" customWidth="1"/>
    <col min="9490" max="9731" width="9" style="249"/>
    <col min="9732" max="9732" width="2.21875" style="249" customWidth="1"/>
    <col min="9733" max="9733" width="12.6640625" style="249" customWidth="1"/>
    <col min="9734" max="9734" width="8.6640625" style="249" customWidth="1"/>
    <col min="9735" max="9735" width="3.88671875" style="249" customWidth="1"/>
    <col min="9736" max="9736" width="3" style="249" bestFit="1" customWidth="1"/>
    <col min="9737" max="9737" width="8.6640625" style="249" customWidth="1"/>
    <col min="9738" max="9738" width="3.88671875" style="249" customWidth="1"/>
    <col min="9739" max="9739" width="3" style="249" bestFit="1" customWidth="1"/>
    <col min="9740" max="9740" width="8.6640625" style="249" customWidth="1"/>
    <col min="9741" max="9741" width="3.88671875" style="249" customWidth="1"/>
    <col min="9742" max="9742" width="6.21875" style="249" customWidth="1"/>
    <col min="9743" max="9743" width="10.109375" style="249" customWidth="1"/>
    <col min="9744" max="9744" width="3.88671875" style="249" customWidth="1"/>
    <col min="9745" max="9745" width="3.44140625" style="249" customWidth="1"/>
    <col min="9746" max="9987" width="9" style="249"/>
    <col min="9988" max="9988" width="2.21875" style="249" customWidth="1"/>
    <col min="9989" max="9989" width="12.6640625" style="249" customWidth="1"/>
    <col min="9990" max="9990" width="8.6640625" style="249" customWidth="1"/>
    <col min="9991" max="9991" width="3.88671875" style="249" customWidth="1"/>
    <col min="9992" max="9992" width="3" style="249" bestFit="1" customWidth="1"/>
    <col min="9993" max="9993" width="8.6640625" style="249" customWidth="1"/>
    <col min="9994" max="9994" width="3.88671875" style="249" customWidth="1"/>
    <col min="9995" max="9995" width="3" style="249" bestFit="1" customWidth="1"/>
    <col min="9996" max="9996" width="8.6640625" style="249" customWidth="1"/>
    <col min="9997" max="9997" width="3.88671875" style="249" customWidth="1"/>
    <col min="9998" max="9998" width="6.21875" style="249" customWidth="1"/>
    <col min="9999" max="9999" width="10.109375" style="249" customWidth="1"/>
    <col min="10000" max="10000" width="3.88671875" style="249" customWidth="1"/>
    <col min="10001" max="10001" width="3.44140625" style="249" customWidth="1"/>
    <col min="10002" max="10243" width="9" style="249"/>
    <col min="10244" max="10244" width="2.21875" style="249" customWidth="1"/>
    <col min="10245" max="10245" width="12.6640625" style="249" customWidth="1"/>
    <col min="10246" max="10246" width="8.6640625" style="249" customWidth="1"/>
    <col min="10247" max="10247" width="3.88671875" style="249" customWidth="1"/>
    <col min="10248" max="10248" width="3" style="249" bestFit="1" customWidth="1"/>
    <col min="10249" max="10249" width="8.6640625" style="249" customWidth="1"/>
    <col min="10250" max="10250" width="3.88671875" style="249" customWidth="1"/>
    <col min="10251" max="10251" width="3" style="249" bestFit="1" customWidth="1"/>
    <col min="10252" max="10252" width="8.6640625" style="249" customWidth="1"/>
    <col min="10253" max="10253" width="3.88671875" style="249" customWidth="1"/>
    <col min="10254" max="10254" width="6.21875" style="249" customWidth="1"/>
    <col min="10255" max="10255" width="10.109375" style="249" customWidth="1"/>
    <col min="10256" max="10256" width="3.88671875" style="249" customWidth="1"/>
    <col min="10257" max="10257" width="3.44140625" style="249" customWidth="1"/>
    <col min="10258" max="10499" width="9" style="249"/>
    <col min="10500" max="10500" width="2.21875" style="249" customWidth="1"/>
    <col min="10501" max="10501" width="12.6640625" style="249" customWidth="1"/>
    <col min="10502" max="10502" width="8.6640625" style="249" customWidth="1"/>
    <col min="10503" max="10503" width="3.88671875" style="249" customWidth="1"/>
    <col min="10504" max="10504" width="3" style="249" bestFit="1" customWidth="1"/>
    <col min="10505" max="10505" width="8.6640625" style="249" customWidth="1"/>
    <col min="10506" max="10506" width="3.88671875" style="249" customWidth="1"/>
    <col min="10507" max="10507" width="3" style="249" bestFit="1" customWidth="1"/>
    <col min="10508" max="10508" width="8.6640625" style="249" customWidth="1"/>
    <col min="10509" max="10509" width="3.88671875" style="249" customWidth="1"/>
    <col min="10510" max="10510" width="6.21875" style="249" customWidth="1"/>
    <col min="10511" max="10511" width="10.109375" style="249" customWidth="1"/>
    <col min="10512" max="10512" width="3.88671875" style="249" customWidth="1"/>
    <col min="10513" max="10513" width="3.44140625" style="249" customWidth="1"/>
    <col min="10514" max="10755" width="9" style="249"/>
    <col min="10756" max="10756" width="2.21875" style="249" customWidth="1"/>
    <col min="10757" max="10757" width="12.6640625" style="249" customWidth="1"/>
    <col min="10758" max="10758" width="8.6640625" style="249" customWidth="1"/>
    <col min="10759" max="10759" width="3.88671875" style="249" customWidth="1"/>
    <col min="10760" max="10760" width="3" style="249" bestFit="1" customWidth="1"/>
    <col min="10761" max="10761" width="8.6640625" style="249" customWidth="1"/>
    <col min="10762" max="10762" width="3.88671875" style="249" customWidth="1"/>
    <col min="10763" max="10763" width="3" style="249" bestFit="1" customWidth="1"/>
    <col min="10764" max="10764" width="8.6640625" style="249" customWidth="1"/>
    <col min="10765" max="10765" width="3.88671875" style="249" customWidth="1"/>
    <col min="10766" max="10766" width="6.21875" style="249" customWidth="1"/>
    <col min="10767" max="10767" width="10.109375" style="249" customWidth="1"/>
    <col min="10768" max="10768" width="3.88671875" style="249" customWidth="1"/>
    <col min="10769" max="10769" width="3.44140625" style="249" customWidth="1"/>
    <col min="10770" max="11011" width="9" style="249"/>
    <col min="11012" max="11012" width="2.21875" style="249" customWidth="1"/>
    <col min="11013" max="11013" width="12.6640625" style="249" customWidth="1"/>
    <col min="11014" max="11014" width="8.6640625" style="249" customWidth="1"/>
    <col min="11015" max="11015" width="3.88671875" style="249" customWidth="1"/>
    <col min="11016" max="11016" width="3" style="249" bestFit="1" customWidth="1"/>
    <col min="11017" max="11017" width="8.6640625" style="249" customWidth="1"/>
    <col min="11018" max="11018" width="3.88671875" style="249" customWidth="1"/>
    <col min="11019" max="11019" width="3" style="249" bestFit="1" customWidth="1"/>
    <col min="11020" max="11020" width="8.6640625" style="249" customWidth="1"/>
    <col min="11021" max="11021" width="3.88671875" style="249" customWidth="1"/>
    <col min="11022" max="11022" width="6.21875" style="249" customWidth="1"/>
    <col min="11023" max="11023" width="10.109375" style="249" customWidth="1"/>
    <col min="11024" max="11024" width="3.88671875" style="249" customWidth="1"/>
    <col min="11025" max="11025" width="3.44140625" style="249" customWidth="1"/>
    <col min="11026" max="11267" width="9" style="249"/>
    <col min="11268" max="11268" width="2.21875" style="249" customWidth="1"/>
    <col min="11269" max="11269" width="12.6640625" style="249" customWidth="1"/>
    <col min="11270" max="11270" width="8.6640625" style="249" customWidth="1"/>
    <col min="11271" max="11271" width="3.88671875" style="249" customWidth="1"/>
    <col min="11272" max="11272" width="3" style="249" bestFit="1" customWidth="1"/>
    <col min="11273" max="11273" width="8.6640625" style="249" customWidth="1"/>
    <col min="11274" max="11274" width="3.88671875" style="249" customWidth="1"/>
    <col min="11275" max="11275" width="3" style="249" bestFit="1" customWidth="1"/>
    <col min="11276" max="11276" width="8.6640625" style="249" customWidth="1"/>
    <col min="11277" max="11277" width="3.88671875" style="249" customWidth="1"/>
    <col min="11278" max="11278" width="6.21875" style="249" customWidth="1"/>
    <col min="11279" max="11279" width="10.109375" style="249" customWidth="1"/>
    <col min="11280" max="11280" width="3.88671875" style="249" customWidth="1"/>
    <col min="11281" max="11281" width="3.44140625" style="249" customWidth="1"/>
    <col min="11282" max="11523" width="9" style="249"/>
    <col min="11524" max="11524" width="2.21875" style="249" customWidth="1"/>
    <col min="11525" max="11525" width="12.6640625" style="249" customWidth="1"/>
    <col min="11526" max="11526" width="8.6640625" style="249" customWidth="1"/>
    <col min="11527" max="11527" width="3.88671875" style="249" customWidth="1"/>
    <col min="11528" max="11528" width="3" style="249" bestFit="1" customWidth="1"/>
    <col min="11529" max="11529" width="8.6640625" style="249" customWidth="1"/>
    <col min="11530" max="11530" width="3.88671875" style="249" customWidth="1"/>
    <col min="11531" max="11531" width="3" style="249" bestFit="1" customWidth="1"/>
    <col min="11532" max="11532" width="8.6640625" style="249" customWidth="1"/>
    <col min="11533" max="11533" width="3.88671875" style="249" customWidth="1"/>
    <col min="11534" max="11534" width="6.21875" style="249" customWidth="1"/>
    <col min="11535" max="11535" width="10.109375" style="249" customWidth="1"/>
    <col min="11536" max="11536" width="3.88671875" style="249" customWidth="1"/>
    <col min="11537" max="11537" width="3.44140625" style="249" customWidth="1"/>
    <col min="11538" max="11779" width="9" style="249"/>
    <col min="11780" max="11780" width="2.21875" style="249" customWidth="1"/>
    <col min="11781" max="11781" width="12.6640625" style="249" customWidth="1"/>
    <col min="11782" max="11782" width="8.6640625" style="249" customWidth="1"/>
    <col min="11783" max="11783" width="3.88671875" style="249" customWidth="1"/>
    <col min="11784" max="11784" width="3" style="249" bestFit="1" customWidth="1"/>
    <col min="11785" max="11785" width="8.6640625" style="249" customWidth="1"/>
    <col min="11786" max="11786" width="3.88671875" style="249" customWidth="1"/>
    <col min="11787" max="11787" width="3" style="249" bestFit="1" customWidth="1"/>
    <col min="11788" max="11788" width="8.6640625" style="249" customWidth="1"/>
    <col min="11789" max="11789" width="3.88671875" style="249" customWidth="1"/>
    <col min="11790" max="11790" width="6.21875" style="249" customWidth="1"/>
    <col min="11791" max="11791" width="10.109375" style="249" customWidth="1"/>
    <col min="11792" max="11792" width="3.88671875" style="249" customWidth="1"/>
    <col min="11793" max="11793" width="3.44140625" style="249" customWidth="1"/>
    <col min="11794" max="12035" width="9" style="249"/>
    <col min="12036" max="12036" width="2.21875" style="249" customWidth="1"/>
    <col min="12037" max="12037" width="12.6640625" style="249" customWidth="1"/>
    <col min="12038" max="12038" width="8.6640625" style="249" customWidth="1"/>
    <col min="12039" max="12039" width="3.88671875" style="249" customWidth="1"/>
    <col min="12040" max="12040" width="3" style="249" bestFit="1" customWidth="1"/>
    <col min="12041" max="12041" width="8.6640625" style="249" customWidth="1"/>
    <col min="12042" max="12042" width="3.88671875" style="249" customWidth="1"/>
    <col min="12043" max="12043" width="3" style="249" bestFit="1" customWidth="1"/>
    <col min="12044" max="12044" width="8.6640625" style="249" customWidth="1"/>
    <col min="12045" max="12045" width="3.88671875" style="249" customWidth="1"/>
    <col min="12046" max="12046" width="6.21875" style="249" customWidth="1"/>
    <col min="12047" max="12047" width="10.109375" style="249" customWidth="1"/>
    <col min="12048" max="12048" width="3.88671875" style="249" customWidth="1"/>
    <col min="12049" max="12049" width="3.44140625" style="249" customWidth="1"/>
    <col min="12050" max="12291" width="9" style="249"/>
    <col min="12292" max="12292" width="2.21875" style="249" customWidth="1"/>
    <col min="12293" max="12293" width="12.6640625" style="249" customWidth="1"/>
    <col min="12294" max="12294" width="8.6640625" style="249" customWidth="1"/>
    <col min="12295" max="12295" width="3.88671875" style="249" customWidth="1"/>
    <col min="12296" max="12296" width="3" style="249" bestFit="1" customWidth="1"/>
    <col min="12297" max="12297" width="8.6640625" style="249" customWidth="1"/>
    <col min="12298" max="12298" width="3.88671875" style="249" customWidth="1"/>
    <col min="12299" max="12299" width="3" style="249" bestFit="1" customWidth="1"/>
    <col min="12300" max="12300" width="8.6640625" style="249" customWidth="1"/>
    <col min="12301" max="12301" width="3.88671875" style="249" customWidth="1"/>
    <col min="12302" max="12302" width="6.21875" style="249" customWidth="1"/>
    <col min="12303" max="12303" width="10.109375" style="249" customWidth="1"/>
    <col min="12304" max="12304" width="3.88671875" style="249" customWidth="1"/>
    <col min="12305" max="12305" width="3.44140625" style="249" customWidth="1"/>
    <col min="12306" max="12547" width="9" style="249"/>
    <col min="12548" max="12548" width="2.21875" style="249" customWidth="1"/>
    <col min="12549" max="12549" width="12.6640625" style="249" customWidth="1"/>
    <col min="12550" max="12550" width="8.6640625" style="249" customWidth="1"/>
    <col min="12551" max="12551" width="3.88671875" style="249" customWidth="1"/>
    <col min="12552" max="12552" width="3" style="249" bestFit="1" customWidth="1"/>
    <col min="12553" max="12553" width="8.6640625" style="249" customWidth="1"/>
    <col min="12554" max="12554" width="3.88671875" style="249" customWidth="1"/>
    <col min="12555" max="12555" width="3" style="249" bestFit="1" customWidth="1"/>
    <col min="12556" max="12556" width="8.6640625" style="249" customWidth="1"/>
    <col min="12557" max="12557" width="3.88671875" style="249" customWidth="1"/>
    <col min="12558" max="12558" width="6.21875" style="249" customWidth="1"/>
    <col min="12559" max="12559" width="10.109375" style="249" customWidth="1"/>
    <col min="12560" max="12560" width="3.88671875" style="249" customWidth="1"/>
    <col min="12561" max="12561" width="3.44140625" style="249" customWidth="1"/>
    <col min="12562" max="12803" width="9" style="249"/>
    <col min="12804" max="12804" width="2.21875" style="249" customWidth="1"/>
    <col min="12805" max="12805" width="12.6640625" style="249" customWidth="1"/>
    <col min="12806" max="12806" width="8.6640625" style="249" customWidth="1"/>
    <col min="12807" max="12807" width="3.88671875" style="249" customWidth="1"/>
    <col min="12808" max="12808" width="3" style="249" bestFit="1" customWidth="1"/>
    <col min="12809" max="12809" width="8.6640625" style="249" customWidth="1"/>
    <col min="12810" max="12810" width="3.88671875" style="249" customWidth="1"/>
    <col min="12811" max="12811" width="3" style="249" bestFit="1" customWidth="1"/>
    <col min="12812" max="12812" width="8.6640625" style="249" customWidth="1"/>
    <col min="12813" max="12813" width="3.88671875" style="249" customWidth="1"/>
    <col min="12814" max="12814" width="6.21875" style="249" customWidth="1"/>
    <col min="12815" max="12815" width="10.109375" style="249" customWidth="1"/>
    <col min="12816" max="12816" width="3.88671875" style="249" customWidth="1"/>
    <col min="12817" max="12817" width="3.44140625" style="249" customWidth="1"/>
    <col min="12818" max="13059" width="9" style="249"/>
    <col min="13060" max="13060" width="2.21875" style="249" customWidth="1"/>
    <col min="13061" max="13061" width="12.6640625" style="249" customWidth="1"/>
    <col min="13062" max="13062" width="8.6640625" style="249" customWidth="1"/>
    <col min="13063" max="13063" width="3.88671875" style="249" customWidth="1"/>
    <col min="13064" max="13064" width="3" style="249" bestFit="1" customWidth="1"/>
    <col min="13065" max="13065" width="8.6640625" style="249" customWidth="1"/>
    <col min="13066" max="13066" width="3.88671875" style="249" customWidth="1"/>
    <col min="13067" max="13067" width="3" style="249" bestFit="1" customWidth="1"/>
    <col min="13068" max="13068" width="8.6640625" style="249" customWidth="1"/>
    <col min="13069" max="13069" width="3.88671875" style="249" customWidth="1"/>
    <col min="13070" max="13070" width="6.21875" style="249" customWidth="1"/>
    <col min="13071" max="13071" width="10.109375" style="249" customWidth="1"/>
    <col min="13072" max="13072" width="3.88671875" style="249" customWidth="1"/>
    <col min="13073" max="13073" width="3.44140625" style="249" customWidth="1"/>
    <col min="13074" max="13315" width="9" style="249"/>
    <col min="13316" max="13316" width="2.21875" style="249" customWidth="1"/>
    <col min="13317" max="13317" width="12.6640625" style="249" customWidth="1"/>
    <col min="13318" max="13318" width="8.6640625" style="249" customWidth="1"/>
    <col min="13319" max="13319" width="3.88671875" style="249" customWidth="1"/>
    <col min="13320" max="13320" width="3" style="249" bestFit="1" customWidth="1"/>
    <col min="13321" max="13321" width="8.6640625" style="249" customWidth="1"/>
    <col min="13322" max="13322" width="3.88671875" style="249" customWidth="1"/>
    <col min="13323" max="13323" width="3" style="249" bestFit="1" customWidth="1"/>
    <col min="13324" max="13324" width="8.6640625" style="249" customWidth="1"/>
    <col min="13325" max="13325" width="3.88671875" style="249" customWidth="1"/>
    <col min="13326" max="13326" width="6.21875" style="249" customWidth="1"/>
    <col min="13327" max="13327" width="10.109375" style="249" customWidth="1"/>
    <col min="13328" max="13328" width="3.88671875" style="249" customWidth="1"/>
    <col min="13329" max="13329" width="3.44140625" style="249" customWidth="1"/>
    <col min="13330" max="13571" width="9" style="249"/>
    <col min="13572" max="13572" width="2.21875" style="249" customWidth="1"/>
    <col min="13573" max="13573" width="12.6640625" style="249" customWidth="1"/>
    <col min="13574" max="13574" width="8.6640625" style="249" customWidth="1"/>
    <col min="13575" max="13575" width="3.88671875" style="249" customWidth="1"/>
    <col min="13576" max="13576" width="3" style="249" bestFit="1" customWidth="1"/>
    <col min="13577" max="13577" width="8.6640625" style="249" customWidth="1"/>
    <col min="13578" max="13578" width="3.88671875" style="249" customWidth="1"/>
    <col min="13579" max="13579" width="3" style="249" bestFit="1" customWidth="1"/>
    <col min="13580" max="13580" width="8.6640625" style="249" customWidth="1"/>
    <col min="13581" max="13581" width="3.88671875" style="249" customWidth="1"/>
    <col min="13582" max="13582" width="6.21875" style="249" customWidth="1"/>
    <col min="13583" max="13583" width="10.109375" style="249" customWidth="1"/>
    <col min="13584" max="13584" width="3.88671875" style="249" customWidth="1"/>
    <col min="13585" max="13585" width="3.44140625" style="249" customWidth="1"/>
    <col min="13586" max="13827" width="9" style="249"/>
    <col min="13828" max="13828" width="2.21875" style="249" customWidth="1"/>
    <col min="13829" max="13829" width="12.6640625" style="249" customWidth="1"/>
    <col min="13830" max="13830" width="8.6640625" style="249" customWidth="1"/>
    <col min="13831" max="13831" width="3.88671875" style="249" customWidth="1"/>
    <col min="13832" max="13832" width="3" style="249" bestFit="1" customWidth="1"/>
    <col min="13833" max="13833" width="8.6640625" style="249" customWidth="1"/>
    <col min="13834" max="13834" width="3.88671875" style="249" customWidth="1"/>
    <col min="13835" max="13835" width="3" style="249" bestFit="1" customWidth="1"/>
    <col min="13836" max="13836" width="8.6640625" style="249" customWidth="1"/>
    <col min="13837" max="13837" width="3.88671875" style="249" customWidth="1"/>
    <col min="13838" max="13838" width="6.21875" style="249" customWidth="1"/>
    <col min="13839" max="13839" width="10.109375" style="249" customWidth="1"/>
    <col min="13840" max="13840" width="3.88671875" style="249" customWidth="1"/>
    <col min="13841" max="13841" width="3.44140625" style="249" customWidth="1"/>
    <col min="13842" max="14083" width="9" style="249"/>
    <col min="14084" max="14084" width="2.21875" style="249" customWidth="1"/>
    <col min="14085" max="14085" width="12.6640625" style="249" customWidth="1"/>
    <col min="14086" max="14086" width="8.6640625" style="249" customWidth="1"/>
    <col min="14087" max="14087" width="3.88671875" style="249" customWidth="1"/>
    <col min="14088" max="14088" width="3" style="249" bestFit="1" customWidth="1"/>
    <col min="14089" max="14089" width="8.6640625" style="249" customWidth="1"/>
    <col min="14090" max="14090" width="3.88671875" style="249" customWidth="1"/>
    <col min="14091" max="14091" width="3" style="249" bestFit="1" customWidth="1"/>
    <col min="14092" max="14092" width="8.6640625" style="249" customWidth="1"/>
    <col min="14093" max="14093" width="3.88671875" style="249" customWidth="1"/>
    <col min="14094" max="14094" width="6.21875" style="249" customWidth="1"/>
    <col min="14095" max="14095" width="10.109375" style="249" customWidth="1"/>
    <col min="14096" max="14096" width="3.88671875" style="249" customWidth="1"/>
    <col min="14097" max="14097" width="3.44140625" style="249" customWidth="1"/>
    <col min="14098" max="14339" width="9" style="249"/>
    <col min="14340" max="14340" width="2.21875" style="249" customWidth="1"/>
    <col min="14341" max="14341" width="12.6640625" style="249" customWidth="1"/>
    <col min="14342" max="14342" width="8.6640625" style="249" customWidth="1"/>
    <col min="14343" max="14343" width="3.88671875" style="249" customWidth="1"/>
    <col min="14344" max="14344" width="3" style="249" bestFit="1" customWidth="1"/>
    <col min="14345" max="14345" width="8.6640625" style="249" customWidth="1"/>
    <col min="14346" max="14346" width="3.88671875" style="249" customWidth="1"/>
    <col min="14347" max="14347" width="3" style="249" bestFit="1" customWidth="1"/>
    <col min="14348" max="14348" width="8.6640625" style="249" customWidth="1"/>
    <col min="14349" max="14349" width="3.88671875" style="249" customWidth="1"/>
    <col min="14350" max="14350" width="6.21875" style="249" customWidth="1"/>
    <col min="14351" max="14351" width="10.109375" style="249" customWidth="1"/>
    <col min="14352" max="14352" width="3.88671875" style="249" customWidth="1"/>
    <col min="14353" max="14353" width="3.44140625" style="249" customWidth="1"/>
    <col min="14354" max="14595" width="9" style="249"/>
    <col min="14596" max="14596" width="2.21875" style="249" customWidth="1"/>
    <col min="14597" max="14597" width="12.6640625" style="249" customWidth="1"/>
    <col min="14598" max="14598" width="8.6640625" style="249" customWidth="1"/>
    <col min="14599" max="14599" width="3.88671875" style="249" customWidth="1"/>
    <col min="14600" max="14600" width="3" style="249" bestFit="1" customWidth="1"/>
    <col min="14601" max="14601" width="8.6640625" style="249" customWidth="1"/>
    <col min="14602" max="14602" width="3.88671875" style="249" customWidth="1"/>
    <col min="14603" max="14603" width="3" style="249" bestFit="1" customWidth="1"/>
    <col min="14604" max="14604" width="8.6640625" style="249" customWidth="1"/>
    <col min="14605" max="14605" width="3.88671875" style="249" customWidth="1"/>
    <col min="14606" max="14606" width="6.21875" style="249" customWidth="1"/>
    <col min="14607" max="14607" width="10.109375" style="249" customWidth="1"/>
    <col min="14608" max="14608" width="3.88671875" style="249" customWidth="1"/>
    <col min="14609" max="14609" width="3.44140625" style="249" customWidth="1"/>
    <col min="14610" max="14851" width="9" style="249"/>
    <col min="14852" max="14852" width="2.21875" style="249" customWidth="1"/>
    <col min="14853" max="14853" width="12.6640625" style="249" customWidth="1"/>
    <col min="14854" max="14854" width="8.6640625" style="249" customWidth="1"/>
    <col min="14855" max="14855" width="3.88671875" style="249" customWidth="1"/>
    <col min="14856" max="14856" width="3" style="249" bestFit="1" customWidth="1"/>
    <col min="14857" max="14857" width="8.6640625" style="249" customWidth="1"/>
    <col min="14858" max="14858" width="3.88671875" style="249" customWidth="1"/>
    <col min="14859" max="14859" width="3" style="249" bestFit="1" customWidth="1"/>
    <col min="14860" max="14860" width="8.6640625" style="249" customWidth="1"/>
    <col min="14861" max="14861" width="3.88671875" style="249" customWidth="1"/>
    <col min="14862" max="14862" width="6.21875" style="249" customWidth="1"/>
    <col min="14863" max="14863" width="10.109375" style="249" customWidth="1"/>
    <col min="14864" max="14864" width="3.88671875" style="249" customWidth="1"/>
    <col min="14865" max="14865" width="3.44140625" style="249" customWidth="1"/>
    <col min="14866" max="15107" width="9" style="249"/>
    <col min="15108" max="15108" width="2.21875" style="249" customWidth="1"/>
    <col min="15109" max="15109" width="12.6640625" style="249" customWidth="1"/>
    <col min="15110" max="15110" width="8.6640625" style="249" customWidth="1"/>
    <col min="15111" max="15111" width="3.88671875" style="249" customWidth="1"/>
    <col min="15112" max="15112" width="3" style="249" bestFit="1" customWidth="1"/>
    <col min="15113" max="15113" width="8.6640625" style="249" customWidth="1"/>
    <col min="15114" max="15114" width="3.88671875" style="249" customWidth="1"/>
    <col min="15115" max="15115" width="3" style="249" bestFit="1" customWidth="1"/>
    <col min="15116" max="15116" width="8.6640625" style="249" customWidth="1"/>
    <col min="15117" max="15117" width="3.88671875" style="249" customWidth="1"/>
    <col min="15118" max="15118" width="6.21875" style="249" customWidth="1"/>
    <col min="15119" max="15119" width="10.109375" style="249" customWidth="1"/>
    <col min="15120" max="15120" width="3.88671875" style="249" customWidth="1"/>
    <col min="15121" max="15121" width="3.44140625" style="249" customWidth="1"/>
    <col min="15122" max="15363" width="9" style="249"/>
    <col min="15364" max="15364" width="2.21875" style="249" customWidth="1"/>
    <col min="15365" max="15365" width="12.6640625" style="249" customWidth="1"/>
    <col min="15366" max="15366" width="8.6640625" style="249" customWidth="1"/>
    <col min="15367" max="15367" width="3.88671875" style="249" customWidth="1"/>
    <col min="15368" max="15368" width="3" style="249" bestFit="1" customWidth="1"/>
    <col min="15369" max="15369" width="8.6640625" style="249" customWidth="1"/>
    <col min="15370" max="15370" width="3.88671875" style="249" customWidth="1"/>
    <col min="15371" max="15371" width="3" style="249" bestFit="1" customWidth="1"/>
    <col min="15372" max="15372" width="8.6640625" style="249" customWidth="1"/>
    <col min="15373" max="15373" width="3.88671875" style="249" customWidth="1"/>
    <col min="15374" max="15374" width="6.21875" style="249" customWidth="1"/>
    <col min="15375" max="15375" width="10.109375" style="249" customWidth="1"/>
    <col min="15376" max="15376" width="3.88671875" style="249" customWidth="1"/>
    <col min="15377" max="15377" width="3.44140625" style="249" customWidth="1"/>
    <col min="15378" max="15619" width="9" style="249"/>
    <col min="15620" max="15620" width="2.21875" style="249" customWidth="1"/>
    <col min="15621" max="15621" width="12.6640625" style="249" customWidth="1"/>
    <col min="15622" max="15622" width="8.6640625" style="249" customWidth="1"/>
    <col min="15623" max="15623" width="3.88671875" style="249" customWidth="1"/>
    <col min="15624" max="15624" width="3" style="249" bestFit="1" customWidth="1"/>
    <col min="15625" max="15625" width="8.6640625" style="249" customWidth="1"/>
    <col min="15626" max="15626" width="3.88671875" style="249" customWidth="1"/>
    <col min="15627" max="15627" width="3" style="249" bestFit="1" customWidth="1"/>
    <col min="15628" max="15628" width="8.6640625" style="249" customWidth="1"/>
    <col min="15629" max="15629" width="3.88671875" style="249" customWidth="1"/>
    <col min="15630" max="15630" width="6.21875" style="249" customWidth="1"/>
    <col min="15631" max="15631" width="10.109375" style="249" customWidth="1"/>
    <col min="15632" max="15632" width="3.88671875" style="249" customWidth="1"/>
    <col min="15633" max="15633" width="3.44140625" style="249" customWidth="1"/>
    <col min="15634" max="15875" width="9" style="249"/>
    <col min="15876" max="15876" width="2.21875" style="249" customWidth="1"/>
    <col min="15877" max="15877" width="12.6640625" style="249" customWidth="1"/>
    <col min="15878" max="15878" width="8.6640625" style="249" customWidth="1"/>
    <col min="15879" max="15879" width="3.88671875" style="249" customWidth="1"/>
    <col min="15880" max="15880" width="3" style="249" bestFit="1" customWidth="1"/>
    <col min="15881" max="15881" width="8.6640625" style="249" customWidth="1"/>
    <col min="15882" max="15882" width="3.88671875" style="249" customWidth="1"/>
    <col min="15883" max="15883" width="3" style="249" bestFit="1" customWidth="1"/>
    <col min="15884" max="15884" width="8.6640625" style="249" customWidth="1"/>
    <col min="15885" max="15885" width="3.88671875" style="249" customWidth="1"/>
    <col min="15886" max="15886" width="6.21875" style="249" customWidth="1"/>
    <col min="15887" max="15887" width="10.109375" style="249" customWidth="1"/>
    <col min="15888" max="15888" width="3.88671875" style="249" customWidth="1"/>
    <col min="15889" max="15889" width="3.44140625" style="249" customWidth="1"/>
    <col min="15890" max="16131" width="9" style="249"/>
    <col min="16132" max="16132" width="2.21875" style="249" customWidth="1"/>
    <col min="16133" max="16133" width="12.6640625" style="249" customWidth="1"/>
    <col min="16134" max="16134" width="8.6640625" style="249" customWidth="1"/>
    <col min="16135" max="16135" width="3.88671875" style="249" customWidth="1"/>
    <col min="16136" max="16136" width="3" style="249" bestFit="1" customWidth="1"/>
    <col min="16137" max="16137" width="8.6640625" style="249" customWidth="1"/>
    <col min="16138" max="16138" width="3.88671875" style="249" customWidth="1"/>
    <col min="16139" max="16139" width="3" style="249" bestFit="1" customWidth="1"/>
    <col min="16140" max="16140" width="8.6640625" style="249" customWidth="1"/>
    <col min="16141" max="16141" width="3.88671875" style="249" customWidth="1"/>
    <col min="16142" max="16142" width="6.21875" style="249" customWidth="1"/>
    <col min="16143" max="16143" width="10.109375" style="249" customWidth="1"/>
    <col min="16144" max="16144" width="3.88671875" style="249" customWidth="1"/>
    <col min="16145" max="16145" width="3.44140625" style="249" customWidth="1"/>
    <col min="16146" max="16384" width="9" style="249"/>
  </cols>
  <sheetData>
    <row r="1" spans="1:18" ht="35.25" customHeight="1" thickBot="1" x14ac:dyDescent="0.25">
      <c r="A1" s="144" t="s">
        <v>321</v>
      </c>
      <c r="B1" s="144"/>
    </row>
    <row r="2" spans="1:18" ht="15" customHeight="1" thickTop="1" x14ac:dyDescent="0.2">
      <c r="B2" s="354" t="s">
        <v>189</v>
      </c>
      <c r="C2" s="356" t="s">
        <v>81</v>
      </c>
      <c r="D2" s="357"/>
      <c r="E2" s="360" t="s">
        <v>82</v>
      </c>
      <c r="F2" s="360"/>
      <c r="G2" s="360"/>
      <c r="H2" s="360"/>
      <c r="I2" s="360"/>
      <c r="J2" s="361"/>
      <c r="K2" s="356" t="s">
        <v>190</v>
      </c>
      <c r="L2" s="382"/>
      <c r="M2" s="357"/>
      <c r="N2" s="342" t="s">
        <v>191</v>
      </c>
      <c r="O2" s="344" t="s">
        <v>192</v>
      </c>
      <c r="P2" s="345"/>
    </row>
    <row r="3" spans="1:18" ht="30" customHeight="1" thickBot="1" x14ac:dyDescent="0.25">
      <c r="B3" s="355"/>
      <c r="C3" s="358"/>
      <c r="D3" s="359"/>
      <c r="E3" s="362" t="s">
        <v>83</v>
      </c>
      <c r="F3" s="362"/>
      <c r="G3" s="362"/>
      <c r="H3" s="363" t="s">
        <v>84</v>
      </c>
      <c r="I3" s="364"/>
      <c r="J3" s="365"/>
      <c r="K3" s="145" t="s">
        <v>193</v>
      </c>
      <c r="L3" s="348" t="s">
        <v>194</v>
      </c>
      <c r="M3" s="349"/>
      <c r="N3" s="343"/>
      <c r="O3" s="346"/>
      <c r="P3" s="347"/>
      <c r="R3" s="146" t="s">
        <v>195</v>
      </c>
    </row>
    <row r="4" spans="1:18" ht="24.9" customHeight="1" x14ac:dyDescent="0.2">
      <c r="B4" s="147" t="s">
        <v>85</v>
      </c>
      <c r="C4" s="43"/>
      <c r="D4" s="137" t="s">
        <v>87</v>
      </c>
      <c r="E4" s="366" t="s">
        <v>88</v>
      </c>
      <c r="F4" s="44"/>
      <c r="G4" s="148" t="s">
        <v>87</v>
      </c>
      <c r="H4" s="368"/>
      <c r="I4" s="369"/>
      <c r="J4" s="370"/>
      <c r="K4" s="376"/>
      <c r="L4" s="136">
        <f>ROUNDDOWN(C4/3,1)</f>
        <v>0</v>
      </c>
      <c r="M4" s="137" t="s">
        <v>87</v>
      </c>
      <c r="N4" s="350"/>
      <c r="O4" s="126">
        <f>L4</f>
        <v>0</v>
      </c>
      <c r="P4" s="128" t="s">
        <v>87</v>
      </c>
      <c r="R4" s="149" t="str">
        <f>IF(C4=F4,"ＯＫ","不突合")</f>
        <v>ＯＫ</v>
      </c>
    </row>
    <row r="5" spans="1:18" ht="24.9" customHeight="1" x14ac:dyDescent="0.2">
      <c r="B5" s="150" t="s">
        <v>89</v>
      </c>
      <c r="C5" s="45"/>
      <c r="D5" s="139" t="s">
        <v>87</v>
      </c>
      <c r="E5" s="367"/>
      <c r="F5" s="46"/>
      <c r="G5" s="151" t="s">
        <v>87</v>
      </c>
      <c r="H5" s="371"/>
      <c r="I5" s="372"/>
      <c r="J5" s="373"/>
      <c r="K5" s="376"/>
      <c r="L5" s="138">
        <f>ROUNDDOWN(C5/6,1)</f>
        <v>0</v>
      </c>
      <c r="M5" s="139" t="s">
        <v>87</v>
      </c>
      <c r="N5" s="350"/>
      <c r="O5" s="127">
        <f>L5</f>
        <v>0</v>
      </c>
      <c r="P5" s="129" t="s">
        <v>87</v>
      </c>
      <c r="R5" s="149" t="str">
        <f>IF(C5=F5,"ＯＫ","不突合")</f>
        <v>ＯＫ</v>
      </c>
    </row>
    <row r="6" spans="1:18" ht="24.9" customHeight="1" x14ac:dyDescent="0.2">
      <c r="B6" s="150" t="s">
        <v>90</v>
      </c>
      <c r="C6" s="45"/>
      <c r="D6" s="139" t="s">
        <v>87</v>
      </c>
      <c r="E6" s="367"/>
      <c r="F6" s="46"/>
      <c r="G6" s="151" t="s">
        <v>87</v>
      </c>
      <c r="H6" s="371"/>
      <c r="I6" s="374"/>
      <c r="J6" s="375"/>
      <c r="K6" s="377"/>
      <c r="L6" s="138">
        <f>ROUNDDOWN(C6/6,1)</f>
        <v>0</v>
      </c>
      <c r="M6" s="139" t="s">
        <v>87</v>
      </c>
      <c r="N6" s="351"/>
      <c r="O6" s="127">
        <f>L6</f>
        <v>0</v>
      </c>
      <c r="P6" s="129" t="s">
        <v>87</v>
      </c>
      <c r="R6" s="149" t="str">
        <f>IF(C6=F6,"ＯＫ","不突合")</f>
        <v>ＯＫ</v>
      </c>
    </row>
    <row r="7" spans="1:18" ht="24.9" customHeight="1" x14ac:dyDescent="0.2">
      <c r="B7" s="150" t="s">
        <v>91</v>
      </c>
      <c r="C7" s="45"/>
      <c r="D7" s="139" t="s">
        <v>87</v>
      </c>
      <c r="E7" s="367" t="s">
        <v>92</v>
      </c>
      <c r="F7" s="46"/>
      <c r="G7" s="151" t="s">
        <v>87</v>
      </c>
      <c r="H7" s="379" t="s">
        <v>93</v>
      </c>
      <c r="I7" s="46"/>
      <c r="J7" s="139" t="s">
        <v>87</v>
      </c>
      <c r="K7" s="152">
        <f>ROUNDUP(C7/25,0)</f>
        <v>0</v>
      </c>
      <c r="L7" s="138">
        <f>ROUNDDOWN(C7/20,1)</f>
        <v>0</v>
      </c>
      <c r="M7" s="139" t="s">
        <v>87</v>
      </c>
      <c r="N7" s="45"/>
      <c r="O7" s="118"/>
      <c r="P7" s="129" t="s">
        <v>87</v>
      </c>
      <c r="R7" s="149" t="str">
        <f>IF(C7=SUM(F7,I7),"ＯＫ","不突合")</f>
        <v>ＯＫ</v>
      </c>
    </row>
    <row r="8" spans="1:18" ht="24.9" customHeight="1" x14ac:dyDescent="0.2">
      <c r="B8" s="150" t="s">
        <v>94</v>
      </c>
      <c r="C8" s="45"/>
      <c r="D8" s="139" t="s">
        <v>87</v>
      </c>
      <c r="E8" s="367"/>
      <c r="F8" s="46"/>
      <c r="G8" s="151" t="s">
        <v>87</v>
      </c>
      <c r="H8" s="380"/>
      <c r="I8" s="46"/>
      <c r="J8" s="139" t="s">
        <v>87</v>
      </c>
      <c r="K8" s="152">
        <f>ROUNDUP(C8/35,0)</f>
        <v>0</v>
      </c>
      <c r="L8" s="138">
        <f>ROUNDDOWN(C8/30,1)</f>
        <v>0</v>
      </c>
      <c r="M8" s="139" t="s">
        <v>87</v>
      </c>
      <c r="N8" s="45"/>
      <c r="O8" s="132">
        <f>MAX(L8,N8)</f>
        <v>0</v>
      </c>
      <c r="P8" s="129" t="s">
        <v>87</v>
      </c>
      <c r="R8" s="149" t="str">
        <f>IF(C8=SUM(F8,I8),"ＯＫ","不突合")</f>
        <v>ＯＫ</v>
      </c>
    </row>
    <row r="9" spans="1:18" ht="24.9" customHeight="1" thickBot="1" x14ac:dyDescent="0.25">
      <c r="B9" s="153" t="s">
        <v>95</v>
      </c>
      <c r="C9" s="47"/>
      <c r="D9" s="141" t="s">
        <v>87</v>
      </c>
      <c r="E9" s="378"/>
      <c r="F9" s="48"/>
      <c r="G9" s="154" t="s">
        <v>87</v>
      </c>
      <c r="H9" s="381"/>
      <c r="I9" s="48"/>
      <c r="J9" s="141" t="s">
        <v>87</v>
      </c>
      <c r="K9" s="155">
        <f>ROUNDUP(C9/35,0)</f>
        <v>0</v>
      </c>
      <c r="L9" s="140">
        <f>ROUNDDOWN(C9/30,1)</f>
        <v>0</v>
      </c>
      <c r="M9" s="141" t="s">
        <v>87</v>
      </c>
      <c r="N9" s="47"/>
      <c r="O9" s="133">
        <f>MAX(L9,N9)</f>
        <v>0</v>
      </c>
      <c r="P9" s="130" t="s">
        <v>87</v>
      </c>
      <c r="R9" s="149" t="str">
        <f>IF(C9=SUM(F9,I9),"ＯＫ","不突合")</f>
        <v>ＯＫ</v>
      </c>
    </row>
    <row r="10" spans="1:18" ht="24.9" customHeight="1" thickBot="1" x14ac:dyDescent="0.25">
      <c r="B10" s="156" t="s">
        <v>96</v>
      </c>
      <c r="C10" s="157">
        <f>SUM(C4:C9)</f>
        <v>0</v>
      </c>
      <c r="D10" s="143" t="s">
        <v>87</v>
      </c>
      <c r="E10" s="158"/>
      <c r="F10" s="158">
        <f>SUM(F4:F9)</f>
        <v>0</v>
      </c>
      <c r="G10" s="159" t="s">
        <v>87</v>
      </c>
      <c r="H10" s="142"/>
      <c r="I10" s="158">
        <f>SUM(I7:I9)</f>
        <v>0</v>
      </c>
      <c r="J10" s="143" t="s">
        <v>87</v>
      </c>
      <c r="K10" s="160">
        <f>SUM(K7:K9)</f>
        <v>0</v>
      </c>
      <c r="L10" s="142">
        <f>ROUND(SUM(L4:L9),0)</f>
        <v>0</v>
      </c>
      <c r="M10" s="143" t="s">
        <v>87</v>
      </c>
      <c r="N10" s="135">
        <f>SUM(N7:N9)</f>
        <v>0</v>
      </c>
      <c r="O10" s="134">
        <f>ROUND(SUM(O4:O9),0)</f>
        <v>0</v>
      </c>
      <c r="P10" s="131" t="s">
        <v>87</v>
      </c>
    </row>
    <row r="12" spans="1:18" ht="306.60000000000002" customHeight="1" x14ac:dyDescent="0.2">
      <c r="A12" s="352" t="s">
        <v>313</v>
      </c>
      <c r="B12" s="353"/>
      <c r="C12" s="353"/>
      <c r="D12" s="353"/>
      <c r="E12" s="353"/>
      <c r="F12" s="353"/>
      <c r="G12" s="353"/>
      <c r="H12" s="353"/>
      <c r="I12" s="353"/>
      <c r="J12" s="353"/>
      <c r="K12" s="353"/>
      <c r="L12" s="353"/>
      <c r="M12" s="353"/>
      <c r="N12" s="353"/>
      <c r="O12" s="353"/>
      <c r="P12" s="353"/>
    </row>
  </sheetData>
  <mergeCells count="16">
    <mergeCell ref="N2:N3"/>
    <mergeCell ref="O2:P3"/>
    <mergeCell ref="L3:M3"/>
    <mergeCell ref="N4:N6"/>
    <mergeCell ref="A12:P12"/>
    <mergeCell ref="B2:B3"/>
    <mergeCell ref="C2:D3"/>
    <mergeCell ref="E2:J2"/>
    <mergeCell ref="E3:G3"/>
    <mergeCell ref="H3:J3"/>
    <mergeCell ref="E4:E6"/>
    <mergeCell ref="H4:J6"/>
    <mergeCell ref="K4:K6"/>
    <mergeCell ref="E7:E9"/>
    <mergeCell ref="H7:H9"/>
    <mergeCell ref="K2:M2"/>
  </mergeCells>
  <phoneticPr fontId="2"/>
  <printOptions horizontalCentered="1"/>
  <pageMargins left="0.62992125984251968" right="0.62992125984251968" top="0.98425196850393704" bottom="0.98425196850393704" header="0.51181102362204722" footer="0.51181102362204722"/>
  <pageSetup paperSize="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70"/>
  <sheetViews>
    <sheetView view="pageBreakPreview" zoomScaleNormal="100" zoomScaleSheetLayoutView="100" workbookViewId="0"/>
  </sheetViews>
  <sheetFormatPr defaultColWidth="9" defaultRowHeight="13.2" x14ac:dyDescent="0.2"/>
  <cols>
    <col min="1" max="1" width="2.33203125" style="1" customWidth="1"/>
    <col min="2" max="2" width="4.44140625" style="1" bestFit="1" customWidth="1"/>
    <col min="3" max="3" width="11.6640625" style="1" bestFit="1" customWidth="1"/>
    <col min="4" max="4" width="15.6640625" style="1" customWidth="1"/>
    <col min="5" max="6" width="6.109375" style="1" customWidth="1"/>
    <col min="7" max="7" width="7.44140625" style="1" bestFit="1" customWidth="1"/>
    <col min="8" max="8" width="6" style="1" customWidth="1"/>
    <col min="9" max="10" width="6.21875" style="1" customWidth="1"/>
    <col min="11" max="11" width="12.88671875" style="1" customWidth="1"/>
    <col min="12" max="12" width="8" style="1" customWidth="1"/>
    <col min="13" max="14" width="7.6640625" style="1" customWidth="1"/>
    <col min="15" max="15" width="4.21875" style="1" customWidth="1"/>
    <col min="16" max="16" width="2.44140625" style="1" bestFit="1" customWidth="1"/>
    <col min="17" max="17" width="11.44140625" style="1" customWidth="1"/>
    <col min="18" max="18" width="2.44140625" style="1" bestFit="1" customWidth="1"/>
    <col min="19" max="19" width="10.44140625" style="1" customWidth="1"/>
    <col min="20" max="16384" width="9" style="1"/>
  </cols>
  <sheetData>
    <row r="1" spans="1:20" x14ac:dyDescent="0.2">
      <c r="A1" s="1" t="s">
        <v>322</v>
      </c>
      <c r="S1" s="49" t="s">
        <v>317</v>
      </c>
    </row>
    <row r="2" spans="1:20" ht="13.8" thickBot="1" x14ac:dyDescent="0.25"/>
    <row r="3" spans="1:20" ht="13.5" customHeight="1" x14ac:dyDescent="0.2">
      <c r="B3" s="388" t="s">
        <v>97</v>
      </c>
      <c r="C3" s="391" t="s">
        <v>98</v>
      </c>
      <c r="D3" s="394" t="s">
        <v>99</v>
      </c>
      <c r="E3" s="412" t="s">
        <v>100</v>
      </c>
      <c r="F3" s="413"/>
      <c r="G3" s="414"/>
      <c r="H3" s="403" t="s">
        <v>101</v>
      </c>
      <c r="I3" s="452" t="s">
        <v>102</v>
      </c>
      <c r="J3" s="452"/>
      <c r="K3" s="452"/>
      <c r="L3" s="452"/>
      <c r="M3" s="452"/>
      <c r="N3" s="452"/>
      <c r="O3" s="452"/>
      <c r="P3" s="452"/>
      <c r="Q3" s="452"/>
      <c r="R3" s="452"/>
      <c r="S3" s="383" t="s">
        <v>103</v>
      </c>
    </row>
    <row r="4" spans="1:20" ht="13.5" customHeight="1" x14ac:dyDescent="0.2">
      <c r="B4" s="389"/>
      <c r="C4" s="392"/>
      <c r="D4" s="395"/>
      <c r="E4" s="415"/>
      <c r="F4" s="416"/>
      <c r="G4" s="417"/>
      <c r="H4" s="404"/>
      <c r="I4" s="408" t="s">
        <v>309</v>
      </c>
      <c r="J4" s="409"/>
      <c r="K4" s="409"/>
      <c r="L4" s="410"/>
      <c r="M4" s="418" t="s">
        <v>107</v>
      </c>
      <c r="N4" s="399" t="s">
        <v>108</v>
      </c>
      <c r="O4" s="423" t="s">
        <v>61</v>
      </c>
      <c r="P4" s="424"/>
      <c r="Q4" s="424"/>
      <c r="R4" s="425"/>
      <c r="S4" s="384"/>
    </row>
    <row r="5" spans="1:20" ht="27.75" customHeight="1" x14ac:dyDescent="0.2">
      <c r="B5" s="389"/>
      <c r="C5" s="392"/>
      <c r="D5" s="395"/>
      <c r="E5" s="397" t="s">
        <v>104</v>
      </c>
      <c r="F5" s="399" t="s">
        <v>105</v>
      </c>
      <c r="G5" s="401" t="s">
        <v>106</v>
      </c>
      <c r="H5" s="404"/>
      <c r="I5" s="406" t="s">
        <v>133</v>
      </c>
      <c r="J5" s="407"/>
      <c r="K5" s="386" t="s">
        <v>308</v>
      </c>
      <c r="L5" s="399" t="s">
        <v>310</v>
      </c>
      <c r="M5" s="419"/>
      <c r="N5" s="421"/>
      <c r="O5" s="419"/>
      <c r="P5" s="419"/>
      <c r="Q5" s="419"/>
      <c r="R5" s="426"/>
      <c r="S5" s="384"/>
    </row>
    <row r="6" spans="1:20" ht="27.75" customHeight="1" thickBot="1" x14ac:dyDescent="0.25">
      <c r="B6" s="390"/>
      <c r="C6" s="393"/>
      <c r="D6" s="396"/>
      <c r="E6" s="398"/>
      <c r="F6" s="400"/>
      <c r="G6" s="402"/>
      <c r="H6" s="405"/>
      <c r="I6" s="52" t="s">
        <v>170</v>
      </c>
      <c r="J6" s="50" t="s">
        <v>134</v>
      </c>
      <c r="K6" s="387"/>
      <c r="L6" s="411"/>
      <c r="M6" s="420"/>
      <c r="N6" s="422"/>
      <c r="O6" s="420"/>
      <c r="P6" s="420"/>
      <c r="Q6" s="420"/>
      <c r="R6" s="427"/>
      <c r="S6" s="385"/>
    </row>
    <row r="7" spans="1:20" ht="21" customHeight="1" x14ac:dyDescent="0.2">
      <c r="B7" s="436">
        <v>1</v>
      </c>
      <c r="C7" s="438"/>
      <c r="D7" s="440"/>
      <c r="E7" s="442"/>
      <c r="F7" s="444"/>
      <c r="G7" s="446"/>
      <c r="H7" s="448"/>
      <c r="I7" s="92"/>
      <c r="J7" s="92"/>
      <c r="K7" s="93"/>
      <c r="L7" s="337"/>
      <c r="M7" s="94"/>
      <c r="N7" s="94"/>
      <c r="O7" s="93"/>
      <c r="P7" s="95" t="s">
        <v>109</v>
      </c>
      <c r="Q7" s="96"/>
      <c r="R7" s="97" t="s">
        <v>110</v>
      </c>
      <c r="S7" s="450"/>
      <c r="T7" s="1" t="s">
        <v>111</v>
      </c>
    </row>
    <row r="8" spans="1:20" ht="21" customHeight="1" x14ac:dyDescent="0.2">
      <c r="B8" s="437"/>
      <c r="C8" s="439"/>
      <c r="D8" s="441"/>
      <c r="E8" s="443"/>
      <c r="F8" s="445"/>
      <c r="G8" s="447"/>
      <c r="H8" s="449"/>
      <c r="I8" s="98"/>
      <c r="J8" s="99"/>
      <c r="K8" s="100"/>
      <c r="L8" s="338"/>
      <c r="M8" s="101"/>
      <c r="N8" s="101"/>
      <c r="O8" s="464"/>
      <c r="P8" s="465"/>
      <c r="Q8" s="465"/>
      <c r="R8" s="466"/>
      <c r="S8" s="451"/>
      <c r="T8" s="1" t="s">
        <v>112</v>
      </c>
    </row>
    <row r="9" spans="1:20" ht="21" customHeight="1" x14ac:dyDescent="0.2">
      <c r="B9" s="456">
        <f>B7+1</f>
        <v>2</v>
      </c>
      <c r="C9" s="458"/>
      <c r="D9" s="460"/>
      <c r="E9" s="428"/>
      <c r="F9" s="430"/>
      <c r="G9" s="432"/>
      <c r="H9" s="434"/>
      <c r="I9" s="102"/>
      <c r="J9" s="102"/>
      <c r="K9" s="103"/>
      <c r="L9" s="335"/>
      <c r="M9" s="104"/>
      <c r="N9" s="104"/>
      <c r="O9" s="103"/>
      <c r="P9" s="105" t="s">
        <v>113</v>
      </c>
      <c r="Q9" s="106"/>
      <c r="R9" s="107" t="s">
        <v>114</v>
      </c>
      <c r="S9" s="462"/>
    </row>
    <row r="10" spans="1:20" ht="21" customHeight="1" x14ac:dyDescent="0.2">
      <c r="B10" s="457"/>
      <c r="C10" s="459"/>
      <c r="D10" s="461"/>
      <c r="E10" s="429"/>
      <c r="F10" s="431"/>
      <c r="G10" s="433"/>
      <c r="H10" s="435"/>
      <c r="I10" s="108"/>
      <c r="J10" s="109"/>
      <c r="K10" s="110"/>
      <c r="L10" s="339"/>
      <c r="M10" s="111"/>
      <c r="N10" s="111"/>
      <c r="O10" s="453"/>
      <c r="P10" s="454"/>
      <c r="Q10" s="454"/>
      <c r="R10" s="455"/>
      <c r="S10" s="463"/>
    </row>
    <row r="11" spans="1:20" ht="21" customHeight="1" x14ac:dyDescent="0.2">
      <c r="B11" s="456">
        <f t="shared" ref="B11" si="0">B9+1</f>
        <v>3</v>
      </c>
      <c r="C11" s="458"/>
      <c r="D11" s="460"/>
      <c r="E11" s="428"/>
      <c r="F11" s="430"/>
      <c r="G11" s="432"/>
      <c r="H11" s="434"/>
      <c r="I11" s="102"/>
      <c r="J11" s="102"/>
      <c r="K11" s="103"/>
      <c r="L11" s="335"/>
      <c r="M11" s="104"/>
      <c r="N11" s="104"/>
      <c r="O11" s="103"/>
      <c r="P11" s="105" t="s">
        <v>109</v>
      </c>
      <c r="Q11" s="106"/>
      <c r="R11" s="107" t="s">
        <v>110</v>
      </c>
      <c r="S11" s="462"/>
    </row>
    <row r="12" spans="1:20" ht="21" customHeight="1" x14ac:dyDescent="0.2">
      <c r="B12" s="457"/>
      <c r="C12" s="459"/>
      <c r="D12" s="461"/>
      <c r="E12" s="429"/>
      <c r="F12" s="431"/>
      <c r="G12" s="433"/>
      <c r="H12" s="435"/>
      <c r="I12" s="108"/>
      <c r="J12" s="109"/>
      <c r="K12" s="110"/>
      <c r="L12" s="339"/>
      <c r="M12" s="111"/>
      <c r="N12" s="111"/>
      <c r="O12" s="453"/>
      <c r="P12" s="454"/>
      <c r="Q12" s="454"/>
      <c r="R12" s="455"/>
      <c r="S12" s="463"/>
    </row>
    <row r="13" spans="1:20" ht="21" customHeight="1" x14ac:dyDescent="0.2">
      <c r="B13" s="456">
        <f t="shared" ref="B13" si="1">B11+1</f>
        <v>4</v>
      </c>
      <c r="C13" s="458"/>
      <c r="D13" s="460"/>
      <c r="E13" s="428"/>
      <c r="F13" s="430"/>
      <c r="G13" s="432"/>
      <c r="H13" s="434"/>
      <c r="I13" s="102"/>
      <c r="J13" s="102"/>
      <c r="K13" s="103"/>
      <c r="L13" s="335"/>
      <c r="M13" s="104"/>
      <c r="N13" s="104"/>
      <c r="O13" s="103"/>
      <c r="P13" s="105" t="s">
        <v>109</v>
      </c>
      <c r="Q13" s="106"/>
      <c r="R13" s="107" t="s">
        <v>110</v>
      </c>
      <c r="S13" s="462"/>
    </row>
    <row r="14" spans="1:20" ht="21" customHeight="1" x14ac:dyDescent="0.2">
      <c r="B14" s="457"/>
      <c r="C14" s="459"/>
      <c r="D14" s="461"/>
      <c r="E14" s="429"/>
      <c r="F14" s="431"/>
      <c r="G14" s="433"/>
      <c r="H14" s="435"/>
      <c r="I14" s="108"/>
      <c r="J14" s="109"/>
      <c r="K14" s="110"/>
      <c r="L14" s="339"/>
      <c r="M14" s="111"/>
      <c r="N14" s="111"/>
      <c r="O14" s="453"/>
      <c r="P14" s="454"/>
      <c r="Q14" s="454"/>
      <c r="R14" s="455"/>
      <c r="S14" s="463"/>
    </row>
    <row r="15" spans="1:20" ht="21" customHeight="1" x14ac:dyDescent="0.2">
      <c r="B15" s="456">
        <f t="shared" ref="B15" si="2">B13+1</f>
        <v>5</v>
      </c>
      <c r="C15" s="458"/>
      <c r="D15" s="460"/>
      <c r="E15" s="428"/>
      <c r="F15" s="430"/>
      <c r="G15" s="432"/>
      <c r="H15" s="434"/>
      <c r="I15" s="102"/>
      <c r="J15" s="102"/>
      <c r="K15" s="103"/>
      <c r="L15" s="335"/>
      <c r="M15" s="104"/>
      <c r="N15" s="104"/>
      <c r="O15" s="103"/>
      <c r="P15" s="105" t="s">
        <v>115</v>
      </c>
      <c r="Q15" s="106"/>
      <c r="R15" s="107" t="s">
        <v>116</v>
      </c>
      <c r="S15" s="462"/>
    </row>
    <row r="16" spans="1:20" ht="21" customHeight="1" x14ac:dyDescent="0.2">
      <c r="B16" s="457"/>
      <c r="C16" s="459"/>
      <c r="D16" s="461"/>
      <c r="E16" s="429"/>
      <c r="F16" s="431"/>
      <c r="G16" s="433"/>
      <c r="H16" s="435"/>
      <c r="I16" s="108"/>
      <c r="J16" s="109"/>
      <c r="K16" s="110"/>
      <c r="L16" s="339"/>
      <c r="M16" s="111"/>
      <c r="N16" s="111"/>
      <c r="O16" s="453"/>
      <c r="P16" s="454"/>
      <c r="Q16" s="454"/>
      <c r="R16" s="455"/>
      <c r="S16" s="463"/>
    </row>
    <row r="17" spans="2:19" ht="21" customHeight="1" x14ac:dyDescent="0.2">
      <c r="B17" s="456">
        <f t="shared" ref="B17" si="3">B15+1</f>
        <v>6</v>
      </c>
      <c r="C17" s="458"/>
      <c r="D17" s="460"/>
      <c r="E17" s="428"/>
      <c r="F17" s="430"/>
      <c r="G17" s="432"/>
      <c r="H17" s="434"/>
      <c r="I17" s="102"/>
      <c r="J17" s="102"/>
      <c r="K17" s="103"/>
      <c r="L17" s="335"/>
      <c r="M17" s="104"/>
      <c r="N17" s="104"/>
      <c r="O17" s="103"/>
      <c r="P17" s="105" t="s">
        <v>109</v>
      </c>
      <c r="Q17" s="106"/>
      <c r="R17" s="107" t="s">
        <v>110</v>
      </c>
      <c r="S17" s="462"/>
    </row>
    <row r="18" spans="2:19" ht="21" customHeight="1" x14ac:dyDescent="0.2">
      <c r="B18" s="457"/>
      <c r="C18" s="459"/>
      <c r="D18" s="461"/>
      <c r="E18" s="429"/>
      <c r="F18" s="431"/>
      <c r="G18" s="433"/>
      <c r="H18" s="435"/>
      <c r="I18" s="108"/>
      <c r="J18" s="109"/>
      <c r="K18" s="110"/>
      <c r="L18" s="339"/>
      <c r="M18" s="111"/>
      <c r="N18" s="111"/>
      <c r="O18" s="453"/>
      <c r="P18" s="454"/>
      <c r="Q18" s="454"/>
      <c r="R18" s="455"/>
      <c r="S18" s="463"/>
    </row>
    <row r="19" spans="2:19" ht="21" customHeight="1" x14ac:dyDescent="0.2">
      <c r="B19" s="456">
        <f t="shared" ref="B19" si="4">B17+1</f>
        <v>7</v>
      </c>
      <c r="C19" s="458"/>
      <c r="D19" s="460"/>
      <c r="E19" s="428"/>
      <c r="F19" s="430"/>
      <c r="G19" s="432"/>
      <c r="H19" s="434"/>
      <c r="I19" s="102"/>
      <c r="J19" s="102"/>
      <c r="K19" s="103"/>
      <c r="L19" s="335"/>
      <c r="M19" s="104"/>
      <c r="N19" s="104"/>
      <c r="O19" s="103"/>
      <c r="P19" s="105" t="s">
        <v>109</v>
      </c>
      <c r="Q19" s="106"/>
      <c r="R19" s="107" t="s">
        <v>110</v>
      </c>
      <c r="S19" s="462"/>
    </row>
    <row r="20" spans="2:19" ht="21" customHeight="1" x14ac:dyDescent="0.2">
      <c r="B20" s="457"/>
      <c r="C20" s="459"/>
      <c r="D20" s="461"/>
      <c r="E20" s="429"/>
      <c r="F20" s="431"/>
      <c r="G20" s="433"/>
      <c r="H20" s="435"/>
      <c r="I20" s="108"/>
      <c r="J20" s="109"/>
      <c r="K20" s="110"/>
      <c r="L20" s="339"/>
      <c r="M20" s="111"/>
      <c r="N20" s="111"/>
      <c r="O20" s="453"/>
      <c r="P20" s="454"/>
      <c r="Q20" s="454"/>
      <c r="R20" s="455"/>
      <c r="S20" s="463"/>
    </row>
    <row r="21" spans="2:19" ht="21" customHeight="1" x14ac:dyDescent="0.2">
      <c r="B21" s="456">
        <f t="shared" ref="B21" si="5">B19+1</f>
        <v>8</v>
      </c>
      <c r="C21" s="458"/>
      <c r="D21" s="460"/>
      <c r="E21" s="428"/>
      <c r="F21" s="430"/>
      <c r="G21" s="432"/>
      <c r="H21" s="434"/>
      <c r="I21" s="102"/>
      <c r="J21" s="102"/>
      <c r="K21" s="103"/>
      <c r="L21" s="335"/>
      <c r="M21" s="104"/>
      <c r="N21" s="104"/>
      <c r="O21" s="103"/>
      <c r="P21" s="105" t="s">
        <v>109</v>
      </c>
      <c r="Q21" s="106"/>
      <c r="R21" s="107" t="s">
        <v>110</v>
      </c>
      <c r="S21" s="462"/>
    </row>
    <row r="22" spans="2:19" ht="21" customHeight="1" x14ac:dyDescent="0.2">
      <c r="B22" s="457"/>
      <c r="C22" s="459"/>
      <c r="D22" s="461"/>
      <c r="E22" s="429"/>
      <c r="F22" s="431"/>
      <c r="G22" s="433"/>
      <c r="H22" s="435"/>
      <c r="I22" s="108"/>
      <c r="J22" s="109"/>
      <c r="K22" s="110"/>
      <c r="L22" s="339"/>
      <c r="M22" s="111"/>
      <c r="N22" s="111"/>
      <c r="O22" s="453"/>
      <c r="P22" s="454"/>
      <c r="Q22" s="454"/>
      <c r="R22" s="455"/>
      <c r="S22" s="463"/>
    </row>
    <row r="23" spans="2:19" ht="21" customHeight="1" x14ac:dyDescent="0.2">
      <c r="B23" s="456">
        <f t="shared" ref="B23" si="6">B21+1</f>
        <v>9</v>
      </c>
      <c r="C23" s="458"/>
      <c r="D23" s="460"/>
      <c r="E23" s="428"/>
      <c r="F23" s="430"/>
      <c r="G23" s="432"/>
      <c r="H23" s="434"/>
      <c r="I23" s="102"/>
      <c r="J23" s="102"/>
      <c r="K23" s="103"/>
      <c r="L23" s="335"/>
      <c r="M23" s="104"/>
      <c r="N23" s="104"/>
      <c r="O23" s="103"/>
      <c r="P23" s="105" t="s">
        <v>113</v>
      </c>
      <c r="Q23" s="106"/>
      <c r="R23" s="107" t="s">
        <v>114</v>
      </c>
      <c r="S23" s="462"/>
    </row>
    <row r="24" spans="2:19" ht="21" customHeight="1" x14ac:dyDescent="0.2">
      <c r="B24" s="457"/>
      <c r="C24" s="459"/>
      <c r="D24" s="461"/>
      <c r="E24" s="429"/>
      <c r="F24" s="431"/>
      <c r="G24" s="433"/>
      <c r="H24" s="435"/>
      <c r="I24" s="108"/>
      <c r="J24" s="109"/>
      <c r="K24" s="110"/>
      <c r="L24" s="339"/>
      <c r="M24" s="111"/>
      <c r="N24" s="111"/>
      <c r="O24" s="453"/>
      <c r="P24" s="454"/>
      <c r="Q24" s="454"/>
      <c r="R24" s="455"/>
      <c r="S24" s="463"/>
    </row>
    <row r="25" spans="2:19" ht="21" customHeight="1" x14ac:dyDescent="0.2">
      <c r="B25" s="456">
        <f t="shared" ref="B25" si="7">B23+1</f>
        <v>10</v>
      </c>
      <c r="C25" s="458"/>
      <c r="D25" s="460"/>
      <c r="E25" s="428"/>
      <c r="F25" s="430"/>
      <c r="G25" s="432"/>
      <c r="H25" s="434"/>
      <c r="I25" s="102"/>
      <c r="J25" s="102"/>
      <c r="K25" s="103"/>
      <c r="L25" s="335"/>
      <c r="M25" s="104"/>
      <c r="N25" s="104"/>
      <c r="O25" s="103"/>
      <c r="P25" s="105" t="s">
        <v>113</v>
      </c>
      <c r="Q25" s="106"/>
      <c r="R25" s="107" t="s">
        <v>114</v>
      </c>
      <c r="S25" s="462"/>
    </row>
    <row r="26" spans="2:19" ht="21" customHeight="1" x14ac:dyDescent="0.2">
      <c r="B26" s="457"/>
      <c r="C26" s="459"/>
      <c r="D26" s="461"/>
      <c r="E26" s="429"/>
      <c r="F26" s="431"/>
      <c r="G26" s="433"/>
      <c r="H26" s="435"/>
      <c r="I26" s="108"/>
      <c r="J26" s="109"/>
      <c r="K26" s="110"/>
      <c r="L26" s="339"/>
      <c r="M26" s="111"/>
      <c r="N26" s="111"/>
      <c r="O26" s="453"/>
      <c r="P26" s="454"/>
      <c r="Q26" s="454"/>
      <c r="R26" s="455"/>
      <c r="S26" s="463"/>
    </row>
    <row r="27" spans="2:19" ht="21" customHeight="1" x14ac:dyDescent="0.2">
      <c r="B27" s="456">
        <f t="shared" ref="B27" si="8">B25+1</f>
        <v>11</v>
      </c>
      <c r="C27" s="458"/>
      <c r="D27" s="460"/>
      <c r="E27" s="428"/>
      <c r="F27" s="430"/>
      <c r="G27" s="432"/>
      <c r="H27" s="434"/>
      <c r="I27" s="102"/>
      <c r="J27" s="102"/>
      <c r="K27" s="103"/>
      <c r="L27" s="335"/>
      <c r="M27" s="104"/>
      <c r="N27" s="104"/>
      <c r="O27" s="103"/>
      <c r="P27" s="105" t="s">
        <v>109</v>
      </c>
      <c r="Q27" s="106"/>
      <c r="R27" s="107" t="s">
        <v>110</v>
      </c>
      <c r="S27" s="462"/>
    </row>
    <row r="28" spans="2:19" ht="21" customHeight="1" x14ac:dyDescent="0.2">
      <c r="B28" s="457"/>
      <c r="C28" s="459"/>
      <c r="D28" s="461"/>
      <c r="E28" s="429"/>
      <c r="F28" s="431"/>
      <c r="G28" s="433"/>
      <c r="H28" s="435"/>
      <c r="I28" s="108"/>
      <c r="J28" s="109"/>
      <c r="K28" s="110"/>
      <c r="L28" s="339"/>
      <c r="M28" s="111"/>
      <c r="N28" s="111"/>
      <c r="O28" s="453"/>
      <c r="P28" s="454"/>
      <c r="Q28" s="454"/>
      <c r="R28" s="455"/>
      <c r="S28" s="463"/>
    </row>
    <row r="29" spans="2:19" ht="21" customHeight="1" x14ac:dyDescent="0.2">
      <c r="B29" s="456">
        <f t="shared" ref="B29" si="9">B27+1</f>
        <v>12</v>
      </c>
      <c r="C29" s="458"/>
      <c r="D29" s="460"/>
      <c r="E29" s="428"/>
      <c r="F29" s="430"/>
      <c r="G29" s="432"/>
      <c r="H29" s="434"/>
      <c r="I29" s="102"/>
      <c r="J29" s="102"/>
      <c r="K29" s="103"/>
      <c r="L29" s="335"/>
      <c r="M29" s="104"/>
      <c r="N29" s="104"/>
      <c r="O29" s="103"/>
      <c r="P29" s="105" t="s">
        <v>109</v>
      </c>
      <c r="Q29" s="106"/>
      <c r="R29" s="107" t="s">
        <v>110</v>
      </c>
      <c r="S29" s="462"/>
    </row>
    <row r="30" spans="2:19" ht="21" customHeight="1" x14ac:dyDescent="0.2">
      <c r="B30" s="457"/>
      <c r="C30" s="459"/>
      <c r="D30" s="461"/>
      <c r="E30" s="429"/>
      <c r="F30" s="431"/>
      <c r="G30" s="433"/>
      <c r="H30" s="435"/>
      <c r="I30" s="108"/>
      <c r="J30" s="109"/>
      <c r="K30" s="110"/>
      <c r="L30" s="339"/>
      <c r="M30" s="111"/>
      <c r="N30" s="111"/>
      <c r="O30" s="453"/>
      <c r="P30" s="454"/>
      <c r="Q30" s="454"/>
      <c r="R30" s="455"/>
      <c r="S30" s="463"/>
    </row>
    <row r="31" spans="2:19" ht="21" customHeight="1" x14ac:dyDescent="0.2">
      <c r="B31" s="456">
        <f t="shared" ref="B31" si="10">B29+1</f>
        <v>13</v>
      </c>
      <c r="C31" s="458"/>
      <c r="D31" s="460"/>
      <c r="E31" s="428"/>
      <c r="F31" s="430"/>
      <c r="G31" s="432"/>
      <c r="H31" s="434"/>
      <c r="I31" s="102"/>
      <c r="J31" s="102"/>
      <c r="K31" s="103"/>
      <c r="L31" s="335"/>
      <c r="M31" s="104"/>
      <c r="N31" s="104"/>
      <c r="O31" s="103"/>
      <c r="P31" s="105" t="s">
        <v>109</v>
      </c>
      <c r="Q31" s="106"/>
      <c r="R31" s="107" t="s">
        <v>110</v>
      </c>
      <c r="S31" s="462"/>
    </row>
    <row r="32" spans="2:19" ht="21" customHeight="1" x14ac:dyDescent="0.2">
      <c r="B32" s="457"/>
      <c r="C32" s="459"/>
      <c r="D32" s="461"/>
      <c r="E32" s="429"/>
      <c r="F32" s="431"/>
      <c r="G32" s="433"/>
      <c r="H32" s="435"/>
      <c r="I32" s="108"/>
      <c r="J32" s="109"/>
      <c r="K32" s="110"/>
      <c r="L32" s="339"/>
      <c r="M32" s="111"/>
      <c r="N32" s="111"/>
      <c r="O32" s="453"/>
      <c r="P32" s="454"/>
      <c r="Q32" s="454"/>
      <c r="R32" s="455"/>
      <c r="S32" s="463"/>
    </row>
    <row r="33" spans="2:19" ht="21" customHeight="1" x14ac:dyDescent="0.2">
      <c r="B33" s="456">
        <f t="shared" ref="B33" si="11">B31+1</f>
        <v>14</v>
      </c>
      <c r="C33" s="458"/>
      <c r="D33" s="460"/>
      <c r="E33" s="428"/>
      <c r="F33" s="430"/>
      <c r="G33" s="432"/>
      <c r="H33" s="434"/>
      <c r="I33" s="102"/>
      <c r="J33" s="102"/>
      <c r="K33" s="103"/>
      <c r="L33" s="335"/>
      <c r="M33" s="104"/>
      <c r="N33" s="104"/>
      <c r="O33" s="103"/>
      <c r="P33" s="105" t="s">
        <v>109</v>
      </c>
      <c r="Q33" s="106"/>
      <c r="R33" s="107" t="s">
        <v>110</v>
      </c>
      <c r="S33" s="462"/>
    </row>
    <row r="34" spans="2:19" ht="21" customHeight="1" x14ac:dyDescent="0.2">
      <c r="B34" s="457"/>
      <c r="C34" s="459"/>
      <c r="D34" s="461"/>
      <c r="E34" s="429"/>
      <c r="F34" s="431"/>
      <c r="G34" s="433"/>
      <c r="H34" s="435"/>
      <c r="I34" s="108"/>
      <c r="J34" s="109"/>
      <c r="K34" s="110"/>
      <c r="L34" s="339"/>
      <c r="M34" s="111"/>
      <c r="N34" s="111"/>
      <c r="O34" s="453"/>
      <c r="P34" s="454"/>
      <c r="Q34" s="454"/>
      <c r="R34" s="455"/>
      <c r="S34" s="463"/>
    </row>
    <row r="35" spans="2:19" ht="21" customHeight="1" x14ac:dyDescent="0.2">
      <c r="B35" s="456">
        <f t="shared" ref="B35" si="12">B33+1</f>
        <v>15</v>
      </c>
      <c r="C35" s="458"/>
      <c r="D35" s="460"/>
      <c r="E35" s="428"/>
      <c r="F35" s="430"/>
      <c r="G35" s="432"/>
      <c r="H35" s="434"/>
      <c r="I35" s="102"/>
      <c r="J35" s="102"/>
      <c r="K35" s="103"/>
      <c r="L35" s="335"/>
      <c r="M35" s="104"/>
      <c r="N35" s="104"/>
      <c r="O35" s="103"/>
      <c r="P35" s="105" t="s">
        <v>109</v>
      </c>
      <c r="Q35" s="106"/>
      <c r="R35" s="107" t="s">
        <v>110</v>
      </c>
      <c r="S35" s="462"/>
    </row>
    <row r="36" spans="2:19" ht="21" customHeight="1" x14ac:dyDescent="0.2">
      <c r="B36" s="457"/>
      <c r="C36" s="459"/>
      <c r="D36" s="461"/>
      <c r="E36" s="429"/>
      <c r="F36" s="431"/>
      <c r="G36" s="433"/>
      <c r="H36" s="435"/>
      <c r="I36" s="108"/>
      <c r="J36" s="109"/>
      <c r="K36" s="110"/>
      <c r="L36" s="339"/>
      <c r="M36" s="111"/>
      <c r="N36" s="111"/>
      <c r="O36" s="453"/>
      <c r="P36" s="454"/>
      <c r="Q36" s="454"/>
      <c r="R36" s="455"/>
      <c r="S36" s="463"/>
    </row>
    <row r="37" spans="2:19" ht="21" customHeight="1" x14ac:dyDescent="0.2">
      <c r="B37" s="456">
        <f t="shared" ref="B37" si="13">B35+1</f>
        <v>16</v>
      </c>
      <c r="C37" s="458"/>
      <c r="D37" s="460"/>
      <c r="E37" s="428"/>
      <c r="F37" s="430"/>
      <c r="G37" s="432"/>
      <c r="H37" s="434"/>
      <c r="I37" s="102"/>
      <c r="J37" s="102"/>
      <c r="K37" s="103"/>
      <c r="L37" s="335"/>
      <c r="M37" s="104"/>
      <c r="N37" s="104"/>
      <c r="O37" s="103"/>
      <c r="P37" s="105" t="s">
        <v>109</v>
      </c>
      <c r="Q37" s="106"/>
      <c r="R37" s="107" t="s">
        <v>110</v>
      </c>
      <c r="S37" s="462"/>
    </row>
    <row r="38" spans="2:19" ht="21" customHeight="1" x14ac:dyDescent="0.2">
      <c r="B38" s="457"/>
      <c r="C38" s="459"/>
      <c r="D38" s="461"/>
      <c r="E38" s="429"/>
      <c r="F38" s="431"/>
      <c r="G38" s="433"/>
      <c r="H38" s="435"/>
      <c r="I38" s="108"/>
      <c r="J38" s="109"/>
      <c r="K38" s="110"/>
      <c r="L38" s="339"/>
      <c r="M38" s="111"/>
      <c r="N38" s="111"/>
      <c r="O38" s="453"/>
      <c r="P38" s="454"/>
      <c r="Q38" s="454"/>
      <c r="R38" s="455"/>
      <c r="S38" s="463"/>
    </row>
    <row r="39" spans="2:19" ht="21" customHeight="1" x14ac:dyDescent="0.2">
      <c r="B39" s="456">
        <f t="shared" ref="B39" si="14">B37+1</f>
        <v>17</v>
      </c>
      <c r="C39" s="458"/>
      <c r="D39" s="460"/>
      <c r="E39" s="428"/>
      <c r="F39" s="430"/>
      <c r="G39" s="432"/>
      <c r="H39" s="434"/>
      <c r="I39" s="102"/>
      <c r="J39" s="102"/>
      <c r="K39" s="103"/>
      <c r="L39" s="335"/>
      <c r="M39" s="104"/>
      <c r="N39" s="104"/>
      <c r="O39" s="103"/>
      <c r="P39" s="105" t="s">
        <v>113</v>
      </c>
      <c r="Q39" s="106"/>
      <c r="R39" s="107" t="s">
        <v>114</v>
      </c>
      <c r="S39" s="462"/>
    </row>
    <row r="40" spans="2:19" ht="21" customHeight="1" x14ac:dyDescent="0.2">
      <c r="B40" s="457"/>
      <c r="C40" s="459"/>
      <c r="D40" s="461"/>
      <c r="E40" s="429"/>
      <c r="F40" s="431"/>
      <c r="G40" s="433"/>
      <c r="H40" s="435"/>
      <c r="I40" s="108"/>
      <c r="J40" s="109"/>
      <c r="K40" s="110"/>
      <c r="L40" s="339"/>
      <c r="M40" s="111"/>
      <c r="N40" s="111"/>
      <c r="O40" s="453"/>
      <c r="P40" s="454"/>
      <c r="Q40" s="454"/>
      <c r="R40" s="455"/>
      <c r="S40" s="463"/>
    </row>
    <row r="41" spans="2:19" ht="21" customHeight="1" x14ac:dyDescent="0.2">
      <c r="B41" s="456">
        <f t="shared" ref="B41" si="15">B39+1</f>
        <v>18</v>
      </c>
      <c r="C41" s="458"/>
      <c r="D41" s="460"/>
      <c r="E41" s="428"/>
      <c r="F41" s="430"/>
      <c r="G41" s="432"/>
      <c r="H41" s="434"/>
      <c r="I41" s="102"/>
      <c r="J41" s="102"/>
      <c r="K41" s="103"/>
      <c r="L41" s="335"/>
      <c r="M41" s="104"/>
      <c r="N41" s="104"/>
      <c r="O41" s="103"/>
      <c r="P41" s="105" t="s">
        <v>113</v>
      </c>
      <c r="Q41" s="106"/>
      <c r="R41" s="107" t="s">
        <v>114</v>
      </c>
      <c r="S41" s="462"/>
    </row>
    <row r="42" spans="2:19" ht="21" customHeight="1" thickBot="1" x14ac:dyDescent="0.25">
      <c r="B42" s="471"/>
      <c r="C42" s="472"/>
      <c r="D42" s="473"/>
      <c r="E42" s="474"/>
      <c r="F42" s="475"/>
      <c r="G42" s="476"/>
      <c r="H42" s="477"/>
      <c r="I42" s="112"/>
      <c r="J42" s="113"/>
      <c r="K42" s="114"/>
      <c r="L42" s="336"/>
      <c r="M42" s="115"/>
      <c r="N42" s="115"/>
      <c r="O42" s="468"/>
      <c r="P42" s="469"/>
      <c r="Q42" s="469"/>
      <c r="R42" s="470"/>
      <c r="S42" s="467"/>
    </row>
    <row r="44" spans="2:19" x14ac:dyDescent="0.2">
      <c r="B44" s="1" t="s">
        <v>117</v>
      </c>
    </row>
    <row r="45" spans="2:19" x14ac:dyDescent="0.2">
      <c r="B45" s="1" t="s">
        <v>118</v>
      </c>
    </row>
    <row r="46" spans="2:19" ht="6.75" customHeight="1" x14ac:dyDescent="0.2"/>
    <row r="47" spans="2:19" x14ac:dyDescent="0.2">
      <c r="B47" s="1" t="s">
        <v>119</v>
      </c>
    </row>
    <row r="48" spans="2:19" ht="6.75" customHeight="1" x14ac:dyDescent="0.2"/>
    <row r="49" spans="2:3" x14ac:dyDescent="0.2">
      <c r="C49" s="1" t="s">
        <v>120</v>
      </c>
    </row>
    <row r="50" spans="2:3" x14ac:dyDescent="0.2">
      <c r="C50" s="1" t="s">
        <v>121</v>
      </c>
    </row>
    <row r="51" spans="2:3" x14ac:dyDescent="0.2">
      <c r="C51" s="1" t="s">
        <v>196</v>
      </c>
    </row>
    <row r="52" spans="2:3" ht="6.75" customHeight="1" x14ac:dyDescent="0.2"/>
    <row r="53" spans="2:3" x14ac:dyDescent="0.2">
      <c r="C53" s="1" t="s">
        <v>122</v>
      </c>
    </row>
    <row r="54" spans="2:3" x14ac:dyDescent="0.2">
      <c r="C54" s="1" t="s">
        <v>123</v>
      </c>
    </row>
    <row r="55" spans="2:3" x14ac:dyDescent="0.2">
      <c r="C55" s="1" t="s">
        <v>124</v>
      </c>
    </row>
    <row r="56" spans="2:3" ht="6.75" customHeight="1" x14ac:dyDescent="0.2"/>
    <row r="57" spans="2:3" x14ac:dyDescent="0.2">
      <c r="B57" s="1" t="s">
        <v>125</v>
      </c>
    </row>
    <row r="58" spans="2:3" x14ac:dyDescent="0.2">
      <c r="B58" s="1" t="s">
        <v>197</v>
      </c>
    </row>
    <row r="59" spans="2:3" ht="6.75" customHeight="1" x14ac:dyDescent="0.2"/>
    <row r="60" spans="2:3" x14ac:dyDescent="0.2">
      <c r="B60" s="1" t="s">
        <v>126</v>
      </c>
    </row>
    <row r="61" spans="2:3" x14ac:dyDescent="0.2">
      <c r="B61" s="1" t="s">
        <v>127</v>
      </c>
    </row>
    <row r="62" spans="2:3" x14ac:dyDescent="0.2">
      <c r="B62" s="1" t="s">
        <v>128</v>
      </c>
    </row>
    <row r="63" spans="2:3" x14ac:dyDescent="0.2">
      <c r="B63" s="1" t="s">
        <v>129</v>
      </c>
    </row>
    <row r="64" spans="2:3" ht="6.75" customHeight="1" x14ac:dyDescent="0.2"/>
    <row r="65" spans="2:3" x14ac:dyDescent="0.2">
      <c r="B65" s="1" t="s">
        <v>312</v>
      </c>
    </row>
    <row r="66" spans="2:3" x14ac:dyDescent="0.2">
      <c r="C66" s="1" t="s">
        <v>315</v>
      </c>
    </row>
    <row r="67" spans="2:3" ht="13.5" customHeight="1" x14ac:dyDescent="0.2">
      <c r="C67" s="1" t="s">
        <v>314</v>
      </c>
    </row>
    <row r="68" spans="2:3" x14ac:dyDescent="0.2">
      <c r="C68" s="1" t="s">
        <v>316</v>
      </c>
    </row>
    <row r="69" spans="2:3" ht="6.75" customHeight="1" x14ac:dyDescent="0.2"/>
    <row r="70" spans="2:3" x14ac:dyDescent="0.2">
      <c r="B70" s="1" t="s">
        <v>311</v>
      </c>
    </row>
  </sheetData>
  <dataConsolidate/>
  <mergeCells count="179">
    <mergeCell ref="B39:B40"/>
    <mergeCell ref="C39:C40"/>
    <mergeCell ref="D39:D40"/>
    <mergeCell ref="E39:E40"/>
    <mergeCell ref="F39:F40"/>
    <mergeCell ref="G39:G40"/>
    <mergeCell ref="H39:H40"/>
    <mergeCell ref="S39:S40"/>
    <mergeCell ref="S41:S42"/>
    <mergeCell ref="O42:R42"/>
    <mergeCell ref="O40:R40"/>
    <mergeCell ref="B41:B42"/>
    <mergeCell ref="C41:C42"/>
    <mergeCell ref="D41:D42"/>
    <mergeCell ref="E41:E42"/>
    <mergeCell ref="F41:F42"/>
    <mergeCell ref="G41:G42"/>
    <mergeCell ref="H41:H42"/>
    <mergeCell ref="O36:R36"/>
    <mergeCell ref="B37:B38"/>
    <mergeCell ref="C37:C38"/>
    <mergeCell ref="D37:D38"/>
    <mergeCell ref="E37:E38"/>
    <mergeCell ref="F37:F38"/>
    <mergeCell ref="G37:G38"/>
    <mergeCell ref="H37:H38"/>
    <mergeCell ref="S33:S34"/>
    <mergeCell ref="O34:R34"/>
    <mergeCell ref="B35:B36"/>
    <mergeCell ref="C35:C36"/>
    <mergeCell ref="D35:D36"/>
    <mergeCell ref="E35:E36"/>
    <mergeCell ref="F35:F36"/>
    <mergeCell ref="G35:G36"/>
    <mergeCell ref="H35:H36"/>
    <mergeCell ref="S35:S36"/>
    <mergeCell ref="S37:S38"/>
    <mergeCell ref="O38:R38"/>
    <mergeCell ref="O32:R32"/>
    <mergeCell ref="B33:B34"/>
    <mergeCell ref="C33:C34"/>
    <mergeCell ref="D33:D34"/>
    <mergeCell ref="E33:E34"/>
    <mergeCell ref="F33:F34"/>
    <mergeCell ref="G33:G34"/>
    <mergeCell ref="H33:H34"/>
    <mergeCell ref="S29:S30"/>
    <mergeCell ref="O30:R30"/>
    <mergeCell ref="B31:B32"/>
    <mergeCell ref="C31:C32"/>
    <mergeCell ref="D31:D32"/>
    <mergeCell ref="E31:E32"/>
    <mergeCell ref="F31:F32"/>
    <mergeCell ref="G31:G32"/>
    <mergeCell ref="H31:H32"/>
    <mergeCell ref="S31:S32"/>
    <mergeCell ref="O28:R28"/>
    <mergeCell ref="B29:B30"/>
    <mergeCell ref="C29:C30"/>
    <mergeCell ref="D29:D30"/>
    <mergeCell ref="E29:E30"/>
    <mergeCell ref="F29:F30"/>
    <mergeCell ref="G29:G30"/>
    <mergeCell ref="H29:H30"/>
    <mergeCell ref="S25:S26"/>
    <mergeCell ref="O26:R26"/>
    <mergeCell ref="B27:B28"/>
    <mergeCell ref="C27:C28"/>
    <mergeCell ref="D27:D28"/>
    <mergeCell ref="E27:E28"/>
    <mergeCell ref="F27:F28"/>
    <mergeCell ref="G27:G28"/>
    <mergeCell ref="H27:H28"/>
    <mergeCell ref="S27:S28"/>
    <mergeCell ref="O24:R24"/>
    <mergeCell ref="B25:B26"/>
    <mergeCell ref="C25:C26"/>
    <mergeCell ref="D25:D26"/>
    <mergeCell ref="E25:E26"/>
    <mergeCell ref="F25:F26"/>
    <mergeCell ref="G25:G26"/>
    <mergeCell ref="H25:H26"/>
    <mergeCell ref="S21:S22"/>
    <mergeCell ref="O22:R22"/>
    <mergeCell ref="B23:B24"/>
    <mergeCell ref="C23:C24"/>
    <mergeCell ref="D23:D24"/>
    <mergeCell ref="E23:E24"/>
    <mergeCell ref="F23:F24"/>
    <mergeCell ref="G23:G24"/>
    <mergeCell ref="H23:H24"/>
    <mergeCell ref="S23:S24"/>
    <mergeCell ref="O20:R20"/>
    <mergeCell ref="B21:B22"/>
    <mergeCell ref="C21:C22"/>
    <mergeCell ref="D21:D22"/>
    <mergeCell ref="E21:E22"/>
    <mergeCell ref="F21:F22"/>
    <mergeCell ref="G21:G22"/>
    <mergeCell ref="H21:H22"/>
    <mergeCell ref="S17:S18"/>
    <mergeCell ref="O18:R18"/>
    <mergeCell ref="B19:B20"/>
    <mergeCell ref="C19:C20"/>
    <mergeCell ref="D19:D20"/>
    <mergeCell ref="E19:E20"/>
    <mergeCell ref="F19:F20"/>
    <mergeCell ref="G19:G20"/>
    <mergeCell ref="H19:H20"/>
    <mergeCell ref="S19:S20"/>
    <mergeCell ref="O16:R16"/>
    <mergeCell ref="B17:B18"/>
    <mergeCell ref="C17:C18"/>
    <mergeCell ref="D17:D18"/>
    <mergeCell ref="E17:E18"/>
    <mergeCell ref="F17:F18"/>
    <mergeCell ref="G17:G18"/>
    <mergeCell ref="H17:H18"/>
    <mergeCell ref="S13:S14"/>
    <mergeCell ref="O14:R14"/>
    <mergeCell ref="B15:B16"/>
    <mergeCell ref="C15:C16"/>
    <mergeCell ref="D15:D16"/>
    <mergeCell ref="E15:E16"/>
    <mergeCell ref="F15:F16"/>
    <mergeCell ref="G15:G16"/>
    <mergeCell ref="H15:H16"/>
    <mergeCell ref="S15:S16"/>
    <mergeCell ref="S7:S8"/>
    <mergeCell ref="I3:R3"/>
    <mergeCell ref="O12:R12"/>
    <mergeCell ref="B13:B14"/>
    <mergeCell ref="C13:C14"/>
    <mergeCell ref="D13:D14"/>
    <mergeCell ref="E13:E14"/>
    <mergeCell ref="F13:F14"/>
    <mergeCell ref="G13:G14"/>
    <mergeCell ref="H13:H14"/>
    <mergeCell ref="S9:S10"/>
    <mergeCell ref="O10:R10"/>
    <mergeCell ref="B11:B12"/>
    <mergeCell ref="C11:C12"/>
    <mergeCell ref="D11:D12"/>
    <mergeCell ref="E11:E12"/>
    <mergeCell ref="F11:F12"/>
    <mergeCell ref="G11:G12"/>
    <mergeCell ref="H11:H12"/>
    <mergeCell ref="S11:S12"/>
    <mergeCell ref="O8:R8"/>
    <mergeCell ref="B9:B10"/>
    <mergeCell ref="C9:C10"/>
    <mergeCell ref="D9:D10"/>
    <mergeCell ref="E9:E10"/>
    <mergeCell ref="F9:F10"/>
    <mergeCell ref="G9:G10"/>
    <mergeCell ref="H9:H10"/>
    <mergeCell ref="B7:B8"/>
    <mergeCell ref="C7:C8"/>
    <mergeCell ref="D7:D8"/>
    <mergeCell ref="E7:E8"/>
    <mergeCell ref="F7:F8"/>
    <mergeCell ref="G7:G8"/>
    <mergeCell ref="H7:H8"/>
    <mergeCell ref="S3:S6"/>
    <mergeCell ref="K5:K6"/>
    <mergeCell ref="B3:B6"/>
    <mergeCell ref="C3:C6"/>
    <mergeCell ref="D3:D6"/>
    <mergeCell ref="E5:E6"/>
    <mergeCell ref="F5:F6"/>
    <mergeCell ref="G5:G6"/>
    <mergeCell ref="H3:H6"/>
    <mergeCell ref="I5:J5"/>
    <mergeCell ref="I4:L4"/>
    <mergeCell ref="L5:L6"/>
    <mergeCell ref="E3:G4"/>
    <mergeCell ref="M4:M6"/>
    <mergeCell ref="N4:N6"/>
    <mergeCell ref="O4:R6"/>
  </mergeCells>
  <phoneticPr fontId="2"/>
  <dataValidations count="3">
    <dataValidation type="list" allowBlank="1" showInputMessage="1" showErrorMessage="1" sqref="H7 H9 H39 H11 H13 H15 H17 H19 H21 H23 H25 H27 H29 H31 H33 H35 H37 H41">
      <formula1>"常勤,非常勤"</formula1>
    </dataValidation>
    <dataValidation type="list" allowBlank="1" showInputMessage="1" showErrorMessage="1" sqref="E7:G7 E9:G9 E37:G37 E11:G11 E13:G13 E15:G15 E17:G17 E19:G19 E21:G21 E23:G23 E25:G25 E27:G27 E29:G29 E31:G31 E33:G33 E35:G35 E39:G39 E41:G41 M37:O37 M9:O9 M39:O39 M11:O11 M13:O13 M15:O15 M17:O17 M19:O19 M21:O21 M23:O23 M25:O25 M27:O27 M29:O29 M31:O31 M33:O33 M35:O35 M41:O41 I41:J41 I35:J35 I33:J33 I31:J31 I29:J29 I27:J27 I25:J25 I23:J23 I21:J21 I19:J19 I17:J17 I15:J15 I13:J13 I11:J11 I39:J39 I9:J9 I37:J37 I7:J7 M7:O7">
      <formula1>"○"</formula1>
    </dataValidation>
    <dataValidation type="list" allowBlank="1" showInputMessage="1" showErrorMessage="1" sqref="L7 L9 L11 L13 L15 L17 L19 L21 L23 L25 L27 L29 L31 L33 L35 L37 L39 L41">
      <formula1>"更新済,更新手続中,更新期限"</formula1>
    </dataValidation>
  </dataValidations>
  <printOptions horizontalCentered="1"/>
  <pageMargins left="0.59055118110236227" right="0.59055118110236227" top="0.59055118110236227" bottom="0.39370078740157483" header="0.31496062992125984" footer="0.31496062992125984"/>
  <pageSetup paperSize="9" scale="65"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0"/>
  <sheetViews>
    <sheetView view="pageBreakPreview" zoomScale="85" zoomScaleNormal="100" zoomScaleSheetLayoutView="85" workbookViewId="0"/>
  </sheetViews>
  <sheetFormatPr defaultRowHeight="13.2" x14ac:dyDescent="0.2"/>
  <cols>
    <col min="1" max="1" width="3.6640625" style="73" customWidth="1"/>
    <col min="2" max="2" width="2.44140625" style="73" customWidth="1"/>
    <col min="3" max="3" width="3.6640625" style="73" customWidth="1"/>
    <col min="4" max="4" width="9.6640625" style="73" customWidth="1"/>
    <col min="5" max="5" width="4.21875" style="73" customWidth="1"/>
    <col min="6" max="7" width="9.6640625" style="73" customWidth="1"/>
    <col min="8" max="8" width="3.77734375" style="73" customWidth="1"/>
    <col min="9" max="9" width="2.44140625" style="73" customWidth="1"/>
    <col min="10" max="10" width="3.77734375" style="73" customWidth="1"/>
    <col min="11" max="14" width="9.6640625" style="73" customWidth="1"/>
    <col min="15" max="261" width="9" style="73"/>
    <col min="262" max="270" width="9.6640625" style="73" customWidth="1"/>
    <col min="271" max="517" width="9" style="73"/>
    <col min="518" max="526" width="9.6640625" style="73" customWidth="1"/>
    <col min="527" max="773" width="9" style="73"/>
    <col min="774" max="782" width="9.6640625" style="73" customWidth="1"/>
    <col min="783" max="1029" width="9" style="73"/>
    <col min="1030" max="1038" width="9.6640625" style="73" customWidth="1"/>
    <col min="1039" max="1285" width="9" style="73"/>
    <col min="1286" max="1294" width="9.6640625" style="73" customWidth="1"/>
    <col min="1295" max="1541" width="9" style="73"/>
    <col min="1542" max="1550" width="9.6640625" style="73" customWidth="1"/>
    <col min="1551" max="1797" width="9" style="73"/>
    <col min="1798" max="1806" width="9.6640625" style="73" customWidth="1"/>
    <col min="1807" max="2053" width="9" style="73"/>
    <col min="2054" max="2062" width="9.6640625" style="73" customWidth="1"/>
    <col min="2063" max="2309" width="9" style="73"/>
    <col min="2310" max="2318" width="9.6640625" style="73" customWidth="1"/>
    <col min="2319" max="2565" width="9" style="73"/>
    <col min="2566" max="2574" width="9.6640625" style="73" customWidth="1"/>
    <col min="2575" max="2821" width="9" style="73"/>
    <col min="2822" max="2830" width="9.6640625" style="73" customWidth="1"/>
    <col min="2831" max="3077" width="9" style="73"/>
    <col min="3078" max="3086" width="9.6640625" style="73" customWidth="1"/>
    <col min="3087" max="3333" width="9" style="73"/>
    <col min="3334" max="3342" width="9.6640625" style="73" customWidth="1"/>
    <col min="3343" max="3589" width="9" style="73"/>
    <col min="3590" max="3598" width="9.6640625" style="73" customWidth="1"/>
    <col min="3599" max="3845" width="9" style="73"/>
    <col min="3846" max="3854" width="9.6640625" style="73" customWidth="1"/>
    <col min="3855" max="4101" width="9" style="73"/>
    <col min="4102" max="4110" width="9.6640625" style="73" customWidth="1"/>
    <col min="4111" max="4357" width="9" style="73"/>
    <col min="4358" max="4366" width="9.6640625" style="73" customWidth="1"/>
    <col min="4367" max="4613" width="9" style="73"/>
    <col min="4614" max="4622" width="9.6640625" style="73" customWidth="1"/>
    <col min="4623" max="4869" width="9" style="73"/>
    <col min="4870" max="4878" width="9.6640625" style="73" customWidth="1"/>
    <col min="4879" max="5125" width="9" style="73"/>
    <col min="5126" max="5134" width="9.6640625" style="73" customWidth="1"/>
    <col min="5135" max="5381" width="9" style="73"/>
    <col min="5382" max="5390" width="9.6640625" style="73" customWidth="1"/>
    <col min="5391" max="5637" width="9" style="73"/>
    <col min="5638" max="5646" width="9.6640625" style="73" customWidth="1"/>
    <col min="5647" max="5893" width="9" style="73"/>
    <col min="5894" max="5902" width="9.6640625" style="73" customWidth="1"/>
    <col min="5903" max="6149" width="9" style="73"/>
    <col min="6150" max="6158" width="9.6640625" style="73" customWidth="1"/>
    <col min="6159" max="6405" width="9" style="73"/>
    <col min="6406" max="6414" width="9.6640625" style="73" customWidth="1"/>
    <col min="6415" max="6661" width="9" style="73"/>
    <col min="6662" max="6670" width="9.6640625" style="73" customWidth="1"/>
    <col min="6671" max="6917" width="9" style="73"/>
    <col min="6918" max="6926" width="9.6640625" style="73" customWidth="1"/>
    <col min="6927" max="7173" width="9" style="73"/>
    <col min="7174" max="7182" width="9.6640625" style="73" customWidth="1"/>
    <col min="7183" max="7429" width="9" style="73"/>
    <col min="7430" max="7438" width="9.6640625" style="73" customWidth="1"/>
    <col min="7439" max="7685" width="9" style="73"/>
    <col min="7686" max="7694" width="9.6640625" style="73" customWidth="1"/>
    <col min="7695" max="7941" width="9" style="73"/>
    <col min="7942" max="7950" width="9.6640625" style="73" customWidth="1"/>
    <col min="7951" max="8197" width="9" style="73"/>
    <col min="8198" max="8206" width="9.6640625" style="73" customWidth="1"/>
    <col min="8207" max="8453" width="9" style="73"/>
    <col min="8454" max="8462" width="9.6640625" style="73" customWidth="1"/>
    <col min="8463" max="8709" width="9" style="73"/>
    <col min="8710" max="8718" width="9.6640625" style="73" customWidth="1"/>
    <col min="8719" max="8965" width="9" style="73"/>
    <col min="8966" max="8974" width="9.6640625" style="73" customWidth="1"/>
    <col min="8975" max="9221" width="9" style="73"/>
    <col min="9222" max="9230" width="9.6640625" style="73" customWidth="1"/>
    <col min="9231" max="9477" width="9" style="73"/>
    <col min="9478" max="9486" width="9.6640625" style="73" customWidth="1"/>
    <col min="9487" max="9733" width="9" style="73"/>
    <col min="9734" max="9742" width="9.6640625" style="73" customWidth="1"/>
    <col min="9743" max="9989" width="9" style="73"/>
    <col min="9990" max="9998" width="9.6640625" style="73" customWidth="1"/>
    <col min="9999" max="10245" width="9" style="73"/>
    <col min="10246" max="10254" width="9.6640625" style="73" customWidth="1"/>
    <col min="10255" max="10501" width="9" style="73"/>
    <col min="10502" max="10510" width="9.6640625" style="73" customWidth="1"/>
    <col min="10511" max="10757" width="9" style="73"/>
    <col min="10758" max="10766" width="9.6640625" style="73" customWidth="1"/>
    <col min="10767" max="11013" width="9" style="73"/>
    <col min="11014" max="11022" width="9.6640625" style="73" customWidth="1"/>
    <col min="11023" max="11269" width="9" style="73"/>
    <col min="11270" max="11278" width="9.6640625" style="73" customWidth="1"/>
    <col min="11279" max="11525" width="9" style="73"/>
    <col min="11526" max="11534" width="9.6640625" style="73" customWidth="1"/>
    <col min="11535" max="11781" width="9" style="73"/>
    <col min="11782" max="11790" width="9.6640625" style="73" customWidth="1"/>
    <col min="11791" max="12037" width="9" style="73"/>
    <col min="12038" max="12046" width="9.6640625" style="73" customWidth="1"/>
    <col min="12047" max="12293" width="9" style="73"/>
    <col min="12294" max="12302" width="9.6640625" style="73" customWidth="1"/>
    <col min="12303" max="12549" width="9" style="73"/>
    <col min="12550" max="12558" width="9.6640625" style="73" customWidth="1"/>
    <col min="12559" max="12805" width="9" style="73"/>
    <col min="12806" max="12814" width="9.6640625" style="73" customWidth="1"/>
    <col min="12815" max="13061" width="9" style="73"/>
    <col min="13062" max="13070" width="9.6640625" style="73" customWidth="1"/>
    <col min="13071" max="13317" width="9" style="73"/>
    <col min="13318" max="13326" width="9.6640625" style="73" customWidth="1"/>
    <col min="13327" max="13573" width="9" style="73"/>
    <col min="13574" max="13582" width="9.6640625" style="73" customWidth="1"/>
    <col min="13583" max="13829" width="9" style="73"/>
    <col min="13830" max="13838" width="9.6640625" style="73" customWidth="1"/>
    <col min="13839" max="14085" width="9" style="73"/>
    <col min="14086" max="14094" width="9.6640625" style="73" customWidth="1"/>
    <col min="14095" max="14341" width="9" style="73"/>
    <col min="14342" max="14350" width="9.6640625" style="73" customWidth="1"/>
    <col min="14351" max="14597" width="9" style="73"/>
    <col min="14598" max="14606" width="9.6640625" style="73" customWidth="1"/>
    <col min="14607" max="14853" width="9" style="73"/>
    <col min="14854" max="14862" width="9.6640625" style="73" customWidth="1"/>
    <col min="14863" max="15109" width="9" style="73"/>
    <col min="15110" max="15118" width="9.6640625" style="73" customWidth="1"/>
    <col min="15119" max="15365" width="9" style="73"/>
    <col min="15366" max="15374" width="9.6640625" style="73" customWidth="1"/>
    <col min="15375" max="15621" width="9" style="73"/>
    <col min="15622" max="15630" width="9.6640625" style="73" customWidth="1"/>
    <col min="15631" max="15877" width="9" style="73"/>
    <col min="15878" max="15886" width="9.6640625" style="73" customWidth="1"/>
    <col min="15887" max="16133" width="9" style="73"/>
    <col min="16134" max="16142" width="9.6640625" style="73" customWidth="1"/>
    <col min="16143" max="16384" width="9" style="73"/>
  </cols>
  <sheetData>
    <row r="1" spans="1:23" ht="16.5" customHeight="1" x14ac:dyDescent="0.2">
      <c r="A1" s="71" t="s">
        <v>323</v>
      </c>
      <c r="B1" s="53"/>
      <c r="C1" s="53"/>
      <c r="D1" s="72"/>
      <c r="E1" s="72"/>
      <c r="F1" s="72"/>
      <c r="G1" s="72"/>
      <c r="H1" s="72"/>
      <c r="I1" s="72"/>
      <c r="J1" s="72"/>
      <c r="K1" s="72"/>
      <c r="L1" s="72"/>
      <c r="M1" s="72"/>
      <c r="N1" s="72"/>
      <c r="O1" s="72"/>
      <c r="P1" s="72"/>
      <c r="Q1" s="72"/>
      <c r="R1" s="72"/>
      <c r="S1" s="72"/>
      <c r="T1" s="72"/>
      <c r="U1" s="72"/>
      <c r="V1" s="72"/>
      <c r="W1" s="72"/>
    </row>
    <row r="2" spans="1:23" ht="16.2" x14ac:dyDescent="0.2">
      <c r="A2" s="74"/>
      <c r="B2" s="74"/>
      <c r="C2" s="74"/>
    </row>
    <row r="3" spans="1:23" s="75" customFormat="1" ht="15" thickBot="1" x14ac:dyDescent="0.25">
      <c r="L3" s="340"/>
      <c r="M3" s="340"/>
      <c r="N3" s="341" t="s">
        <v>318</v>
      </c>
    </row>
    <row r="4" spans="1:23" ht="15" customHeight="1" x14ac:dyDescent="0.2">
      <c r="A4" s="526" t="s">
        <v>171</v>
      </c>
      <c r="B4" s="527"/>
      <c r="C4" s="528"/>
      <c r="D4" s="529"/>
      <c r="E4" s="530"/>
      <c r="F4" s="530"/>
      <c r="G4" s="531"/>
      <c r="H4" s="532" t="s">
        <v>172</v>
      </c>
      <c r="I4" s="533"/>
      <c r="J4" s="534"/>
      <c r="K4" s="76"/>
      <c r="L4" s="539" t="s">
        <v>173</v>
      </c>
      <c r="M4" s="539"/>
      <c r="N4" s="540"/>
    </row>
    <row r="5" spans="1:23" ht="15" customHeight="1" x14ac:dyDescent="0.2">
      <c r="A5" s="544" t="s">
        <v>174</v>
      </c>
      <c r="B5" s="545"/>
      <c r="C5" s="546"/>
      <c r="D5" s="548"/>
      <c r="E5" s="549"/>
      <c r="F5" s="549"/>
      <c r="G5" s="550"/>
      <c r="H5" s="535"/>
      <c r="I5" s="512"/>
      <c r="J5" s="513"/>
      <c r="K5" s="116"/>
      <c r="L5" s="521"/>
      <c r="M5" s="521"/>
      <c r="N5" s="541"/>
    </row>
    <row r="6" spans="1:23" ht="15" customHeight="1" thickBot="1" x14ac:dyDescent="0.25">
      <c r="A6" s="547"/>
      <c r="B6" s="537"/>
      <c r="C6" s="538"/>
      <c r="D6" s="551"/>
      <c r="E6" s="552"/>
      <c r="F6" s="552"/>
      <c r="G6" s="553"/>
      <c r="H6" s="536"/>
      <c r="I6" s="537"/>
      <c r="J6" s="538"/>
      <c r="K6" s="77"/>
      <c r="L6" s="542"/>
      <c r="M6" s="542"/>
      <c r="N6" s="543"/>
    </row>
    <row r="7" spans="1:23" ht="15" customHeight="1" x14ac:dyDescent="0.2">
      <c r="A7" s="496" t="s">
        <v>175</v>
      </c>
      <c r="B7" s="497"/>
      <c r="C7" s="497"/>
      <c r="D7" s="497"/>
      <c r="E7" s="497"/>
      <c r="F7" s="497"/>
      <c r="G7" s="497"/>
      <c r="H7" s="497"/>
      <c r="I7" s="497"/>
      <c r="J7" s="497"/>
      <c r="K7" s="497"/>
      <c r="L7" s="497"/>
      <c r="M7" s="497"/>
      <c r="N7" s="498"/>
    </row>
    <row r="8" spans="1:23" ht="15" customHeight="1" x14ac:dyDescent="0.2">
      <c r="A8" s="554" t="s">
        <v>176</v>
      </c>
      <c r="B8" s="555"/>
      <c r="C8" s="555"/>
      <c r="D8" s="555"/>
      <c r="E8" s="555"/>
      <c r="F8" s="555"/>
      <c r="G8" s="556"/>
      <c r="H8" s="557" t="s">
        <v>177</v>
      </c>
      <c r="I8" s="555"/>
      <c r="J8" s="555"/>
      <c r="K8" s="555"/>
      <c r="L8" s="555"/>
      <c r="M8" s="555"/>
      <c r="N8" s="558"/>
    </row>
    <row r="9" spans="1:23" ht="3.75" customHeight="1" x14ac:dyDescent="0.2">
      <c r="A9" s="508" t="s">
        <v>178</v>
      </c>
      <c r="B9" s="509"/>
      <c r="C9" s="509"/>
      <c r="D9" s="509"/>
      <c r="E9" s="509"/>
      <c r="F9" s="509"/>
      <c r="G9" s="510"/>
      <c r="H9" s="78"/>
      <c r="I9" s="79"/>
      <c r="J9" s="79"/>
      <c r="K9" s="90"/>
      <c r="L9" s="502" t="s">
        <v>188</v>
      </c>
      <c r="M9" s="502"/>
      <c r="N9" s="503"/>
    </row>
    <row r="10" spans="1:23" ht="15" customHeight="1" x14ac:dyDescent="0.2">
      <c r="A10" s="511"/>
      <c r="B10" s="512"/>
      <c r="C10" s="512"/>
      <c r="D10" s="512"/>
      <c r="E10" s="512"/>
      <c r="F10" s="512"/>
      <c r="G10" s="513"/>
      <c r="H10" s="80"/>
      <c r="I10" s="51"/>
      <c r="J10" s="81"/>
      <c r="K10" s="116"/>
      <c r="L10" s="504"/>
      <c r="M10" s="504"/>
      <c r="N10" s="505"/>
    </row>
    <row r="11" spans="1:23" ht="3.75" customHeight="1" x14ac:dyDescent="0.2">
      <c r="A11" s="514"/>
      <c r="B11" s="515"/>
      <c r="C11" s="515"/>
      <c r="D11" s="515"/>
      <c r="E11" s="515"/>
      <c r="F11" s="515"/>
      <c r="G11" s="516"/>
      <c r="H11" s="82"/>
      <c r="I11" s="83"/>
      <c r="J11" s="83"/>
      <c r="K11" s="91"/>
      <c r="L11" s="506"/>
      <c r="M11" s="506"/>
      <c r="N11" s="507"/>
    </row>
    <row r="12" spans="1:23" ht="3.75" customHeight="1" x14ac:dyDescent="0.2">
      <c r="A12" s="517" t="s">
        <v>179</v>
      </c>
      <c r="B12" s="518"/>
      <c r="C12" s="518"/>
      <c r="D12" s="518"/>
      <c r="E12" s="518"/>
      <c r="F12" s="518"/>
      <c r="G12" s="519"/>
      <c r="H12" s="78"/>
      <c r="I12" s="79"/>
      <c r="J12" s="79"/>
      <c r="K12" s="90"/>
      <c r="L12" s="502" t="s">
        <v>188</v>
      </c>
      <c r="M12" s="502"/>
      <c r="N12" s="503"/>
    </row>
    <row r="13" spans="1:23" ht="15" customHeight="1" x14ac:dyDescent="0.2">
      <c r="A13" s="520"/>
      <c r="B13" s="521"/>
      <c r="C13" s="521"/>
      <c r="D13" s="521"/>
      <c r="E13" s="521"/>
      <c r="F13" s="521"/>
      <c r="G13" s="522"/>
      <c r="H13" s="80"/>
      <c r="I13" s="51"/>
      <c r="J13" s="81"/>
      <c r="K13" s="116"/>
      <c r="L13" s="504"/>
      <c r="M13" s="504"/>
      <c r="N13" s="505"/>
    </row>
    <row r="14" spans="1:23" ht="3.75" customHeight="1" x14ac:dyDescent="0.2">
      <c r="A14" s="523"/>
      <c r="B14" s="524"/>
      <c r="C14" s="524"/>
      <c r="D14" s="524"/>
      <c r="E14" s="524"/>
      <c r="F14" s="524"/>
      <c r="G14" s="525"/>
      <c r="H14" s="82"/>
      <c r="I14" s="83"/>
      <c r="J14" s="83"/>
      <c r="K14" s="91"/>
      <c r="L14" s="506"/>
      <c r="M14" s="506"/>
      <c r="N14" s="507"/>
    </row>
    <row r="15" spans="1:23" ht="3.75" customHeight="1" x14ac:dyDescent="0.2">
      <c r="A15" s="508" t="s">
        <v>180</v>
      </c>
      <c r="B15" s="509"/>
      <c r="C15" s="509"/>
      <c r="D15" s="509"/>
      <c r="E15" s="509"/>
      <c r="F15" s="509"/>
      <c r="G15" s="510"/>
      <c r="H15" s="78"/>
      <c r="I15" s="79"/>
      <c r="J15" s="79"/>
      <c r="K15" s="90"/>
      <c r="L15" s="502" t="s">
        <v>188</v>
      </c>
      <c r="M15" s="502"/>
      <c r="N15" s="503"/>
    </row>
    <row r="16" spans="1:23" ht="15" customHeight="1" x14ac:dyDescent="0.2">
      <c r="A16" s="511"/>
      <c r="B16" s="512"/>
      <c r="C16" s="512"/>
      <c r="D16" s="512"/>
      <c r="E16" s="512"/>
      <c r="F16" s="512"/>
      <c r="G16" s="513"/>
      <c r="H16" s="80"/>
      <c r="I16" s="51"/>
      <c r="J16" s="81"/>
      <c r="K16" s="116"/>
      <c r="L16" s="504"/>
      <c r="M16" s="504"/>
      <c r="N16" s="505"/>
    </row>
    <row r="17" spans="1:14" ht="3.75" customHeight="1" x14ac:dyDescent="0.2">
      <c r="A17" s="514"/>
      <c r="B17" s="515"/>
      <c r="C17" s="515"/>
      <c r="D17" s="515"/>
      <c r="E17" s="515"/>
      <c r="F17" s="515"/>
      <c r="G17" s="516"/>
      <c r="H17" s="82"/>
      <c r="I17" s="83"/>
      <c r="J17" s="83"/>
      <c r="K17" s="91"/>
      <c r="L17" s="506"/>
      <c r="M17" s="506"/>
      <c r="N17" s="507"/>
    </row>
    <row r="18" spans="1:14" ht="3.75" customHeight="1" x14ac:dyDescent="0.2">
      <c r="A18" s="508" t="s">
        <v>181</v>
      </c>
      <c r="B18" s="509"/>
      <c r="C18" s="509"/>
      <c r="D18" s="509"/>
      <c r="E18" s="509"/>
      <c r="F18" s="509"/>
      <c r="G18" s="510"/>
      <c r="H18" s="78"/>
      <c r="I18" s="79"/>
      <c r="J18" s="79"/>
      <c r="K18" s="90"/>
      <c r="L18" s="502" t="s">
        <v>188</v>
      </c>
      <c r="M18" s="502"/>
      <c r="N18" s="503"/>
    </row>
    <row r="19" spans="1:14" ht="15" customHeight="1" x14ac:dyDescent="0.2">
      <c r="A19" s="511"/>
      <c r="B19" s="512"/>
      <c r="C19" s="512"/>
      <c r="D19" s="512"/>
      <c r="E19" s="512"/>
      <c r="F19" s="512"/>
      <c r="G19" s="513"/>
      <c r="H19" s="80"/>
      <c r="I19" s="51"/>
      <c r="J19" s="81"/>
      <c r="K19" s="116"/>
      <c r="L19" s="504"/>
      <c r="M19" s="504"/>
      <c r="N19" s="505"/>
    </row>
    <row r="20" spans="1:14" ht="3.75" customHeight="1" x14ac:dyDescent="0.2">
      <c r="A20" s="514"/>
      <c r="B20" s="515"/>
      <c r="C20" s="515"/>
      <c r="D20" s="515"/>
      <c r="E20" s="515"/>
      <c r="F20" s="515"/>
      <c r="G20" s="516"/>
      <c r="H20" s="82"/>
      <c r="I20" s="83"/>
      <c r="J20" s="83"/>
      <c r="K20" s="91"/>
      <c r="L20" s="506"/>
      <c r="M20" s="506"/>
      <c r="N20" s="507"/>
    </row>
    <row r="21" spans="1:14" ht="3.75" customHeight="1" x14ac:dyDescent="0.2">
      <c r="A21" s="487"/>
      <c r="B21" s="488"/>
      <c r="C21" s="488"/>
      <c r="D21" s="488"/>
      <c r="E21" s="488"/>
      <c r="F21" s="488"/>
      <c r="G21" s="489"/>
      <c r="H21" s="78"/>
      <c r="I21" s="79"/>
      <c r="J21" s="79"/>
      <c r="K21" s="90"/>
      <c r="L21" s="502" t="s">
        <v>188</v>
      </c>
      <c r="M21" s="502"/>
      <c r="N21" s="503"/>
    </row>
    <row r="22" spans="1:14" ht="15" customHeight="1" x14ac:dyDescent="0.2">
      <c r="A22" s="490"/>
      <c r="B22" s="491"/>
      <c r="C22" s="491"/>
      <c r="D22" s="491"/>
      <c r="E22" s="491"/>
      <c r="F22" s="491"/>
      <c r="G22" s="492"/>
      <c r="H22" s="80"/>
      <c r="I22" s="51"/>
      <c r="J22" s="81"/>
      <c r="K22" s="116"/>
      <c r="L22" s="504"/>
      <c r="M22" s="504"/>
      <c r="N22" s="505"/>
    </row>
    <row r="23" spans="1:14" ht="3.75" customHeight="1" x14ac:dyDescent="0.2">
      <c r="A23" s="493"/>
      <c r="B23" s="494"/>
      <c r="C23" s="494"/>
      <c r="D23" s="494"/>
      <c r="E23" s="494"/>
      <c r="F23" s="494"/>
      <c r="G23" s="495"/>
      <c r="H23" s="82"/>
      <c r="I23" s="83"/>
      <c r="J23" s="83"/>
      <c r="K23" s="91"/>
      <c r="L23" s="506"/>
      <c r="M23" s="506"/>
      <c r="N23" s="507"/>
    </row>
    <row r="24" spans="1:14" ht="3.75" customHeight="1" x14ac:dyDescent="0.2">
      <c r="A24" s="487"/>
      <c r="B24" s="488"/>
      <c r="C24" s="488"/>
      <c r="D24" s="488"/>
      <c r="E24" s="488"/>
      <c r="F24" s="488"/>
      <c r="G24" s="489"/>
      <c r="H24" s="78"/>
      <c r="I24" s="79"/>
      <c r="J24" s="79"/>
      <c r="K24" s="90"/>
      <c r="L24" s="502" t="s">
        <v>188</v>
      </c>
      <c r="M24" s="502"/>
      <c r="N24" s="503"/>
    </row>
    <row r="25" spans="1:14" ht="15" customHeight="1" x14ac:dyDescent="0.2">
      <c r="A25" s="490"/>
      <c r="B25" s="491"/>
      <c r="C25" s="491"/>
      <c r="D25" s="491"/>
      <c r="E25" s="491"/>
      <c r="F25" s="491"/>
      <c r="G25" s="492"/>
      <c r="H25" s="80"/>
      <c r="I25" s="51"/>
      <c r="J25" s="81"/>
      <c r="K25" s="116"/>
      <c r="L25" s="504"/>
      <c r="M25" s="504"/>
      <c r="N25" s="505"/>
    </row>
    <row r="26" spans="1:14" ht="3.75" customHeight="1" thickBot="1" x14ac:dyDescent="0.25">
      <c r="A26" s="493"/>
      <c r="B26" s="494"/>
      <c r="C26" s="494"/>
      <c r="D26" s="494"/>
      <c r="E26" s="494"/>
      <c r="F26" s="494"/>
      <c r="G26" s="495"/>
      <c r="H26" s="82"/>
      <c r="I26" s="83"/>
      <c r="J26" s="83"/>
      <c r="K26" s="91"/>
      <c r="L26" s="506"/>
      <c r="M26" s="506"/>
      <c r="N26" s="507"/>
    </row>
    <row r="27" spans="1:14" ht="15" customHeight="1" x14ac:dyDescent="0.2">
      <c r="A27" s="496" t="s">
        <v>182</v>
      </c>
      <c r="B27" s="497"/>
      <c r="C27" s="497"/>
      <c r="D27" s="497"/>
      <c r="E27" s="497"/>
      <c r="F27" s="497"/>
      <c r="G27" s="497"/>
      <c r="H27" s="497"/>
      <c r="I27" s="497"/>
      <c r="J27" s="497"/>
      <c r="K27" s="497"/>
      <c r="L27" s="497"/>
      <c r="M27" s="497"/>
      <c r="N27" s="498"/>
    </row>
    <row r="28" spans="1:14" ht="15" customHeight="1" x14ac:dyDescent="0.2">
      <c r="A28" s="499" t="s">
        <v>183</v>
      </c>
      <c r="B28" s="500"/>
      <c r="C28" s="500"/>
      <c r="D28" s="500"/>
      <c r="E28" s="500"/>
      <c r="F28" s="500"/>
      <c r="G28" s="500"/>
      <c r="H28" s="501" t="s">
        <v>184</v>
      </c>
      <c r="I28" s="501"/>
      <c r="J28" s="501"/>
      <c r="K28" s="501"/>
      <c r="L28" s="501" t="s">
        <v>185</v>
      </c>
      <c r="M28" s="501"/>
      <c r="N28" s="84" t="s">
        <v>186</v>
      </c>
    </row>
    <row r="29" spans="1:14" ht="15" customHeight="1" x14ac:dyDescent="0.2">
      <c r="A29" s="484"/>
      <c r="B29" s="485"/>
      <c r="C29" s="485"/>
      <c r="D29" s="485"/>
      <c r="E29" s="85" t="s">
        <v>187</v>
      </c>
      <c r="F29" s="485"/>
      <c r="G29" s="485"/>
      <c r="H29" s="486"/>
      <c r="I29" s="486"/>
      <c r="J29" s="486"/>
      <c r="K29" s="486"/>
      <c r="L29" s="486"/>
      <c r="M29" s="486"/>
      <c r="N29" s="86"/>
    </row>
    <row r="30" spans="1:14" ht="15" customHeight="1" x14ac:dyDescent="0.2">
      <c r="A30" s="481"/>
      <c r="B30" s="482"/>
      <c r="C30" s="482"/>
      <c r="D30" s="482"/>
      <c r="E30" s="87" t="s">
        <v>187</v>
      </c>
      <c r="F30" s="482"/>
      <c r="G30" s="482"/>
      <c r="H30" s="483"/>
      <c r="I30" s="483"/>
      <c r="J30" s="483"/>
      <c r="K30" s="483"/>
      <c r="L30" s="483"/>
      <c r="M30" s="483"/>
      <c r="N30" s="88"/>
    </row>
    <row r="31" spans="1:14" ht="15" customHeight="1" x14ac:dyDescent="0.2">
      <c r="A31" s="481"/>
      <c r="B31" s="482"/>
      <c r="C31" s="482"/>
      <c r="D31" s="482"/>
      <c r="E31" s="87" t="s">
        <v>187</v>
      </c>
      <c r="F31" s="482"/>
      <c r="G31" s="482"/>
      <c r="H31" s="483"/>
      <c r="I31" s="483"/>
      <c r="J31" s="483"/>
      <c r="K31" s="483"/>
      <c r="L31" s="483"/>
      <c r="M31" s="483"/>
      <c r="N31" s="88"/>
    </row>
    <row r="32" spans="1:14" ht="15" customHeight="1" x14ac:dyDescent="0.2">
      <c r="A32" s="481"/>
      <c r="B32" s="482"/>
      <c r="C32" s="482"/>
      <c r="D32" s="482"/>
      <c r="E32" s="87" t="s">
        <v>187</v>
      </c>
      <c r="F32" s="482"/>
      <c r="G32" s="482"/>
      <c r="H32" s="483"/>
      <c r="I32" s="483"/>
      <c r="J32" s="483"/>
      <c r="K32" s="483"/>
      <c r="L32" s="483"/>
      <c r="M32" s="483"/>
      <c r="N32" s="88"/>
    </row>
    <row r="33" spans="1:14" ht="15" customHeight="1" x14ac:dyDescent="0.2">
      <c r="A33" s="481"/>
      <c r="B33" s="482"/>
      <c r="C33" s="482"/>
      <c r="D33" s="482"/>
      <c r="E33" s="87" t="s">
        <v>187</v>
      </c>
      <c r="F33" s="482"/>
      <c r="G33" s="482"/>
      <c r="H33" s="483"/>
      <c r="I33" s="483"/>
      <c r="J33" s="483"/>
      <c r="K33" s="483"/>
      <c r="L33" s="483"/>
      <c r="M33" s="483"/>
      <c r="N33" s="88"/>
    </row>
    <row r="34" spans="1:14" ht="15" customHeight="1" x14ac:dyDescent="0.2">
      <c r="A34" s="481"/>
      <c r="B34" s="482"/>
      <c r="C34" s="482"/>
      <c r="D34" s="482"/>
      <c r="E34" s="87" t="s">
        <v>187</v>
      </c>
      <c r="F34" s="482"/>
      <c r="G34" s="482"/>
      <c r="H34" s="483"/>
      <c r="I34" s="483"/>
      <c r="J34" s="483"/>
      <c r="K34" s="483"/>
      <c r="L34" s="483"/>
      <c r="M34" s="483"/>
      <c r="N34" s="88"/>
    </row>
    <row r="35" spans="1:14" ht="15" customHeight="1" x14ac:dyDescent="0.2">
      <c r="A35" s="481"/>
      <c r="B35" s="482"/>
      <c r="C35" s="482"/>
      <c r="D35" s="482"/>
      <c r="E35" s="87" t="s">
        <v>187</v>
      </c>
      <c r="F35" s="482"/>
      <c r="G35" s="482"/>
      <c r="H35" s="483"/>
      <c r="I35" s="483"/>
      <c r="J35" s="483"/>
      <c r="K35" s="483"/>
      <c r="L35" s="483"/>
      <c r="M35" s="483"/>
      <c r="N35" s="88"/>
    </row>
    <row r="36" spans="1:14" ht="15" customHeight="1" x14ac:dyDescent="0.2">
      <c r="A36" s="481"/>
      <c r="B36" s="482"/>
      <c r="C36" s="482"/>
      <c r="D36" s="482"/>
      <c r="E36" s="87" t="s">
        <v>187</v>
      </c>
      <c r="F36" s="482"/>
      <c r="G36" s="482"/>
      <c r="H36" s="483"/>
      <c r="I36" s="483"/>
      <c r="J36" s="483"/>
      <c r="K36" s="483"/>
      <c r="L36" s="483"/>
      <c r="M36" s="483"/>
      <c r="N36" s="88"/>
    </row>
    <row r="37" spans="1:14" ht="15" customHeight="1" x14ac:dyDescent="0.2">
      <c r="A37" s="481"/>
      <c r="B37" s="482"/>
      <c r="C37" s="482"/>
      <c r="D37" s="482"/>
      <c r="E37" s="87" t="s">
        <v>187</v>
      </c>
      <c r="F37" s="482"/>
      <c r="G37" s="482"/>
      <c r="H37" s="483"/>
      <c r="I37" s="483"/>
      <c r="J37" s="483"/>
      <c r="K37" s="483"/>
      <c r="L37" s="483"/>
      <c r="M37" s="483"/>
      <c r="N37" s="88"/>
    </row>
    <row r="38" spans="1:14" ht="15" customHeight="1" x14ac:dyDescent="0.2">
      <c r="A38" s="481"/>
      <c r="B38" s="482"/>
      <c r="C38" s="482"/>
      <c r="D38" s="482"/>
      <c r="E38" s="87" t="s">
        <v>187</v>
      </c>
      <c r="F38" s="482"/>
      <c r="G38" s="482"/>
      <c r="H38" s="483"/>
      <c r="I38" s="483"/>
      <c r="J38" s="483"/>
      <c r="K38" s="483"/>
      <c r="L38" s="483"/>
      <c r="M38" s="483"/>
      <c r="N38" s="88"/>
    </row>
    <row r="39" spans="1:14" ht="15" customHeight="1" thickBot="1" x14ac:dyDescent="0.25">
      <c r="A39" s="478"/>
      <c r="B39" s="479"/>
      <c r="C39" s="479"/>
      <c r="D39" s="479"/>
      <c r="E39" s="119" t="s">
        <v>187</v>
      </c>
      <c r="F39" s="479"/>
      <c r="G39" s="479"/>
      <c r="H39" s="480"/>
      <c r="I39" s="480"/>
      <c r="J39" s="480"/>
      <c r="K39" s="480"/>
      <c r="L39" s="480"/>
      <c r="M39" s="480"/>
      <c r="N39" s="89"/>
    </row>
    <row r="40" spans="1:14" ht="21" customHeight="1" x14ac:dyDescent="0.2">
      <c r="A40" s="73" t="s">
        <v>319</v>
      </c>
    </row>
  </sheetData>
  <mergeCells count="69">
    <mergeCell ref="A12:G14"/>
    <mergeCell ref="A4:C4"/>
    <mergeCell ref="D4:G4"/>
    <mergeCell ref="H4:J6"/>
    <mergeCell ref="L4:N6"/>
    <mergeCell ref="A5:C6"/>
    <mergeCell ref="D5:G6"/>
    <mergeCell ref="L9:N11"/>
    <mergeCell ref="L12:N14"/>
    <mergeCell ref="A7:N7"/>
    <mergeCell ref="A8:G8"/>
    <mergeCell ref="H8:N8"/>
    <mergeCell ref="A9:G11"/>
    <mergeCell ref="A15:G17"/>
    <mergeCell ref="A18:G20"/>
    <mergeCell ref="A21:G23"/>
    <mergeCell ref="L15:N17"/>
    <mergeCell ref="L18:N20"/>
    <mergeCell ref="L21:N23"/>
    <mergeCell ref="A24:G26"/>
    <mergeCell ref="A27:N27"/>
    <mergeCell ref="A28:G28"/>
    <mergeCell ref="H28:K28"/>
    <mergeCell ref="L28:M28"/>
    <mergeCell ref="L24:N26"/>
    <mergeCell ref="A29:D29"/>
    <mergeCell ref="F29:G29"/>
    <mergeCell ref="H29:K29"/>
    <mergeCell ref="L29:M29"/>
    <mergeCell ref="A30:D30"/>
    <mergeCell ref="F30:G30"/>
    <mergeCell ref="H30:K30"/>
    <mergeCell ref="L30:M30"/>
    <mergeCell ref="A31:D31"/>
    <mergeCell ref="F31:G31"/>
    <mergeCell ref="H31:K31"/>
    <mergeCell ref="L31:M31"/>
    <mergeCell ref="A32:D32"/>
    <mergeCell ref="F32:G32"/>
    <mergeCell ref="H32:K32"/>
    <mergeCell ref="L32:M32"/>
    <mergeCell ref="A33:D33"/>
    <mergeCell ref="F33:G33"/>
    <mergeCell ref="H33:K33"/>
    <mergeCell ref="L33:M33"/>
    <mergeCell ref="A34:D34"/>
    <mergeCell ref="F34:G34"/>
    <mergeCell ref="H34:K34"/>
    <mergeCell ref="L34:M34"/>
    <mergeCell ref="A35:D35"/>
    <mergeCell ref="F35:G35"/>
    <mergeCell ref="H35:K35"/>
    <mergeCell ref="L35:M35"/>
    <mergeCell ref="A36:D36"/>
    <mergeCell ref="F36:G36"/>
    <mergeCell ref="H36:K36"/>
    <mergeCell ref="L36:M36"/>
    <mergeCell ref="A39:D39"/>
    <mergeCell ref="F39:G39"/>
    <mergeCell ref="H39:K39"/>
    <mergeCell ref="L39:M39"/>
    <mergeCell ref="A37:D37"/>
    <mergeCell ref="F37:G37"/>
    <mergeCell ref="H37:K37"/>
    <mergeCell ref="L37:M37"/>
    <mergeCell ref="A38:D38"/>
    <mergeCell ref="F38:G38"/>
    <mergeCell ref="H38:K38"/>
    <mergeCell ref="L38:M38"/>
  </mergeCells>
  <phoneticPr fontId="2"/>
  <dataValidations count="2">
    <dataValidation type="list" allowBlank="1" showInputMessage="1" showErrorMessage="1" sqref="K5 K13 K10 K16 K19 K22 K25">
      <formula1>"大正,昭和,平成"</formula1>
    </dataValidation>
    <dataValidation type="list" allowBlank="1" showInputMessage="1" showErrorMessage="1" sqref="I10 I13 I16 I19 I22 I25">
      <formula1>"レ"</formula1>
    </dataValidation>
  </dataValidations>
  <pageMargins left="0.78740157480314965" right="0.43307086614173229" top="0.59055118110236227" bottom="0.59055118110236227" header="0.51181102362204722" footer="0.51181102362204722"/>
  <pageSetup paperSize="9" orientation="portrait" blackAndWhite="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0"/>
  <sheetViews>
    <sheetView view="pageBreakPreview" zoomScaleNormal="100" zoomScaleSheetLayoutView="100" workbookViewId="0">
      <pane ySplit="1" topLeftCell="A2" activePane="bottomLeft" state="frozen"/>
      <selection activeCell="N32" sqref="N32:S32"/>
      <selection pane="bottomLeft"/>
    </sheetView>
  </sheetViews>
  <sheetFormatPr defaultColWidth="9" defaultRowHeight="18.75" customHeight="1" x14ac:dyDescent="0.2"/>
  <cols>
    <col min="1" max="1" width="8.109375" style="275" customWidth="1"/>
    <col min="2" max="2" width="9" style="275"/>
    <col min="3" max="9" width="10" style="275" customWidth="1"/>
    <col min="10" max="16384" width="9" style="275"/>
  </cols>
  <sheetData>
    <row r="1" spans="1:26" s="277" customFormat="1" ht="22.5" customHeight="1" x14ac:dyDescent="0.2">
      <c r="A1" s="274" t="s">
        <v>324</v>
      </c>
      <c r="B1" s="275"/>
      <c r="C1" s="275"/>
      <c r="D1" s="276"/>
      <c r="E1" s="276"/>
      <c r="F1" s="276"/>
      <c r="G1" s="276"/>
      <c r="H1" s="276"/>
      <c r="I1" s="276"/>
      <c r="J1" s="276"/>
      <c r="K1" s="276"/>
      <c r="L1" s="276"/>
      <c r="M1" s="276"/>
      <c r="N1" s="276"/>
      <c r="O1" s="276"/>
      <c r="P1" s="276"/>
      <c r="Q1" s="276"/>
      <c r="R1" s="276"/>
      <c r="S1" s="276"/>
      <c r="T1" s="276"/>
      <c r="U1" s="276"/>
      <c r="V1" s="276"/>
      <c r="W1" s="276"/>
      <c r="X1" s="276"/>
      <c r="Y1" s="276"/>
      <c r="Z1" s="276"/>
    </row>
    <row r="2" spans="1:26" ht="12" customHeight="1" x14ac:dyDescent="0.2"/>
    <row r="3" spans="1:26" ht="18" customHeight="1" thickBot="1" x14ac:dyDescent="0.25">
      <c r="A3" s="275" t="s">
        <v>208</v>
      </c>
    </row>
    <row r="4" spans="1:26" s="249" customFormat="1" ht="18" customHeight="1" x14ac:dyDescent="0.2">
      <c r="A4" s="622" t="s">
        <v>189</v>
      </c>
      <c r="B4" s="624" t="s">
        <v>299</v>
      </c>
      <c r="C4" s="625"/>
      <c r="D4" s="628" t="s">
        <v>209</v>
      </c>
      <c r="E4" s="629"/>
      <c r="F4" s="629"/>
      <c r="G4" s="630"/>
    </row>
    <row r="5" spans="1:26" s="249" customFormat="1" ht="37.799999999999997" thickBot="1" x14ac:dyDescent="0.25">
      <c r="A5" s="623"/>
      <c r="B5" s="626"/>
      <c r="C5" s="627"/>
      <c r="D5" s="219" t="s">
        <v>210</v>
      </c>
      <c r="E5" s="220" t="s">
        <v>211</v>
      </c>
      <c r="F5" s="221" t="s">
        <v>212</v>
      </c>
      <c r="G5" s="221" t="s">
        <v>131</v>
      </c>
    </row>
    <row r="6" spans="1:26" s="249" customFormat="1" ht="18" customHeight="1" thickTop="1" thickBot="1" x14ac:dyDescent="0.25">
      <c r="A6" s="222" t="s">
        <v>96</v>
      </c>
      <c r="B6" s="223">
        <f>参考様式３!O10</f>
        <v>0</v>
      </c>
      <c r="C6" s="224" t="s">
        <v>86</v>
      </c>
      <c r="D6" s="300"/>
      <c r="E6" s="301"/>
      <c r="F6" s="302"/>
      <c r="G6" s="225">
        <f>SUM(D6,F6)</f>
        <v>0</v>
      </c>
    </row>
    <row r="7" spans="1:26" s="249" customFormat="1" ht="18" customHeight="1" thickBot="1" x14ac:dyDescent="0.25">
      <c r="A7" s="226" t="s">
        <v>213</v>
      </c>
      <c r="B7" s="226"/>
      <c r="C7" s="226"/>
      <c r="D7" s="227"/>
      <c r="E7" s="227"/>
      <c r="F7" s="227"/>
      <c r="G7" s="227"/>
    </row>
    <row r="8" spans="1:26" s="249" customFormat="1" ht="18" customHeight="1" x14ac:dyDescent="0.2">
      <c r="A8" s="631" t="s">
        <v>214</v>
      </c>
      <c r="B8" s="632"/>
      <c r="C8" s="303"/>
      <c r="D8" s="632" t="s">
        <v>215</v>
      </c>
      <c r="E8" s="632"/>
      <c r="F8" s="303"/>
      <c r="G8" s="632" t="s">
        <v>216</v>
      </c>
      <c r="H8" s="632"/>
      <c r="I8" s="305"/>
    </row>
    <row r="9" spans="1:26" s="249" customFormat="1" ht="18" customHeight="1" thickBot="1" x14ac:dyDescent="0.25">
      <c r="A9" s="617" t="s">
        <v>300</v>
      </c>
      <c r="B9" s="618"/>
      <c r="C9" s="304"/>
      <c r="D9" s="228"/>
      <c r="E9" s="228"/>
      <c r="F9" s="228"/>
      <c r="G9" s="228"/>
      <c r="H9" s="228"/>
      <c r="I9" s="229"/>
    </row>
    <row r="10" spans="1:26" ht="18" customHeight="1" x14ac:dyDescent="0.2">
      <c r="A10" s="275" t="s">
        <v>217</v>
      </c>
    </row>
    <row r="11" spans="1:26" ht="18" customHeight="1" x14ac:dyDescent="0.2">
      <c r="A11" s="275" t="s">
        <v>218</v>
      </c>
    </row>
    <row r="12" spans="1:26" ht="12" customHeight="1" x14ac:dyDescent="0.2"/>
    <row r="13" spans="1:26" ht="18" customHeight="1" thickBot="1" x14ac:dyDescent="0.25">
      <c r="A13" s="275" t="s">
        <v>219</v>
      </c>
    </row>
    <row r="14" spans="1:26" ht="39.6" x14ac:dyDescent="0.2">
      <c r="A14" s="278" t="s">
        <v>5</v>
      </c>
      <c r="B14" s="279" t="s">
        <v>220</v>
      </c>
      <c r="C14" s="279" t="s">
        <v>221</v>
      </c>
      <c r="D14" s="279" t="s">
        <v>222</v>
      </c>
      <c r="E14" s="279" t="s">
        <v>223</v>
      </c>
      <c r="F14" s="619" t="s">
        <v>224</v>
      </c>
      <c r="G14" s="620"/>
      <c r="H14" s="620"/>
      <c r="I14" s="621"/>
    </row>
    <row r="15" spans="1:26" ht="18" customHeight="1" x14ac:dyDescent="0.2">
      <c r="A15" s="607" t="s">
        <v>225</v>
      </c>
      <c r="B15" s="230" t="s">
        <v>137</v>
      </c>
      <c r="C15" s="280" t="str">
        <f>IF(各室別面積表!G22=0,"",各室別面積表!G22)</f>
        <v/>
      </c>
      <c r="D15" s="280" t="str">
        <f>IF(C15="","",ROUNDUP(C15/25,0))</f>
        <v/>
      </c>
      <c r="E15" s="306"/>
      <c r="F15" s="608"/>
      <c r="G15" s="609"/>
      <c r="H15" s="609"/>
      <c r="I15" s="610"/>
      <c r="K15" s="281" t="str">
        <f>IF(D15&lt;=E15,"ＯＫ","おかしい")</f>
        <v>ＯＫ</v>
      </c>
      <c r="L15" s="281" t="str">
        <f>IF(E15=COUNTA(F15:I15),"ＯＫ","おかしい")</f>
        <v>ＯＫ</v>
      </c>
      <c r="M15" s="281"/>
    </row>
    <row r="16" spans="1:26" ht="18" customHeight="1" x14ac:dyDescent="0.2">
      <c r="A16" s="607"/>
      <c r="B16" s="231" t="s">
        <v>138</v>
      </c>
      <c r="C16" s="282" t="str">
        <f>IF(各室別面積表!G23=0,"",各室別面積表!G23)</f>
        <v/>
      </c>
      <c r="D16" s="282" t="str">
        <f t="shared" ref="D16:D19" si="0">IF(C16="","",ROUNDUP(C16/25,0))</f>
        <v/>
      </c>
      <c r="E16" s="307"/>
      <c r="F16" s="611"/>
      <c r="G16" s="612"/>
      <c r="H16" s="612"/>
      <c r="I16" s="613"/>
      <c r="K16" s="281" t="str">
        <f>IF(D16&lt;=E16,"ＯＫ","おかしい")</f>
        <v>ＯＫ</v>
      </c>
      <c r="L16" s="281" t="str">
        <f>IF(E16=COUNTA(F16:I16),"ＯＫ","おかしい")</f>
        <v>ＯＫ</v>
      </c>
      <c r="M16" s="281"/>
    </row>
    <row r="17" spans="1:13" ht="18" customHeight="1" x14ac:dyDescent="0.2">
      <c r="A17" s="607"/>
      <c r="B17" s="231" t="s">
        <v>140</v>
      </c>
      <c r="C17" s="282" t="str">
        <f>IF(各室別面積表!G24=0,"",各室別面積表!G24)</f>
        <v/>
      </c>
      <c r="D17" s="282" t="str">
        <f t="shared" si="0"/>
        <v/>
      </c>
      <c r="E17" s="307"/>
      <c r="F17" s="611"/>
      <c r="G17" s="612"/>
      <c r="H17" s="612"/>
      <c r="I17" s="613"/>
      <c r="K17" s="281" t="str">
        <f t="shared" ref="K17:K20" si="1">IF(D17&lt;=E17,"ＯＫ","おかしい")</f>
        <v>ＯＫ</v>
      </c>
      <c r="L17" s="281" t="str">
        <f>IF(E17=COUNTA(F17:I17),"ＯＫ","おかしい")</f>
        <v>ＯＫ</v>
      </c>
      <c r="M17" s="281"/>
    </row>
    <row r="18" spans="1:13" ht="18" customHeight="1" x14ac:dyDescent="0.2">
      <c r="A18" s="607"/>
      <c r="B18" s="231" t="s">
        <v>141</v>
      </c>
      <c r="C18" s="282" t="str">
        <f>IF(各室別面積表!G25=0,"",各室別面積表!G25)</f>
        <v/>
      </c>
      <c r="D18" s="282" t="str">
        <f t="shared" si="0"/>
        <v/>
      </c>
      <c r="E18" s="307"/>
      <c r="F18" s="611"/>
      <c r="G18" s="612"/>
      <c r="H18" s="612"/>
      <c r="I18" s="613"/>
      <c r="K18" s="281" t="str">
        <f t="shared" si="1"/>
        <v>ＯＫ</v>
      </c>
      <c r="L18" s="281" t="str">
        <f>IF(E18=COUNTA(F18:I18),"ＯＫ","おかしい")</f>
        <v>ＯＫ</v>
      </c>
      <c r="M18" s="281"/>
    </row>
    <row r="19" spans="1:13" ht="18" customHeight="1" x14ac:dyDescent="0.2">
      <c r="A19" s="607"/>
      <c r="B19" s="232" t="s">
        <v>142</v>
      </c>
      <c r="C19" s="283" t="str">
        <f>IF(各室別面積表!G26=0,"",各室別面積表!G26)</f>
        <v/>
      </c>
      <c r="D19" s="283" t="str">
        <f t="shared" si="0"/>
        <v/>
      </c>
      <c r="E19" s="308"/>
      <c r="F19" s="614"/>
      <c r="G19" s="615"/>
      <c r="H19" s="615"/>
      <c r="I19" s="616"/>
      <c r="K19" s="281" t="str">
        <f t="shared" si="1"/>
        <v>ＯＫ</v>
      </c>
      <c r="L19" s="281" t="str">
        <f>IF(E19=COUNTA(F19:I19),"ＯＫ","おかしい")</f>
        <v>ＯＫ</v>
      </c>
      <c r="M19" s="281"/>
    </row>
    <row r="20" spans="1:13" ht="18" customHeight="1" x14ac:dyDescent="0.2">
      <c r="A20" s="607"/>
      <c r="B20" s="233" t="s">
        <v>146</v>
      </c>
      <c r="C20" s="284" t="str">
        <f>IF(各室別面積表!G27=0,"",各室別面積表!G27)</f>
        <v/>
      </c>
      <c r="D20" s="284">
        <f>SUM(D15:D19)</f>
        <v>0</v>
      </c>
      <c r="E20" s="284">
        <f>SUM(E15:E19)</f>
        <v>0</v>
      </c>
      <c r="F20" s="595">
        <f>COUNTA(F15:I19)</f>
        <v>0</v>
      </c>
      <c r="G20" s="596"/>
      <c r="H20" s="596"/>
      <c r="I20" s="597"/>
      <c r="K20" s="281" t="str">
        <f t="shared" si="1"/>
        <v>ＯＫ</v>
      </c>
      <c r="L20" s="281" t="str">
        <f>IF(E20=F20,"ＯＫ","おかしい")</f>
        <v>ＯＫ</v>
      </c>
      <c r="M20" s="281"/>
    </row>
    <row r="21" spans="1:13" ht="18" customHeight="1" x14ac:dyDescent="0.2">
      <c r="A21" s="607" t="s">
        <v>226</v>
      </c>
      <c r="B21" s="230" t="s">
        <v>137</v>
      </c>
      <c r="C21" s="280" t="str">
        <f>IF(各室別面積表!G28=0,"",各室別面積表!G28)</f>
        <v/>
      </c>
      <c r="D21" s="280" t="str">
        <f>IF(C21="","",1)</f>
        <v/>
      </c>
      <c r="E21" s="306"/>
      <c r="F21" s="608"/>
      <c r="G21" s="609"/>
      <c r="H21" s="609"/>
      <c r="I21" s="610"/>
      <c r="K21" s="281" t="str">
        <f>IF(D21&lt;=E21,"ＯＫ","おかしい")</f>
        <v>ＯＫ</v>
      </c>
      <c r="L21" s="281" t="str">
        <f>IF(E21=COUNTA(F21:I21),"ＯＫ","おかしい")</f>
        <v>ＯＫ</v>
      </c>
      <c r="M21" s="281"/>
    </row>
    <row r="22" spans="1:13" ht="18" customHeight="1" x14ac:dyDescent="0.2">
      <c r="A22" s="607"/>
      <c r="B22" s="231" t="s">
        <v>138</v>
      </c>
      <c r="C22" s="282" t="str">
        <f>IF(各室別面積表!G29=0,"",各室別面積表!G29)</f>
        <v/>
      </c>
      <c r="D22" s="282" t="str">
        <f t="shared" ref="D22:D25" si="2">IF(C22="","",1)</f>
        <v/>
      </c>
      <c r="E22" s="307"/>
      <c r="F22" s="611"/>
      <c r="G22" s="612"/>
      <c r="H22" s="612"/>
      <c r="I22" s="613"/>
      <c r="K22" s="281" t="str">
        <f>IF(D22&lt;=E22,"ＯＫ","おかしい")</f>
        <v>ＯＫ</v>
      </c>
      <c r="L22" s="281" t="str">
        <f t="shared" ref="L22:L25" si="3">IF(E22=COUNTA(F22:I22),"ＯＫ","おかしい")</f>
        <v>ＯＫ</v>
      </c>
      <c r="M22" s="281"/>
    </row>
    <row r="23" spans="1:13" ht="18" customHeight="1" x14ac:dyDescent="0.2">
      <c r="A23" s="607"/>
      <c r="B23" s="231" t="s">
        <v>140</v>
      </c>
      <c r="C23" s="282" t="str">
        <f>IF(各室別面積表!G30=0,"",各室別面積表!G30)</f>
        <v/>
      </c>
      <c r="D23" s="282" t="str">
        <f t="shared" si="2"/>
        <v/>
      </c>
      <c r="E23" s="307"/>
      <c r="F23" s="611"/>
      <c r="G23" s="612"/>
      <c r="H23" s="612"/>
      <c r="I23" s="613"/>
      <c r="K23" s="281" t="str">
        <f t="shared" ref="K23:K26" si="4">IF(D23&lt;=E23,"ＯＫ","おかしい")</f>
        <v>ＯＫ</v>
      </c>
      <c r="L23" s="281" t="str">
        <f t="shared" si="3"/>
        <v>ＯＫ</v>
      </c>
      <c r="M23" s="281"/>
    </row>
    <row r="24" spans="1:13" ht="18" customHeight="1" x14ac:dyDescent="0.2">
      <c r="A24" s="607"/>
      <c r="B24" s="231" t="s">
        <v>141</v>
      </c>
      <c r="C24" s="285" t="str">
        <f>IF(各室別面積表!G31=0,"",各室別面積表!G31)</f>
        <v/>
      </c>
      <c r="D24" s="282" t="str">
        <f t="shared" si="2"/>
        <v/>
      </c>
      <c r="E24" s="307"/>
      <c r="F24" s="611"/>
      <c r="G24" s="612"/>
      <c r="H24" s="612"/>
      <c r="I24" s="613"/>
      <c r="K24" s="281" t="str">
        <f t="shared" si="4"/>
        <v>ＯＫ</v>
      </c>
      <c r="L24" s="281" t="str">
        <f t="shared" si="3"/>
        <v>ＯＫ</v>
      </c>
      <c r="M24" s="281"/>
    </row>
    <row r="25" spans="1:13" ht="18" customHeight="1" x14ac:dyDescent="0.2">
      <c r="A25" s="607"/>
      <c r="B25" s="232" t="s">
        <v>142</v>
      </c>
      <c r="C25" s="286" t="str">
        <f>IF(各室別面積表!G32=0,"",各室別面積表!G32)</f>
        <v/>
      </c>
      <c r="D25" s="283" t="str">
        <f t="shared" si="2"/>
        <v/>
      </c>
      <c r="E25" s="308"/>
      <c r="F25" s="614"/>
      <c r="G25" s="615"/>
      <c r="H25" s="615"/>
      <c r="I25" s="616"/>
      <c r="K25" s="281" t="str">
        <f t="shared" si="4"/>
        <v>ＯＫ</v>
      </c>
      <c r="L25" s="281" t="str">
        <f t="shared" si="3"/>
        <v>ＯＫ</v>
      </c>
      <c r="M25" s="281"/>
    </row>
    <row r="26" spans="1:13" ht="18" customHeight="1" x14ac:dyDescent="0.2">
      <c r="A26" s="607"/>
      <c r="B26" s="233" t="s">
        <v>146</v>
      </c>
      <c r="C26" s="284" t="str">
        <f>IF(各室別面積表!G33=0,"",各室別面積表!G33)</f>
        <v/>
      </c>
      <c r="D26" s="284">
        <f>SUM(D21:D25)</f>
        <v>0</v>
      </c>
      <c r="E26" s="284">
        <f>SUM(E21:E25)</f>
        <v>0</v>
      </c>
      <c r="F26" s="595">
        <f>COUNTA(F21:I25)</f>
        <v>0</v>
      </c>
      <c r="G26" s="596"/>
      <c r="H26" s="596"/>
      <c r="I26" s="597"/>
      <c r="K26" s="281" t="str">
        <f t="shared" si="4"/>
        <v>ＯＫ</v>
      </c>
      <c r="L26" s="281" t="str">
        <f>IF(E26=F26,"ＯＫ","おかしい")</f>
        <v>ＯＫ</v>
      </c>
      <c r="M26" s="281"/>
    </row>
    <row r="27" spans="1:13" ht="18" customHeight="1" x14ac:dyDescent="0.2">
      <c r="A27" s="607" t="s">
        <v>227</v>
      </c>
      <c r="B27" s="230" t="s">
        <v>137</v>
      </c>
      <c r="C27" s="280" t="str">
        <f>IF(各室別面積表!G34=0,"",各室別面積表!G34)</f>
        <v/>
      </c>
      <c r="D27" s="280" t="str">
        <f t="shared" ref="D27:D31" si="5">IF(C27="","",1)</f>
        <v/>
      </c>
      <c r="E27" s="306"/>
      <c r="F27" s="608"/>
      <c r="G27" s="609"/>
      <c r="H27" s="609"/>
      <c r="I27" s="610"/>
      <c r="K27" s="281" t="str">
        <f>IF(D27&lt;=E27,"ＯＫ","おかしい")</f>
        <v>ＯＫ</v>
      </c>
      <c r="L27" s="281" t="str">
        <f>IF(E27=COUNTA(F27:I27),"ＯＫ","おかしい")</f>
        <v>ＯＫ</v>
      </c>
      <c r="M27" s="281"/>
    </row>
    <row r="28" spans="1:13" ht="18" customHeight="1" x14ac:dyDescent="0.2">
      <c r="A28" s="607"/>
      <c r="B28" s="231" t="s">
        <v>138</v>
      </c>
      <c r="C28" s="282" t="str">
        <f>IF(各室別面積表!G35=0,"",各室別面積表!G35)</f>
        <v/>
      </c>
      <c r="D28" s="282" t="str">
        <f t="shared" si="5"/>
        <v/>
      </c>
      <c r="E28" s="307"/>
      <c r="F28" s="611"/>
      <c r="G28" s="612"/>
      <c r="H28" s="612"/>
      <c r="I28" s="613"/>
      <c r="K28" s="281" t="str">
        <f>IF(D28&lt;=E28,"ＯＫ","おかしい")</f>
        <v>ＯＫ</v>
      </c>
      <c r="L28" s="281" t="str">
        <f t="shared" ref="L28:L31" si="6">IF(E28=COUNTA(F28:I28),"ＯＫ","おかしい")</f>
        <v>ＯＫ</v>
      </c>
      <c r="M28" s="281"/>
    </row>
    <row r="29" spans="1:13" ht="18" customHeight="1" x14ac:dyDescent="0.2">
      <c r="A29" s="607"/>
      <c r="B29" s="231" t="s">
        <v>140</v>
      </c>
      <c r="C29" s="282" t="str">
        <f>IF(各室別面積表!G36=0,"",各室別面積表!G36)</f>
        <v/>
      </c>
      <c r="D29" s="282" t="str">
        <f t="shared" si="5"/>
        <v/>
      </c>
      <c r="E29" s="307"/>
      <c r="F29" s="611"/>
      <c r="G29" s="612"/>
      <c r="H29" s="612"/>
      <c r="I29" s="613"/>
      <c r="K29" s="281" t="str">
        <f t="shared" ref="K29:K33" si="7">IF(D29&lt;=E29,"ＯＫ","おかしい")</f>
        <v>ＯＫ</v>
      </c>
      <c r="L29" s="281" t="str">
        <f t="shared" si="6"/>
        <v>ＯＫ</v>
      </c>
      <c r="M29" s="281"/>
    </row>
    <row r="30" spans="1:13" ht="18" customHeight="1" x14ac:dyDescent="0.2">
      <c r="A30" s="607"/>
      <c r="B30" s="231" t="s">
        <v>141</v>
      </c>
      <c r="C30" s="285" t="str">
        <f>IF(各室別面積表!G37=0,"",各室別面積表!G37)</f>
        <v/>
      </c>
      <c r="D30" s="282" t="str">
        <f t="shared" si="5"/>
        <v/>
      </c>
      <c r="E30" s="307"/>
      <c r="F30" s="611"/>
      <c r="G30" s="612"/>
      <c r="H30" s="612"/>
      <c r="I30" s="613"/>
      <c r="K30" s="281" t="str">
        <f t="shared" si="7"/>
        <v>ＯＫ</v>
      </c>
      <c r="L30" s="281" t="str">
        <f t="shared" si="6"/>
        <v>ＯＫ</v>
      </c>
      <c r="M30" s="281"/>
    </row>
    <row r="31" spans="1:13" ht="18" customHeight="1" x14ac:dyDescent="0.2">
      <c r="A31" s="607"/>
      <c r="B31" s="232" t="s">
        <v>142</v>
      </c>
      <c r="C31" s="286" t="str">
        <f>IF(各室別面積表!G38=0,"",各室別面積表!G38)</f>
        <v/>
      </c>
      <c r="D31" s="283" t="str">
        <f t="shared" si="5"/>
        <v/>
      </c>
      <c r="E31" s="308"/>
      <c r="F31" s="614"/>
      <c r="G31" s="615"/>
      <c r="H31" s="615"/>
      <c r="I31" s="616"/>
      <c r="K31" s="281" t="str">
        <f t="shared" si="7"/>
        <v>ＯＫ</v>
      </c>
      <c r="L31" s="281" t="str">
        <f t="shared" si="6"/>
        <v>ＯＫ</v>
      </c>
      <c r="M31" s="281"/>
    </row>
    <row r="32" spans="1:13" ht="18" customHeight="1" x14ac:dyDescent="0.2">
      <c r="A32" s="607"/>
      <c r="B32" s="233" t="s">
        <v>146</v>
      </c>
      <c r="C32" s="284" t="str">
        <f>IF(各室別面積表!G39=0,"",各室別面積表!G39)</f>
        <v/>
      </c>
      <c r="D32" s="284">
        <f>SUM(D27:D31)</f>
        <v>0</v>
      </c>
      <c r="E32" s="284">
        <f>SUM(E27:E31)</f>
        <v>0</v>
      </c>
      <c r="F32" s="595">
        <f>COUNTA(F27:I31)</f>
        <v>0</v>
      </c>
      <c r="G32" s="596"/>
      <c r="H32" s="596"/>
      <c r="I32" s="597"/>
      <c r="K32" s="281" t="str">
        <f t="shared" si="7"/>
        <v>ＯＫ</v>
      </c>
      <c r="L32" s="281" t="str">
        <f>IF(E32=F32,"ＯＫ","おかしい")</f>
        <v>ＯＫ</v>
      </c>
      <c r="M32" s="281"/>
    </row>
    <row r="33" spans="1:13" ht="18" customHeight="1" thickBot="1" x14ac:dyDescent="0.25">
      <c r="A33" s="598" t="s">
        <v>131</v>
      </c>
      <c r="B33" s="599"/>
      <c r="C33" s="287">
        <f>SUM(C20,C26,C32)</f>
        <v>0</v>
      </c>
      <c r="D33" s="287">
        <f>SUM(D20,D26,D32)</f>
        <v>0</v>
      </c>
      <c r="E33" s="287">
        <f t="shared" ref="E33:F33" si="8">SUM(E20,E26,E32)</f>
        <v>0</v>
      </c>
      <c r="F33" s="600">
        <f t="shared" si="8"/>
        <v>0</v>
      </c>
      <c r="G33" s="601"/>
      <c r="H33" s="601"/>
      <c r="I33" s="602"/>
      <c r="K33" s="281" t="str">
        <f t="shared" si="7"/>
        <v>ＯＫ</v>
      </c>
      <c r="L33" s="281" t="str">
        <f>IF(E33=F33,"ＯＫ","おかしい")</f>
        <v>ＯＫ</v>
      </c>
      <c r="M33" s="281"/>
    </row>
    <row r="34" spans="1:13" ht="18" customHeight="1" x14ac:dyDescent="0.2">
      <c r="A34" s="275" t="s">
        <v>228</v>
      </c>
    </row>
    <row r="35" spans="1:13" ht="18" customHeight="1" x14ac:dyDescent="0.2">
      <c r="A35" s="275" t="s">
        <v>229</v>
      </c>
    </row>
    <row r="36" spans="1:13" ht="12" customHeight="1" x14ac:dyDescent="0.2"/>
    <row r="37" spans="1:13" ht="18" customHeight="1" thickBot="1" x14ac:dyDescent="0.25">
      <c r="A37" s="275" t="s">
        <v>230</v>
      </c>
    </row>
    <row r="38" spans="1:13" ht="36" customHeight="1" x14ac:dyDescent="0.2">
      <c r="A38" s="573" t="s">
        <v>231</v>
      </c>
      <c r="B38" s="603"/>
      <c r="C38" s="604" t="s">
        <v>232</v>
      </c>
      <c r="D38" s="605"/>
      <c r="E38" s="605" t="s">
        <v>233</v>
      </c>
      <c r="F38" s="605"/>
      <c r="G38" s="605" t="s">
        <v>234</v>
      </c>
      <c r="H38" s="606"/>
    </row>
    <row r="39" spans="1:13" ht="18" customHeight="1" x14ac:dyDescent="0.2">
      <c r="A39" s="234" t="s">
        <v>210</v>
      </c>
      <c r="B39" s="251" t="s">
        <v>235</v>
      </c>
      <c r="C39" s="219" t="s">
        <v>210</v>
      </c>
      <c r="D39" s="235" t="s">
        <v>235</v>
      </c>
      <c r="E39" s="146" t="s">
        <v>210</v>
      </c>
      <c r="F39" s="235" t="s">
        <v>235</v>
      </c>
      <c r="G39" s="146" t="s">
        <v>210</v>
      </c>
      <c r="H39" s="236" t="s">
        <v>235</v>
      </c>
    </row>
    <row r="40" spans="1:13" ht="18" customHeight="1" thickBot="1" x14ac:dyDescent="0.25">
      <c r="A40" s="288">
        <f>D6</f>
        <v>0</v>
      </c>
      <c r="B40" s="289">
        <f>E6</f>
        <v>0</v>
      </c>
      <c r="C40" s="309"/>
      <c r="D40" s="310"/>
      <c r="E40" s="310"/>
      <c r="F40" s="310"/>
      <c r="G40" s="310"/>
      <c r="H40" s="311"/>
    </row>
    <row r="41" spans="1:13" ht="18" customHeight="1" x14ac:dyDescent="0.2">
      <c r="A41" s="275" t="s">
        <v>236</v>
      </c>
    </row>
    <row r="42" spans="1:13" ht="18" customHeight="1" x14ac:dyDescent="0.2">
      <c r="A42" s="275" t="s">
        <v>237</v>
      </c>
    </row>
    <row r="43" spans="1:13" ht="12" customHeight="1" x14ac:dyDescent="0.2"/>
    <row r="44" spans="1:13" ht="18" customHeight="1" thickBot="1" x14ac:dyDescent="0.25">
      <c r="A44" s="275" t="s">
        <v>238</v>
      </c>
    </row>
    <row r="45" spans="1:13" ht="30" customHeight="1" x14ac:dyDescent="0.2">
      <c r="A45" s="573"/>
      <c r="B45" s="574"/>
      <c r="C45" s="574"/>
      <c r="D45" s="290" t="s">
        <v>239</v>
      </c>
      <c r="E45" s="290" t="s">
        <v>130</v>
      </c>
      <c r="F45" s="291" t="s">
        <v>240</v>
      </c>
      <c r="G45" s="588" t="s">
        <v>241</v>
      </c>
      <c r="H45" s="589"/>
    </row>
    <row r="46" spans="1:13" ht="18" customHeight="1" x14ac:dyDescent="0.2">
      <c r="A46" s="590" t="s">
        <v>242</v>
      </c>
      <c r="B46" s="580" t="s">
        <v>243</v>
      </c>
      <c r="C46" s="580"/>
      <c r="D46" s="292">
        <f>SUM(参考様式３!F4:F6)</f>
        <v>0</v>
      </c>
      <c r="E46" s="292">
        <f>SUM(参考様式３!F7:F9)</f>
        <v>0</v>
      </c>
      <c r="F46" s="312"/>
      <c r="G46" s="591">
        <f>IF(D46+E46=0,0,IF(D46+E46-F46&gt;40,2,1))</f>
        <v>0</v>
      </c>
      <c r="H46" s="592"/>
    </row>
    <row r="47" spans="1:13" ht="18" customHeight="1" x14ac:dyDescent="0.2">
      <c r="A47" s="590"/>
      <c r="B47" s="580" t="s">
        <v>132</v>
      </c>
      <c r="C47" s="580"/>
      <c r="D47" s="293"/>
      <c r="E47" s="292">
        <f>SUM(参考様式３!I7:I9)</f>
        <v>0</v>
      </c>
      <c r="F47" s="312"/>
      <c r="G47" s="593"/>
      <c r="H47" s="594"/>
    </row>
    <row r="48" spans="1:13" ht="18" customHeight="1" x14ac:dyDescent="0.2">
      <c r="A48" s="579" t="s">
        <v>244</v>
      </c>
      <c r="B48" s="580" t="s">
        <v>245</v>
      </c>
      <c r="C48" s="580"/>
      <c r="D48" s="581" t="s">
        <v>246</v>
      </c>
      <c r="E48" s="582" t="s">
        <v>247</v>
      </c>
      <c r="F48" s="580" t="s">
        <v>248</v>
      </c>
      <c r="G48" s="580"/>
      <c r="H48" s="584"/>
    </row>
    <row r="49" spans="1:9" ht="18" customHeight="1" x14ac:dyDescent="0.2">
      <c r="A49" s="579"/>
      <c r="B49" s="580"/>
      <c r="C49" s="580"/>
      <c r="D49" s="581"/>
      <c r="E49" s="583"/>
      <c r="F49" s="294" t="s">
        <v>249</v>
      </c>
      <c r="G49" s="294" t="s">
        <v>250</v>
      </c>
      <c r="H49" s="295" t="s">
        <v>251</v>
      </c>
    </row>
    <row r="50" spans="1:9" ht="18" customHeight="1" x14ac:dyDescent="0.2">
      <c r="A50" s="579"/>
      <c r="B50" s="585"/>
      <c r="C50" s="586"/>
      <c r="D50" s="313"/>
      <c r="E50" s="314"/>
      <c r="F50" s="314"/>
      <c r="G50" s="314"/>
      <c r="H50" s="315"/>
    </row>
    <row r="51" spans="1:9" ht="18" customHeight="1" x14ac:dyDescent="0.2">
      <c r="A51" s="579"/>
      <c r="B51" s="587"/>
      <c r="C51" s="587"/>
      <c r="D51" s="313"/>
      <c r="E51" s="314"/>
      <c r="F51" s="314"/>
      <c r="G51" s="314"/>
      <c r="H51" s="315"/>
    </row>
    <row r="52" spans="1:9" ht="18" customHeight="1" x14ac:dyDescent="0.2">
      <c r="A52" s="579"/>
      <c r="B52" s="587"/>
      <c r="C52" s="587"/>
      <c r="D52" s="313"/>
      <c r="E52" s="314"/>
      <c r="F52" s="314"/>
      <c r="G52" s="314"/>
      <c r="H52" s="315"/>
    </row>
    <row r="53" spans="1:9" ht="18" customHeight="1" x14ac:dyDescent="0.2">
      <c r="A53" s="579"/>
      <c r="B53" s="587"/>
      <c r="C53" s="587"/>
      <c r="D53" s="313"/>
      <c r="E53" s="314"/>
      <c r="F53" s="314"/>
      <c r="G53" s="314"/>
      <c r="H53" s="315"/>
    </row>
    <row r="54" spans="1:9" ht="18" customHeight="1" x14ac:dyDescent="0.2">
      <c r="A54" s="579"/>
      <c r="B54" s="587"/>
      <c r="C54" s="587"/>
      <c r="D54" s="313"/>
      <c r="E54" s="314"/>
      <c r="F54" s="314"/>
      <c r="G54" s="314"/>
      <c r="H54" s="315"/>
    </row>
    <row r="55" spans="1:9" ht="18" customHeight="1" thickBot="1" x14ac:dyDescent="0.25">
      <c r="A55" s="568" t="s">
        <v>252</v>
      </c>
      <c r="B55" s="569"/>
      <c r="C55" s="569"/>
      <c r="D55" s="296">
        <f>COUNTIF(D50:D54,"常勤")</f>
        <v>0</v>
      </c>
      <c r="E55" s="570" t="s">
        <v>253</v>
      </c>
      <c r="F55" s="571"/>
      <c r="G55" s="572"/>
      <c r="H55" s="297">
        <f>COUNTA(E50:E54)</f>
        <v>0</v>
      </c>
    </row>
    <row r="56" spans="1:9" ht="18" customHeight="1" x14ac:dyDescent="0.2">
      <c r="A56" s="275" t="s">
        <v>254</v>
      </c>
    </row>
    <row r="57" spans="1:9" ht="18" customHeight="1" x14ac:dyDescent="0.2"/>
    <row r="58" spans="1:9" ht="18" customHeight="1" x14ac:dyDescent="0.2"/>
    <row r="59" spans="1:9" ht="18" customHeight="1" x14ac:dyDescent="0.2"/>
    <row r="60" spans="1:9" ht="18" customHeight="1" thickBot="1" x14ac:dyDescent="0.25">
      <c r="A60" s="275" t="s">
        <v>255</v>
      </c>
    </row>
    <row r="61" spans="1:9" ht="18" customHeight="1" x14ac:dyDescent="0.2">
      <c r="A61" s="573" t="s">
        <v>256</v>
      </c>
      <c r="B61" s="574"/>
      <c r="C61" s="574"/>
      <c r="D61" s="574"/>
      <c r="E61" s="574"/>
      <c r="F61" s="574"/>
      <c r="G61" s="574"/>
      <c r="H61" s="574"/>
      <c r="I61" s="298" t="s">
        <v>257</v>
      </c>
    </row>
    <row r="62" spans="1:9" s="299" customFormat="1" ht="30" customHeight="1" x14ac:dyDescent="0.2">
      <c r="A62" s="575" t="s">
        <v>297</v>
      </c>
      <c r="B62" s="576"/>
      <c r="C62" s="576"/>
      <c r="D62" s="576"/>
      <c r="E62" s="576"/>
      <c r="F62" s="576"/>
      <c r="G62" s="576"/>
      <c r="H62" s="576"/>
      <c r="I62" s="315"/>
    </row>
    <row r="63" spans="1:9" s="299" customFormat="1" ht="30" customHeight="1" x14ac:dyDescent="0.2">
      <c r="A63" s="575" t="s">
        <v>258</v>
      </c>
      <c r="B63" s="576"/>
      <c r="C63" s="576"/>
      <c r="D63" s="576"/>
      <c r="E63" s="576"/>
      <c r="F63" s="576"/>
      <c r="G63" s="576"/>
      <c r="H63" s="576"/>
      <c r="I63" s="315"/>
    </row>
    <row r="64" spans="1:9" s="299" customFormat="1" ht="30" customHeight="1" thickBot="1" x14ac:dyDescent="0.25">
      <c r="A64" s="577" t="s">
        <v>259</v>
      </c>
      <c r="B64" s="578"/>
      <c r="C64" s="578"/>
      <c r="D64" s="578"/>
      <c r="E64" s="578"/>
      <c r="F64" s="578"/>
      <c r="G64" s="578"/>
      <c r="H64" s="578"/>
      <c r="I64" s="316"/>
    </row>
    <row r="65" spans="1:9" ht="18" customHeight="1" x14ac:dyDescent="0.2">
      <c r="A65" s="559" t="s">
        <v>298</v>
      </c>
      <c r="B65" s="560"/>
      <c r="C65" s="560"/>
      <c r="D65" s="560"/>
      <c r="E65" s="560"/>
      <c r="F65" s="560"/>
      <c r="G65" s="560"/>
      <c r="H65" s="560"/>
      <c r="I65" s="561"/>
    </row>
    <row r="66" spans="1:9" ht="18" customHeight="1" x14ac:dyDescent="0.2">
      <c r="A66" s="562"/>
      <c r="B66" s="563"/>
      <c r="C66" s="563"/>
      <c r="D66" s="563"/>
      <c r="E66" s="563"/>
      <c r="F66" s="563"/>
      <c r="G66" s="563"/>
      <c r="H66" s="563"/>
      <c r="I66" s="564"/>
    </row>
    <row r="67" spans="1:9" ht="18" customHeight="1" x14ac:dyDescent="0.2">
      <c r="A67" s="562"/>
      <c r="B67" s="563"/>
      <c r="C67" s="563"/>
      <c r="D67" s="563"/>
      <c r="E67" s="563"/>
      <c r="F67" s="563"/>
      <c r="G67" s="563"/>
      <c r="H67" s="563"/>
      <c r="I67" s="564"/>
    </row>
    <row r="68" spans="1:9" ht="18" customHeight="1" x14ac:dyDescent="0.2">
      <c r="A68" s="562"/>
      <c r="B68" s="563"/>
      <c r="C68" s="563"/>
      <c r="D68" s="563"/>
      <c r="E68" s="563"/>
      <c r="F68" s="563"/>
      <c r="G68" s="563"/>
      <c r="H68" s="563"/>
      <c r="I68" s="564"/>
    </row>
    <row r="69" spans="1:9" ht="18" customHeight="1" x14ac:dyDescent="0.2">
      <c r="A69" s="562"/>
      <c r="B69" s="563"/>
      <c r="C69" s="563"/>
      <c r="D69" s="563"/>
      <c r="E69" s="563"/>
      <c r="F69" s="563"/>
      <c r="G69" s="563"/>
      <c r="H69" s="563"/>
      <c r="I69" s="564"/>
    </row>
    <row r="70" spans="1:9" ht="18.75" customHeight="1" thickBot="1" x14ac:dyDescent="0.25">
      <c r="A70" s="565"/>
      <c r="B70" s="566"/>
      <c r="C70" s="566"/>
      <c r="D70" s="566"/>
      <c r="E70" s="566"/>
      <c r="F70" s="566"/>
      <c r="G70" s="566"/>
      <c r="H70" s="566"/>
      <c r="I70" s="567"/>
    </row>
  </sheetData>
  <mergeCells count="75">
    <mergeCell ref="A4:A5"/>
    <mergeCell ref="B4:C5"/>
    <mergeCell ref="D4:G4"/>
    <mergeCell ref="A8:B8"/>
    <mergeCell ref="D8:E8"/>
    <mergeCell ref="G8:H8"/>
    <mergeCell ref="A9:B9"/>
    <mergeCell ref="F14:I14"/>
    <mergeCell ref="A15:A20"/>
    <mergeCell ref="F15:G15"/>
    <mergeCell ref="H15:I15"/>
    <mergeCell ref="F16:G16"/>
    <mergeCell ref="H16:I16"/>
    <mergeCell ref="F17:G17"/>
    <mergeCell ref="H17:I17"/>
    <mergeCell ref="F18:G18"/>
    <mergeCell ref="H18:I18"/>
    <mergeCell ref="F19:G19"/>
    <mergeCell ref="H19:I19"/>
    <mergeCell ref="F20:I20"/>
    <mergeCell ref="A21:A26"/>
    <mergeCell ref="F21:G21"/>
    <mergeCell ref="H21:I21"/>
    <mergeCell ref="F22:G22"/>
    <mergeCell ref="H22:I22"/>
    <mergeCell ref="F23:G23"/>
    <mergeCell ref="F31:G31"/>
    <mergeCell ref="H23:I23"/>
    <mergeCell ref="F24:G24"/>
    <mergeCell ref="H24:I24"/>
    <mergeCell ref="F25:G25"/>
    <mergeCell ref="H25:I25"/>
    <mergeCell ref="F26:I26"/>
    <mergeCell ref="H31:I31"/>
    <mergeCell ref="F32:I32"/>
    <mergeCell ref="A33:B33"/>
    <mergeCell ref="F33:I33"/>
    <mergeCell ref="A38:B38"/>
    <mergeCell ref="C38:D38"/>
    <mergeCell ref="E38:F38"/>
    <mergeCell ref="G38:H38"/>
    <mergeCell ref="A27:A32"/>
    <mergeCell ref="F27:G27"/>
    <mergeCell ref="H27:I27"/>
    <mergeCell ref="F28:G28"/>
    <mergeCell ref="H28:I28"/>
    <mergeCell ref="F29:G29"/>
    <mergeCell ref="H29:I29"/>
    <mergeCell ref="F30:G30"/>
    <mergeCell ref="H30:I30"/>
    <mergeCell ref="A45:C45"/>
    <mergeCell ref="G45:H45"/>
    <mergeCell ref="A46:A47"/>
    <mergeCell ref="B46:C46"/>
    <mergeCell ref="G46:H46"/>
    <mergeCell ref="B47:C47"/>
    <mergeCell ref="G47:H47"/>
    <mergeCell ref="A48:A54"/>
    <mergeCell ref="B48:C49"/>
    <mergeCell ref="D48:D49"/>
    <mergeCell ref="E48:E49"/>
    <mergeCell ref="F48:H48"/>
    <mergeCell ref="B50:C50"/>
    <mergeCell ref="B51:C51"/>
    <mergeCell ref="B52:C52"/>
    <mergeCell ref="B53:C53"/>
    <mergeCell ref="B54:C54"/>
    <mergeCell ref="A65:I65"/>
    <mergeCell ref="A66:I70"/>
    <mergeCell ref="A55:C55"/>
    <mergeCell ref="E55:G55"/>
    <mergeCell ref="A61:H61"/>
    <mergeCell ref="A62:H62"/>
    <mergeCell ref="A63:H63"/>
    <mergeCell ref="A64:H64"/>
  </mergeCells>
  <phoneticPr fontId="2"/>
  <dataValidations count="3">
    <dataValidation type="list" allowBlank="1" showInputMessage="1" showErrorMessage="1" sqref="D50:D54">
      <formula1>"常勤,非常勤"</formula1>
    </dataValidation>
    <dataValidation type="list" allowBlank="1" showInputMessage="1" showErrorMessage="1" sqref="E50:H54">
      <formula1>"○"</formula1>
    </dataValidation>
    <dataValidation type="list" allowBlank="1" showInputMessage="1" showErrorMessage="1" sqref="I62:I64">
      <formula1>"○,×"</formula1>
    </dataValidation>
  </dataValidations>
  <pageMargins left="0.70866141732283472" right="0.70866141732283472" top="0.74803149606299213" bottom="0.74803149606299213" header="0.31496062992125984" footer="0.31496062992125984"/>
  <pageSetup paperSize="9" scale="98" orientation="portrait" r:id="rId1"/>
  <rowBreaks count="1" manualBreakCount="1">
    <brk id="42" max="8"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S46"/>
  <sheetViews>
    <sheetView view="pageBreakPreview" zoomScale="75" zoomScaleNormal="100" zoomScaleSheetLayoutView="75" workbookViewId="0"/>
  </sheetViews>
  <sheetFormatPr defaultColWidth="9" defaultRowHeight="13.2" x14ac:dyDescent="0.2"/>
  <cols>
    <col min="1" max="1" width="2.21875" style="18" customWidth="1"/>
    <col min="2" max="2" width="9" style="18"/>
    <col min="3" max="5" width="8" style="18" customWidth="1"/>
    <col min="6" max="6" width="3" style="18" customWidth="1"/>
    <col min="7" max="7" width="29.44140625" style="18" customWidth="1"/>
    <col min="8" max="8" width="2.21875" style="18" customWidth="1"/>
    <col min="9" max="10" width="8.33203125" style="18" customWidth="1"/>
    <col min="11" max="12" width="2.21875" style="18" customWidth="1"/>
    <col min="13" max="14" width="8.33203125" style="18" customWidth="1"/>
    <col min="15" max="15" width="2.21875" style="18" customWidth="1"/>
    <col min="16" max="16" width="21.21875" style="18" customWidth="1"/>
    <col min="17" max="17" width="38.77734375" style="18" customWidth="1"/>
    <col min="18" max="18" width="3.109375" style="18" customWidth="1"/>
    <col min="19" max="16384" width="9" style="18"/>
  </cols>
  <sheetData>
    <row r="1" spans="1:19" x14ac:dyDescent="0.2">
      <c r="A1" s="18" t="s">
        <v>320</v>
      </c>
      <c r="Q1" s="19" t="s">
        <v>325</v>
      </c>
    </row>
    <row r="2" spans="1:19" ht="8.4" customHeight="1" x14ac:dyDescent="0.2"/>
    <row r="3" spans="1:19" ht="19.2" x14ac:dyDescent="0.2">
      <c r="A3" s="688" t="s">
        <v>23</v>
      </c>
      <c r="B3" s="688"/>
      <c r="C3" s="688"/>
      <c r="D3" s="688"/>
      <c r="E3" s="688"/>
      <c r="F3" s="688"/>
      <c r="G3" s="688"/>
      <c r="H3" s="688"/>
      <c r="I3" s="688"/>
      <c r="J3" s="688"/>
      <c r="K3" s="688"/>
      <c r="L3" s="688"/>
      <c r="M3" s="688"/>
      <c r="N3" s="688"/>
      <c r="O3" s="688"/>
      <c r="P3" s="688"/>
      <c r="Q3" s="688"/>
    </row>
    <row r="4" spans="1:19" ht="8.4" customHeight="1" x14ac:dyDescent="0.2"/>
    <row r="5" spans="1:19" x14ac:dyDescent="0.2">
      <c r="A5" s="18" t="s">
        <v>0</v>
      </c>
    </row>
    <row r="6" spans="1:19" ht="13.8" thickBot="1" x14ac:dyDescent="0.25">
      <c r="Q6" s="20" t="s">
        <v>29</v>
      </c>
    </row>
    <row r="7" spans="1:19" ht="20.25" customHeight="1" x14ac:dyDescent="0.2">
      <c r="B7" s="713" t="s">
        <v>5</v>
      </c>
      <c r="C7" s="719" t="s">
        <v>1</v>
      </c>
      <c r="D7" s="720"/>
      <c r="E7" s="697" t="s">
        <v>4</v>
      </c>
      <c r="F7" s="699" t="s">
        <v>25</v>
      </c>
      <c r="G7" s="700"/>
      <c r="H7" s="701"/>
      <c r="I7" s="701"/>
      <c r="J7" s="701"/>
      <c r="K7" s="701"/>
      <c r="L7" s="701"/>
      <c r="M7" s="701"/>
      <c r="N7" s="701"/>
      <c r="O7" s="701"/>
      <c r="P7" s="701"/>
      <c r="Q7" s="702"/>
    </row>
    <row r="8" spans="1:19" ht="20.25" customHeight="1" x14ac:dyDescent="0.2">
      <c r="B8" s="714"/>
      <c r="C8" s="650"/>
      <c r="D8" s="721"/>
      <c r="E8" s="698"/>
      <c r="F8" s="689" t="s">
        <v>35</v>
      </c>
      <c r="G8" s="690"/>
      <c r="H8" s="722" t="s">
        <v>16</v>
      </c>
      <c r="I8" s="723"/>
      <c r="J8" s="723"/>
      <c r="K8" s="723"/>
      <c r="L8" s="723"/>
      <c r="M8" s="723"/>
      <c r="N8" s="723"/>
      <c r="O8" s="690"/>
      <c r="P8" s="272" t="s">
        <v>21</v>
      </c>
      <c r="Q8" s="269" t="s">
        <v>40</v>
      </c>
    </row>
    <row r="9" spans="1:19" x14ac:dyDescent="0.2">
      <c r="B9" s="714"/>
      <c r="C9" s="703" t="s">
        <v>2</v>
      </c>
      <c r="D9" s="716" t="s">
        <v>3</v>
      </c>
      <c r="E9" s="710" t="s">
        <v>2</v>
      </c>
      <c r="F9" s="680"/>
      <c r="G9" s="681"/>
      <c r="H9" s="647" t="s">
        <v>17</v>
      </c>
      <c r="I9" s="695"/>
      <c r="J9" s="695"/>
      <c r="K9" s="696"/>
      <c r="L9" s="647" t="s">
        <v>18</v>
      </c>
      <c r="M9" s="648"/>
      <c r="N9" s="648"/>
      <c r="O9" s="649"/>
      <c r="P9" s="706" t="s">
        <v>22</v>
      </c>
      <c r="Q9" s="708"/>
    </row>
    <row r="10" spans="1:19" x14ac:dyDescent="0.2">
      <c r="B10" s="714"/>
      <c r="C10" s="704"/>
      <c r="D10" s="717"/>
      <c r="E10" s="711"/>
      <c r="F10" s="691"/>
      <c r="G10" s="692"/>
      <c r="H10" s="650" t="s">
        <v>19</v>
      </c>
      <c r="I10" s="651"/>
      <c r="J10" s="651"/>
      <c r="K10" s="652"/>
      <c r="L10" s="650" t="s">
        <v>20</v>
      </c>
      <c r="M10" s="651"/>
      <c r="N10" s="651"/>
      <c r="O10" s="652"/>
      <c r="P10" s="707"/>
      <c r="Q10" s="708"/>
    </row>
    <row r="11" spans="1:19" ht="87" customHeight="1" thickBot="1" x14ac:dyDescent="0.25">
      <c r="B11" s="715"/>
      <c r="C11" s="705"/>
      <c r="D11" s="718"/>
      <c r="E11" s="712"/>
      <c r="F11" s="693"/>
      <c r="G11" s="694"/>
      <c r="H11" s="653" t="s">
        <v>27</v>
      </c>
      <c r="I11" s="654"/>
      <c r="J11" s="654"/>
      <c r="K11" s="655"/>
      <c r="L11" s="653" t="s">
        <v>28</v>
      </c>
      <c r="M11" s="654"/>
      <c r="N11" s="654"/>
      <c r="O11" s="655"/>
      <c r="P11" s="21"/>
      <c r="Q11" s="709"/>
    </row>
    <row r="12" spans="1:19" ht="20.25" customHeight="1" thickBot="1" x14ac:dyDescent="0.25">
      <c r="B12" s="729" t="s">
        <v>6</v>
      </c>
      <c r="C12" s="727" t="str">
        <f>IF(参考様式３!C4="","",参考様式３!C4)</f>
        <v/>
      </c>
      <c r="D12" s="266" t="s">
        <v>13</v>
      </c>
      <c r="E12" s="732"/>
      <c r="F12" s="674"/>
      <c r="G12" s="675"/>
      <c r="H12" s="656" t="s">
        <v>66</v>
      </c>
      <c r="I12" s="657"/>
      <c r="J12" s="657"/>
      <c r="K12" s="658"/>
      <c r="L12" s="656" t="s">
        <v>67</v>
      </c>
      <c r="M12" s="657"/>
      <c r="N12" s="657"/>
      <c r="O12" s="658"/>
      <c r="P12" s="682"/>
      <c r="Q12" s="685"/>
    </row>
    <row r="13" spans="1:19" ht="35.25" customHeight="1" thickBot="1" x14ac:dyDescent="0.25">
      <c r="B13" s="729"/>
      <c r="C13" s="728"/>
      <c r="D13" s="736">
        <f>SUM(C12:C15)</f>
        <v>0</v>
      </c>
      <c r="E13" s="732"/>
      <c r="F13" s="676"/>
      <c r="G13" s="667"/>
      <c r="H13" s="22"/>
      <c r="I13" s="267" t="s">
        <v>26</v>
      </c>
      <c r="J13" s="17"/>
      <c r="K13" s="266"/>
      <c r="L13" s="22"/>
      <c r="M13" s="267" t="s">
        <v>26</v>
      </c>
      <c r="N13" s="17"/>
      <c r="O13" s="266"/>
      <c r="P13" s="683"/>
      <c r="Q13" s="686"/>
    </row>
    <row r="14" spans="1:19" ht="13.5" customHeight="1" x14ac:dyDescent="0.2">
      <c r="B14" s="738" t="s">
        <v>7</v>
      </c>
      <c r="C14" s="727" t="str">
        <f>IF(参考様式３!C5="","",参考様式３!C5)</f>
        <v/>
      </c>
      <c r="D14" s="736"/>
      <c r="E14" s="732"/>
      <c r="F14" s="676"/>
      <c r="G14" s="667"/>
      <c r="H14" s="22"/>
      <c r="I14" s="23"/>
      <c r="J14" s="24"/>
      <c r="K14" s="266"/>
      <c r="L14" s="22"/>
      <c r="M14" s="23"/>
      <c r="N14" s="24"/>
      <c r="O14" s="266"/>
      <c r="P14" s="683"/>
      <c r="Q14" s="686"/>
      <c r="S14" s="25" t="s">
        <v>30</v>
      </c>
    </row>
    <row r="15" spans="1:19" ht="40.5" customHeight="1" thickBot="1" x14ac:dyDescent="0.25">
      <c r="B15" s="739"/>
      <c r="C15" s="731"/>
      <c r="D15" s="737"/>
      <c r="E15" s="732"/>
      <c r="F15" s="676"/>
      <c r="G15" s="667"/>
      <c r="H15" s="659">
        <f>J13*1.65</f>
        <v>0</v>
      </c>
      <c r="I15" s="660"/>
      <c r="J15" s="660"/>
      <c r="K15" s="661"/>
      <c r="L15" s="659">
        <f>N13*3.3</f>
        <v>0</v>
      </c>
      <c r="M15" s="660"/>
      <c r="N15" s="660"/>
      <c r="O15" s="661"/>
      <c r="P15" s="684"/>
      <c r="Q15" s="687"/>
      <c r="S15" s="26" t="str">
        <f>IF(SUM(J13,N13)=D13,"ＯＫ","不突合")</f>
        <v>ＯＫ</v>
      </c>
    </row>
    <row r="16" spans="1:19" ht="13.5" customHeight="1" x14ac:dyDescent="0.2">
      <c r="B16" s="729" t="s">
        <v>8</v>
      </c>
      <c r="C16" s="727" t="str">
        <f>IF(参考様式３!C6="","",参考様式３!C6)</f>
        <v/>
      </c>
      <c r="D16" s="265" t="s">
        <v>14</v>
      </c>
      <c r="E16" s="732"/>
      <c r="F16" s="676"/>
      <c r="G16" s="667"/>
      <c r="H16" s="662"/>
      <c r="I16" s="663"/>
      <c r="J16" s="663"/>
      <c r="K16" s="664"/>
      <c r="L16" s="662"/>
      <c r="M16" s="663"/>
      <c r="N16" s="663"/>
      <c r="O16" s="664"/>
      <c r="P16" s="27" t="s">
        <v>68</v>
      </c>
      <c r="Q16" s="726"/>
    </row>
    <row r="17" spans="1:17" ht="41.25" customHeight="1" thickBot="1" x14ac:dyDescent="0.25">
      <c r="B17" s="730"/>
      <c r="C17" s="731"/>
      <c r="D17" s="262">
        <f>SUM(C16)</f>
        <v>0</v>
      </c>
      <c r="E17" s="732"/>
      <c r="F17" s="677"/>
      <c r="G17" s="678"/>
      <c r="H17" s="665"/>
      <c r="I17" s="666"/>
      <c r="J17" s="666"/>
      <c r="K17" s="667"/>
      <c r="L17" s="665"/>
      <c r="M17" s="666"/>
      <c r="N17" s="666"/>
      <c r="O17" s="667"/>
      <c r="P17" s="263">
        <f>D17*1.98</f>
        <v>0</v>
      </c>
      <c r="Q17" s="708"/>
    </row>
    <row r="18" spans="1:17" ht="13.5" customHeight="1" thickBot="1" x14ac:dyDescent="0.25">
      <c r="B18" s="733" t="s">
        <v>9</v>
      </c>
      <c r="C18" s="734" t="str">
        <f>IF(参考様式３!C7="","",参考様式３!C7)</f>
        <v/>
      </c>
      <c r="D18" s="256" t="s">
        <v>15</v>
      </c>
      <c r="E18" s="734">
        <f>参考様式３!N7</f>
        <v>0</v>
      </c>
      <c r="F18" s="680" t="s">
        <v>64</v>
      </c>
      <c r="G18" s="681"/>
      <c r="H18" s="665"/>
      <c r="I18" s="666"/>
      <c r="J18" s="666"/>
      <c r="K18" s="667"/>
      <c r="L18" s="665"/>
      <c r="M18" s="666"/>
      <c r="N18" s="666"/>
      <c r="O18" s="667"/>
      <c r="P18" s="28" t="s">
        <v>24</v>
      </c>
      <c r="Q18" s="708"/>
    </row>
    <row r="19" spans="1:17" ht="40.5" customHeight="1" thickBot="1" x14ac:dyDescent="0.25">
      <c r="B19" s="730"/>
      <c r="C19" s="734"/>
      <c r="D19" s="735">
        <f>SUM(C18:C21)</f>
        <v>0</v>
      </c>
      <c r="E19" s="734"/>
      <c r="F19" s="639">
        <f>IF(E22=0,0,IF(E22=1,180,320+100*(E22-2)))</f>
        <v>0</v>
      </c>
      <c r="G19" s="640"/>
      <c r="H19" s="665"/>
      <c r="I19" s="666"/>
      <c r="J19" s="666"/>
      <c r="K19" s="667"/>
      <c r="L19" s="665"/>
      <c r="M19" s="666"/>
      <c r="N19" s="666"/>
      <c r="O19" s="667"/>
      <c r="P19" s="724">
        <f>D19*1.98</f>
        <v>0</v>
      </c>
      <c r="Q19" s="708"/>
    </row>
    <row r="20" spans="1:17" ht="54" customHeight="1" thickBot="1" x14ac:dyDescent="0.25">
      <c r="B20" s="264" t="s">
        <v>10</v>
      </c>
      <c r="C20" s="259" t="str">
        <f>IF(参考様式３!C8="","",参考様式３!C8)</f>
        <v/>
      </c>
      <c r="D20" s="735"/>
      <c r="E20" s="261">
        <f>参考様式３!N8</f>
        <v>0</v>
      </c>
      <c r="F20" s="641"/>
      <c r="G20" s="640"/>
      <c r="H20" s="665"/>
      <c r="I20" s="666"/>
      <c r="J20" s="666"/>
      <c r="K20" s="667"/>
      <c r="L20" s="665"/>
      <c r="M20" s="666"/>
      <c r="N20" s="666"/>
      <c r="O20" s="667"/>
      <c r="P20" s="724"/>
      <c r="Q20" s="708"/>
    </row>
    <row r="21" spans="1:17" ht="54" customHeight="1" thickBot="1" x14ac:dyDescent="0.25">
      <c r="B21" s="260" t="s">
        <v>11</v>
      </c>
      <c r="C21" s="259" t="str">
        <f>IF(参考様式３!C9="","",参考様式３!C9)</f>
        <v/>
      </c>
      <c r="D21" s="735"/>
      <c r="E21" s="261">
        <f>参考様式３!N9</f>
        <v>0</v>
      </c>
      <c r="F21" s="642"/>
      <c r="G21" s="643"/>
      <c r="H21" s="668"/>
      <c r="I21" s="669"/>
      <c r="J21" s="669"/>
      <c r="K21" s="670"/>
      <c r="L21" s="668"/>
      <c r="M21" s="669"/>
      <c r="N21" s="669"/>
      <c r="O21" s="670"/>
      <c r="P21" s="725"/>
      <c r="Q21" s="709"/>
    </row>
    <row r="22" spans="1:17" ht="54" customHeight="1" thickBot="1" x14ac:dyDescent="0.25">
      <c r="B22" s="29" t="s">
        <v>12</v>
      </c>
      <c r="C22" s="30">
        <f>SUM(C12:C21)</f>
        <v>0</v>
      </c>
      <c r="D22" s="31">
        <f>SUM(D13,D17,D19)</f>
        <v>0</v>
      </c>
      <c r="E22" s="32">
        <f>SUM(E18:E21)</f>
        <v>0</v>
      </c>
      <c r="F22" s="679">
        <f>SUM(F13,F19)</f>
        <v>0</v>
      </c>
      <c r="G22" s="646"/>
      <c r="H22" s="644">
        <f>H15</f>
        <v>0</v>
      </c>
      <c r="I22" s="645"/>
      <c r="J22" s="645"/>
      <c r="K22" s="646"/>
      <c r="L22" s="671">
        <f>L15</f>
        <v>0</v>
      </c>
      <c r="M22" s="672"/>
      <c r="N22" s="672"/>
      <c r="O22" s="673"/>
      <c r="P22" s="33">
        <f>SUM(P17,P19)</f>
        <v>0</v>
      </c>
      <c r="Q22" s="34">
        <f>Sheet2!P23</f>
        <v>0</v>
      </c>
    </row>
    <row r="23" spans="1:17" x14ac:dyDescent="0.2">
      <c r="A23" s="18" t="s">
        <v>41</v>
      </c>
    </row>
    <row r="24" spans="1:17" ht="13.8" thickBot="1" x14ac:dyDescent="0.25">
      <c r="Q24" s="20" t="s">
        <v>44</v>
      </c>
    </row>
    <row r="25" spans="1:17" ht="20.25" customHeight="1" x14ac:dyDescent="0.2">
      <c r="B25" s="699" t="s">
        <v>42</v>
      </c>
      <c r="C25" s="701"/>
      <c r="D25" s="701"/>
      <c r="E25" s="702" t="s">
        <v>43</v>
      </c>
      <c r="F25" s="699" t="s">
        <v>45</v>
      </c>
      <c r="G25" s="701"/>
      <c r="H25" s="701"/>
      <c r="I25" s="701"/>
      <c r="J25" s="701"/>
      <c r="K25" s="701"/>
      <c r="L25" s="701"/>
      <c r="M25" s="701"/>
      <c r="N25" s="701"/>
      <c r="O25" s="701"/>
      <c r="P25" s="701"/>
      <c r="Q25" s="702"/>
    </row>
    <row r="26" spans="1:17" ht="20.25" customHeight="1" thickBot="1" x14ac:dyDescent="0.25">
      <c r="B26" s="715"/>
      <c r="C26" s="740"/>
      <c r="D26" s="740"/>
      <c r="E26" s="741"/>
      <c r="F26" s="715" t="s">
        <v>35</v>
      </c>
      <c r="G26" s="740"/>
      <c r="H26" s="742" t="s">
        <v>17</v>
      </c>
      <c r="I26" s="743"/>
      <c r="J26" s="743"/>
      <c r="K26" s="744"/>
      <c r="L26" s="740" t="s">
        <v>18</v>
      </c>
      <c r="M26" s="740"/>
      <c r="N26" s="740"/>
      <c r="O26" s="740"/>
      <c r="P26" s="258" t="s">
        <v>21</v>
      </c>
      <c r="Q26" s="270" t="s">
        <v>40</v>
      </c>
    </row>
    <row r="27" spans="1:17" ht="33" customHeight="1" thickBot="1" x14ac:dyDescent="0.25">
      <c r="B27" s="745" t="s">
        <v>50</v>
      </c>
      <c r="C27" s="746"/>
      <c r="D27" s="746"/>
      <c r="E27" s="261">
        <f>各室等の状況!H36</f>
        <v>0</v>
      </c>
      <c r="F27" s="774"/>
      <c r="G27" s="775"/>
      <c r="H27" s="764">
        <f>各室別面積表!E12</f>
        <v>0</v>
      </c>
      <c r="I27" s="786"/>
      <c r="J27" s="786"/>
      <c r="K27" s="765"/>
      <c r="L27" s="787"/>
      <c r="M27" s="788"/>
      <c r="N27" s="788"/>
      <c r="O27" s="789"/>
      <c r="P27" s="675"/>
      <c r="Q27" s="783"/>
    </row>
    <row r="28" spans="1:17" ht="33" customHeight="1" thickBot="1" x14ac:dyDescent="0.25">
      <c r="B28" s="747" t="s">
        <v>51</v>
      </c>
      <c r="C28" s="748"/>
      <c r="D28" s="748"/>
      <c r="E28" s="261">
        <f>各室等の状況!H37</f>
        <v>0</v>
      </c>
      <c r="F28" s="776"/>
      <c r="G28" s="777"/>
      <c r="H28" s="674"/>
      <c r="I28" s="792"/>
      <c r="J28" s="792"/>
      <c r="K28" s="792"/>
      <c r="L28" s="764">
        <f>各室別面積表!E15</f>
        <v>0</v>
      </c>
      <c r="M28" s="786"/>
      <c r="N28" s="786"/>
      <c r="O28" s="765"/>
      <c r="P28" s="670"/>
      <c r="Q28" s="784"/>
    </row>
    <row r="29" spans="1:17" ht="33" customHeight="1" thickBot="1" x14ac:dyDescent="0.25">
      <c r="B29" s="747" t="s">
        <v>52</v>
      </c>
      <c r="C29" s="748"/>
      <c r="D29" s="748"/>
      <c r="E29" s="261">
        <f>各室等の状況!H38</f>
        <v>0</v>
      </c>
      <c r="F29" s="778"/>
      <c r="G29" s="779"/>
      <c r="H29" s="676"/>
      <c r="I29" s="666"/>
      <c r="J29" s="666"/>
      <c r="K29" s="666"/>
      <c r="L29" s="791"/>
      <c r="M29" s="792"/>
      <c r="N29" s="792"/>
      <c r="O29" s="792"/>
      <c r="P29" s="42">
        <f>各室別面積表!E18</f>
        <v>0</v>
      </c>
      <c r="Q29" s="784"/>
    </row>
    <row r="30" spans="1:17" ht="33" customHeight="1" thickBot="1" x14ac:dyDescent="0.25">
      <c r="B30" s="747" t="s">
        <v>53</v>
      </c>
      <c r="C30" s="748"/>
      <c r="D30" s="748"/>
      <c r="E30" s="261">
        <f>各室等の状況!H39</f>
        <v>0</v>
      </c>
      <c r="F30" s="764">
        <f>各室別面積表!D19</f>
        <v>0</v>
      </c>
      <c r="G30" s="765"/>
      <c r="H30" s="676"/>
      <c r="I30" s="666"/>
      <c r="J30" s="666"/>
      <c r="K30" s="666"/>
      <c r="L30" s="665"/>
      <c r="M30" s="666"/>
      <c r="N30" s="666"/>
      <c r="O30" s="667"/>
      <c r="P30" s="682"/>
      <c r="Q30" s="784"/>
    </row>
    <row r="31" spans="1:17" ht="33" customHeight="1" thickBot="1" x14ac:dyDescent="0.25">
      <c r="B31" s="747" t="s">
        <v>54</v>
      </c>
      <c r="C31" s="748"/>
      <c r="D31" s="748"/>
      <c r="E31" s="261">
        <f>各室等の状況!H40</f>
        <v>0</v>
      </c>
      <c r="F31" s="764">
        <f>各室別面積表!D20</f>
        <v>0</v>
      </c>
      <c r="G31" s="765"/>
      <c r="H31" s="676"/>
      <c r="I31" s="666"/>
      <c r="J31" s="666"/>
      <c r="K31" s="666"/>
      <c r="L31" s="665"/>
      <c r="M31" s="666"/>
      <c r="N31" s="666"/>
      <c r="O31" s="667"/>
      <c r="P31" s="683"/>
      <c r="Q31" s="784"/>
    </row>
    <row r="32" spans="1:17" ht="45" customHeight="1" thickBot="1" x14ac:dyDescent="0.25">
      <c r="B32" s="749" t="s">
        <v>63</v>
      </c>
      <c r="C32" s="750"/>
      <c r="D32" s="751"/>
      <c r="E32" s="261">
        <f>各室等の状況!H41</f>
        <v>0</v>
      </c>
      <c r="F32" s="764">
        <f>各室別面積表!D21</f>
        <v>0</v>
      </c>
      <c r="G32" s="765"/>
      <c r="H32" s="676"/>
      <c r="I32" s="666"/>
      <c r="J32" s="666"/>
      <c r="K32" s="666"/>
      <c r="L32" s="665"/>
      <c r="M32" s="666"/>
      <c r="N32" s="666"/>
      <c r="O32" s="667"/>
      <c r="P32" s="790"/>
      <c r="Q32" s="784"/>
    </row>
    <row r="33" spans="2:17" ht="33" customHeight="1" thickBot="1" x14ac:dyDescent="0.25">
      <c r="B33" s="747" t="s">
        <v>55</v>
      </c>
      <c r="C33" s="748"/>
      <c r="D33" s="748"/>
      <c r="E33" s="261">
        <f>各室等の状況!H42</f>
        <v>0</v>
      </c>
      <c r="F33" s="780" t="s">
        <v>80</v>
      </c>
      <c r="G33" s="254">
        <f>SUM(各室別面積表!E27,各室別面積表!E33,各室別面積表!E39)-各室別面積表!M27-各室別面積表!M33-各室別面積表!M39</f>
        <v>0</v>
      </c>
      <c r="H33" s="676"/>
      <c r="I33" s="666"/>
      <c r="J33" s="666"/>
      <c r="K33" s="666"/>
      <c r="L33" s="665"/>
      <c r="M33" s="666"/>
      <c r="N33" s="666"/>
      <c r="O33" s="666"/>
      <c r="P33" s="42">
        <f>G33</f>
        <v>0</v>
      </c>
      <c r="Q33" s="784"/>
    </row>
    <row r="34" spans="2:17" ht="33" customHeight="1" thickBot="1" x14ac:dyDescent="0.25">
      <c r="B34" s="747" t="s">
        <v>56</v>
      </c>
      <c r="C34" s="748"/>
      <c r="D34" s="748"/>
      <c r="E34" s="261">
        <f>各室等の状況!H43</f>
        <v>0</v>
      </c>
      <c r="F34" s="781"/>
      <c r="G34" s="254">
        <f>各室別面積表!E40+各室別面積表!E53</f>
        <v>0</v>
      </c>
      <c r="H34" s="676"/>
      <c r="I34" s="666"/>
      <c r="J34" s="666"/>
      <c r="K34" s="666"/>
      <c r="L34" s="665"/>
      <c r="M34" s="666"/>
      <c r="N34" s="666"/>
      <c r="O34" s="666"/>
      <c r="P34" s="42" t="str">
        <f>IF(各室別面積表!D52="○",0,IF(各室別面積表!D53="○",各室別面積表!E53,""))</f>
        <v/>
      </c>
      <c r="Q34" s="784"/>
    </row>
    <row r="35" spans="2:17" ht="33" customHeight="1" thickBot="1" x14ac:dyDescent="0.25">
      <c r="B35" s="747" t="s">
        <v>57</v>
      </c>
      <c r="C35" s="748"/>
      <c r="D35" s="748"/>
      <c r="E35" s="261">
        <f>各室等の状況!H44</f>
        <v>0</v>
      </c>
      <c r="F35" s="781"/>
      <c r="G35" s="254">
        <f>各室別面積表!D41</f>
        <v>0</v>
      </c>
      <c r="H35" s="676"/>
      <c r="I35" s="666"/>
      <c r="J35" s="666"/>
      <c r="K35" s="666"/>
      <c r="L35" s="665"/>
      <c r="M35" s="666"/>
      <c r="N35" s="666"/>
      <c r="O35" s="667"/>
      <c r="P35" s="682"/>
      <c r="Q35" s="784"/>
    </row>
    <row r="36" spans="2:17" ht="33" customHeight="1" thickBot="1" x14ac:dyDescent="0.25">
      <c r="B36" s="747" t="s">
        <v>58</v>
      </c>
      <c r="C36" s="748"/>
      <c r="D36" s="748"/>
      <c r="E36" s="261">
        <f>各室等の状況!H45</f>
        <v>0</v>
      </c>
      <c r="F36" s="781"/>
      <c r="G36" s="254">
        <f>各室別面積表!D42</f>
        <v>0</v>
      </c>
      <c r="H36" s="676"/>
      <c r="I36" s="666"/>
      <c r="J36" s="666"/>
      <c r="K36" s="666"/>
      <c r="L36" s="665"/>
      <c r="M36" s="666"/>
      <c r="N36" s="666"/>
      <c r="O36" s="667"/>
      <c r="P36" s="683"/>
      <c r="Q36" s="784"/>
    </row>
    <row r="37" spans="2:17" ht="33" customHeight="1" thickBot="1" x14ac:dyDescent="0.25">
      <c r="B37" s="747" t="s">
        <v>147</v>
      </c>
      <c r="C37" s="748"/>
      <c r="D37" s="748"/>
      <c r="E37" s="261">
        <f>各室等の状況!H46</f>
        <v>0</v>
      </c>
      <c r="F37" s="781"/>
      <c r="G37" s="254">
        <f>各室別面積表!D43</f>
        <v>0</v>
      </c>
      <c r="H37" s="676"/>
      <c r="I37" s="666"/>
      <c r="J37" s="666"/>
      <c r="K37" s="666"/>
      <c r="L37" s="665"/>
      <c r="M37" s="666"/>
      <c r="N37" s="666"/>
      <c r="O37" s="667"/>
      <c r="P37" s="683"/>
      <c r="Q37" s="784"/>
    </row>
    <row r="38" spans="2:17" ht="33" customHeight="1" thickBot="1" x14ac:dyDescent="0.25">
      <c r="B38" s="747" t="s">
        <v>59</v>
      </c>
      <c r="C38" s="748"/>
      <c r="D38" s="748"/>
      <c r="E38" s="317"/>
      <c r="F38" s="781"/>
      <c r="G38" s="254">
        <f>各室別面積表!D44</f>
        <v>0</v>
      </c>
      <c r="H38" s="676"/>
      <c r="I38" s="666"/>
      <c r="J38" s="666"/>
      <c r="K38" s="666"/>
      <c r="L38" s="665"/>
      <c r="M38" s="666"/>
      <c r="N38" s="666"/>
      <c r="O38" s="667"/>
      <c r="P38" s="683"/>
      <c r="Q38" s="784"/>
    </row>
    <row r="39" spans="2:17" ht="33" customHeight="1" thickBot="1" x14ac:dyDescent="0.25">
      <c r="B39" s="747" t="s">
        <v>60</v>
      </c>
      <c r="C39" s="748"/>
      <c r="D39" s="748"/>
      <c r="E39" s="261">
        <f>各室等の状況!H48</f>
        <v>0</v>
      </c>
      <c r="F39" s="781"/>
      <c r="G39" s="254">
        <f>各室別面積表!D45</f>
        <v>0</v>
      </c>
      <c r="H39" s="676"/>
      <c r="I39" s="666"/>
      <c r="J39" s="666"/>
      <c r="K39" s="666"/>
      <c r="L39" s="665"/>
      <c r="M39" s="666"/>
      <c r="N39" s="666"/>
      <c r="O39" s="667"/>
      <c r="P39" s="683"/>
      <c r="Q39" s="784"/>
    </row>
    <row r="40" spans="2:17" ht="33" customHeight="1" thickBot="1" x14ac:dyDescent="0.25">
      <c r="B40" s="747" t="s">
        <v>61</v>
      </c>
      <c r="C40" s="748"/>
      <c r="D40" s="748"/>
      <c r="E40" s="317"/>
      <c r="F40" s="782"/>
      <c r="G40" s="254">
        <f>SUM(各室別面積表!D46,各室別面積表!L47)</f>
        <v>0</v>
      </c>
      <c r="H40" s="793"/>
      <c r="I40" s="669"/>
      <c r="J40" s="669"/>
      <c r="K40" s="669"/>
      <c r="L40" s="668"/>
      <c r="M40" s="669"/>
      <c r="N40" s="669"/>
      <c r="O40" s="670"/>
      <c r="P40" s="790"/>
      <c r="Q40" s="785"/>
    </row>
    <row r="41" spans="2:17" ht="33" customHeight="1" x14ac:dyDescent="0.2">
      <c r="B41" s="752" t="s">
        <v>46</v>
      </c>
      <c r="C41" s="753"/>
      <c r="D41" s="753"/>
      <c r="E41" s="754"/>
      <c r="F41" s="794">
        <f>SUM(G33:G40)</f>
        <v>0</v>
      </c>
      <c r="G41" s="773"/>
      <c r="H41" s="771">
        <f>H27</f>
        <v>0</v>
      </c>
      <c r="I41" s="772"/>
      <c r="J41" s="772"/>
      <c r="K41" s="773"/>
      <c r="L41" s="771">
        <f>L28</f>
        <v>0</v>
      </c>
      <c r="M41" s="772"/>
      <c r="N41" s="772"/>
      <c r="O41" s="773"/>
      <c r="P41" s="253">
        <f>SUM(P29,P33:P34)</f>
        <v>0</v>
      </c>
      <c r="Q41" s="318">
        <f>各室等の状況!H54</f>
        <v>0</v>
      </c>
    </row>
    <row r="42" spans="2:17" ht="33" customHeight="1" x14ac:dyDescent="0.2">
      <c r="B42" s="747" t="s">
        <v>47</v>
      </c>
      <c r="C42" s="748"/>
      <c r="D42" s="748"/>
      <c r="E42" s="755"/>
      <c r="F42" s="759">
        <f>F22</f>
        <v>0</v>
      </c>
      <c r="G42" s="760"/>
      <c r="H42" s="766">
        <f>H22</f>
        <v>0</v>
      </c>
      <c r="I42" s="767"/>
      <c r="J42" s="767"/>
      <c r="K42" s="760"/>
      <c r="L42" s="766">
        <f>L22</f>
        <v>0</v>
      </c>
      <c r="M42" s="767"/>
      <c r="N42" s="767"/>
      <c r="O42" s="760"/>
      <c r="P42" s="35">
        <f>P22</f>
        <v>0</v>
      </c>
      <c r="Q42" s="36">
        <f>Q22</f>
        <v>0</v>
      </c>
    </row>
    <row r="43" spans="2:17" ht="33" customHeight="1" thickBot="1" x14ac:dyDescent="0.25">
      <c r="B43" s="680" t="s">
        <v>48</v>
      </c>
      <c r="C43" s="756"/>
      <c r="D43" s="756"/>
      <c r="E43" s="757"/>
      <c r="F43" s="761">
        <f>F41-F42</f>
        <v>0</v>
      </c>
      <c r="G43" s="762"/>
      <c r="H43" s="768">
        <f>H41-H42</f>
        <v>0</v>
      </c>
      <c r="I43" s="769"/>
      <c r="J43" s="769"/>
      <c r="K43" s="762"/>
      <c r="L43" s="768">
        <f>L41-L42</f>
        <v>0</v>
      </c>
      <c r="M43" s="769"/>
      <c r="N43" s="769"/>
      <c r="O43" s="762"/>
      <c r="P43" s="37">
        <f>P41-P42</f>
        <v>0</v>
      </c>
      <c r="Q43" s="38">
        <f>Q41-Q42</f>
        <v>0</v>
      </c>
    </row>
    <row r="44" spans="2:17" ht="33" customHeight="1" thickBot="1" x14ac:dyDescent="0.25">
      <c r="B44" s="758" t="s">
        <v>49</v>
      </c>
      <c r="C44" s="634"/>
      <c r="D44" s="634"/>
      <c r="E44" s="635"/>
      <c r="F44" s="758" t="str">
        <f>IF(F43&gt;=0,"適","否")</f>
        <v>適</v>
      </c>
      <c r="G44" s="763"/>
      <c r="H44" s="770" t="str">
        <f>IF(H43&gt;=0,"適","否")</f>
        <v>適</v>
      </c>
      <c r="I44" s="634"/>
      <c r="J44" s="634"/>
      <c r="K44" s="763"/>
      <c r="L44" s="770" t="str">
        <f>IF(L43&gt;=0,"適","否")</f>
        <v>適</v>
      </c>
      <c r="M44" s="634"/>
      <c r="N44" s="634"/>
      <c r="O44" s="763"/>
      <c r="P44" s="39" t="str">
        <f>IF(P43&gt;=0,"適","否")</f>
        <v>適</v>
      </c>
      <c r="Q44" s="257" t="str">
        <f>IF(Q43&gt;=0,"適","否")</f>
        <v>適</v>
      </c>
    </row>
    <row r="45" spans="2:17" ht="33" customHeight="1" thickBot="1" x14ac:dyDescent="0.25">
      <c r="B45" s="633" t="s">
        <v>294</v>
      </c>
      <c r="C45" s="634"/>
      <c r="D45" s="634"/>
      <c r="E45" s="635"/>
      <c r="F45" s="636"/>
      <c r="G45" s="637"/>
      <c r="H45" s="637"/>
      <c r="I45" s="637"/>
      <c r="J45" s="637"/>
      <c r="K45" s="637"/>
      <c r="L45" s="637"/>
      <c r="M45" s="637"/>
      <c r="N45" s="637"/>
      <c r="O45" s="637"/>
      <c r="P45" s="637"/>
      <c r="Q45" s="638"/>
    </row>
    <row r="46" spans="2:17" x14ac:dyDescent="0.2">
      <c r="B46" s="41" t="s">
        <v>62</v>
      </c>
      <c r="C46" s="40"/>
      <c r="D46" s="40"/>
      <c r="E46" s="40"/>
      <c r="F46" s="40"/>
      <c r="G46" s="40"/>
      <c r="H46" s="40"/>
      <c r="I46" s="40"/>
      <c r="J46" s="40"/>
      <c r="K46" s="40"/>
      <c r="L46" s="40"/>
      <c r="M46" s="40"/>
      <c r="N46" s="40"/>
      <c r="O46" s="40"/>
      <c r="P46" s="40"/>
      <c r="Q46" s="40"/>
    </row>
  </sheetData>
  <mergeCells count="99">
    <mergeCell ref="F27:G29"/>
    <mergeCell ref="F33:F40"/>
    <mergeCell ref="Q27:Q40"/>
    <mergeCell ref="H41:K41"/>
    <mergeCell ref="H27:K27"/>
    <mergeCell ref="L28:O28"/>
    <mergeCell ref="L27:O27"/>
    <mergeCell ref="P30:P32"/>
    <mergeCell ref="L29:O40"/>
    <mergeCell ref="H28:K40"/>
    <mergeCell ref="P27:P28"/>
    <mergeCell ref="P35:P40"/>
    <mergeCell ref="F41:G41"/>
    <mergeCell ref="H42:K42"/>
    <mergeCell ref="H43:K43"/>
    <mergeCell ref="H44:K44"/>
    <mergeCell ref="L41:O41"/>
    <mergeCell ref="L42:O42"/>
    <mergeCell ref="L43:O43"/>
    <mergeCell ref="L44:O44"/>
    <mergeCell ref="F42:G42"/>
    <mergeCell ref="F43:G43"/>
    <mergeCell ref="F44:G44"/>
    <mergeCell ref="F32:G32"/>
    <mergeCell ref="F30:G30"/>
    <mergeCell ref="F31:G31"/>
    <mergeCell ref="B41:E41"/>
    <mergeCell ref="B42:E42"/>
    <mergeCell ref="B43:E43"/>
    <mergeCell ref="B44:E44"/>
    <mergeCell ref="B37:D37"/>
    <mergeCell ref="B38:D38"/>
    <mergeCell ref="B39:D39"/>
    <mergeCell ref="B40:D40"/>
    <mergeCell ref="B32:D32"/>
    <mergeCell ref="B33:D33"/>
    <mergeCell ref="B34:D34"/>
    <mergeCell ref="B35:D35"/>
    <mergeCell ref="B36:D36"/>
    <mergeCell ref="B27:D27"/>
    <mergeCell ref="B28:D28"/>
    <mergeCell ref="B29:D29"/>
    <mergeCell ref="B30:D30"/>
    <mergeCell ref="B31:D31"/>
    <mergeCell ref="B25:D26"/>
    <mergeCell ref="E25:E26"/>
    <mergeCell ref="F25:Q25"/>
    <mergeCell ref="F26:G26"/>
    <mergeCell ref="H26:K26"/>
    <mergeCell ref="L26:O26"/>
    <mergeCell ref="C12:C13"/>
    <mergeCell ref="B16:B17"/>
    <mergeCell ref="C16:C17"/>
    <mergeCell ref="E12:E17"/>
    <mergeCell ref="B18:B19"/>
    <mergeCell ref="C18:C19"/>
    <mergeCell ref="D19:D21"/>
    <mergeCell ref="E18:E19"/>
    <mergeCell ref="B12:B13"/>
    <mergeCell ref="D13:D15"/>
    <mergeCell ref="C14:C15"/>
    <mergeCell ref="B14:B15"/>
    <mergeCell ref="H12:K12"/>
    <mergeCell ref="H16:K21"/>
    <mergeCell ref="H15:K15"/>
    <mergeCell ref="P19:P21"/>
    <mergeCell ref="Q16:Q21"/>
    <mergeCell ref="A3:Q3"/>
    <mergeCell ref="F8:G8"/>
    <mergeCell ref="F9:G11"/>
    <mergeCell ref="H9:K9"/>
    <mergeCell ref="H10:K10"/>
    <mergeCell ref="H11:K11"/>
    <mergeCell ref="E7:E8"/>
    <mergeCell ref="F7:Q7"/>
    <mergeCell ref="C9:C11"/>
    <mergeCell ref="P9:P10"/>
    <mergeCell ref="Q9:Q11"/>
    <mergeCell ref="E9:E11"/>
    <mergeCell ref="B7:B11"/>
    <mergeCell ref="D9:D11"/>
    <mergeCell ref="C7:D8"/>
    <mergeCell ref="H8:O8"/>
    <mergeCell ref="B45:E45"/>
    <mergeCell ref="F45:Q45"/>
    <mergeCell ref="F19:G21"/>
    <mergeCell ref="H22:K22"/>
    <mergeCell ref="L9:O9"/>
    <mergeCell ref="L10:O10"/>
    <mergeCell ref="L11:O11"/>
    <mergeCell ref="L12:O12"/>
    <mergeCell ref="L15:O15"/>
    <mergeCell ref="L16:O21"/>
    <mergeCell ref="L22:O22"/>
    <mergeCell ref="F12:G17"/>
    <mergeCell ref="F22:G22"/>
    <mergeCell ref="F18:G18"/>
    <mergeCell ref="P12:P15"/>
    <mergeCell ref="Q12:Q15"/>
  </mergeCells>
  <phoneticPr fontId="2"/>
  <printOptions horizontalCentered="1"/>
  <pageMargins left="0.39370078740157483" right="0.39370078740157483" top="0.59055118110236227" bottom="0.39370078740157483" header="0.31496062992125984" footer="0.31496062992125984"/>
  <pageSetup paperSize="9" scale="78" fitToHeight="2" orientation="landscape" blackAndWhite="1" r:id="rId1"/>
  <rowBreaks count="1" manualBreakCount="1">
    <brk id="22" max="16" man="1"/>
  </rowBreaks>
  <ignoredErrors>
    <ignoredError sqref="F30:G30 G35 F32 G31 G37:G39" unlockedFormula="1"/>
  </ignoredError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P23"/>
  <sheetViews>
    <sheetView showGridLines="0" topLeftCell="A5" zoomScaleNormal="100" workbookViewId="0">
      <selection activeCell="P17" sqref="P17"/>
    </sheetView>
  </sheetViews>
  <sheetFormatPr defaultColWidth="9" defaultRowHeight="13.2" x14ac:dyDescent="0.2"/>
  <cols>
    <col min="1" max="1" width="9" style="1"/>
    <col min="2" max="2" width="3" style="1" customWidth="1"/>
    <col min="3" max="3" width="9" style="1" customWidth="1"/>
    <col min="4" max="4" width="28.21875" style="1" bestFit="1" customWidth="1"/>
    <col min="5" max="5" width="9" style="1"/>
    <col min="6" max="6" width="1.109375" style="1" customWidth="1"/>
    <col min="7" max="7" width="3" style="1" customWidth="1"/>
    <col min="8" max="8" width="2.21875" style="1" customWidth="1"/>
    <col min="9" max="9" width="4.44140625" style="1" bestFit="1" customWidth="1"/>
    <col min="10" max="10" width="11.6640625" style="1" bestFit="1" customWidth="1"/>
    <col min="11" max="11" width="27.21875" style="1" bestFit="1" customWidth="1"/>
    <col min="12" max="12" width="1.109375" style="1" customWidth="1"/>
    <col min="13" max="13" width="9" style="1"/>
    <col min="14" max="14" width="3.44140625" style="1" bestFit="1" customWidth="1"/>
    <col min="15" max="15" width="10.33203125" style="1" customWidth="1"/>
    <col min="16" max="16" width="12.88671875" style="1" customWidth="1"/>
    <col min="17" max="16384" width="9" style="1"/>
  </cols>
  <sheetData>
    <row r="3" spans="2:12" ht="33.75" customHeight="1" x14ac:dyDescent="0.2">
      <c r="B3" s="802" t="s">
        <v>65</v>
      </c>
      <c r="C3" s="2" t="s">
        <v>31</v>
      </c>
      <c r="D3" s="2" t="s">
        <v>32</v>
      </c>
    </row>
    <row r="4" spans="2:12" ht="33.75" customHeight="1" x14ac:dyDescent="0.2">
      <c r="B4" s="802"/>
      <c r="C4" s="5" t="s">
        <v>34</v>
      </c>
      <c r="D4" s="2" t="s">
        <v>33</v>
      </c>
    </row>
    <row r="9" spans="2:12" ht="17.25" customHeight="1" x14ac:dyDescent="0.2">
      <c r="F9" s="803" t="s">
        <v>70</v>
      </c>
      <c r="G9" s="804"/>
      <c r="H9" s="804"/>
      <c r="I9" s="804"/>
      <c r="J9" s="804"/>
      <c r="K9" s="804"/>
      <c r="L9" s="805"/>
    </row>
    <row r="10" spans="2:12" ht="6.75" customHeight="1" x14ac:dyDescent="0.2">
      <c r="F10" s="12"/>
      <c r="G10" s="4"/>
      <c r="H10" s="4"/>
      <c r="I10" s="4"/>
      <c r="J10" s="4"/>
      <c r="K10" s="4"/>
      <c r="L10" s="9"/>
    </row>
    <row r="11" spans="2:12" ht="17.25" customHeight="1" x14ac:dyDescent="0.2">
      <c r="F11" s="12"/>
      <c r="G11" s="11" t="s">
        <v>71</v>
      </c>
      <c r="H11" s="806" t="s">
        <v>72</v>
      </c>
      <c r="I11" s="807"/>
      <c r="J11" s="807"/>
      <c r="K11" s="808"/>
      <c r="L11" s="9"/>
    </row>
    <row r="12" spans="2:12" ht="17.25" customHeight="1" x14ac:dyDescent="0.2">
      <c r="F12" s="12"/>
      <c r="G12" s="797" t="s">
        <v>73</v>
      </c>
      <c r="H12" s="803" t="s">
        <v>74</v>
      </c>
      <c r="I12" s="809"/>
      <c r="J12" s="809"/>
      <c r="K12" s="810"/>
      <c r="L12" s="9"/>
    </row>
    <row r="13" spans="2:12" ht="17.25" customHeight="1" x14ac:dyDescent="0.2">
      <c r="F13" s="12"/>
      <c r="G13" s="798"/>
      <c r="H13" s="798"/>
      <c r="I13" s="11" t="s">
        <v>75</v>
      </c>
      <c r="J13" s="811" t="s">
        <v>77</v>
      </c>
      <c r="K13" s="812"/>
      <c r="L13" s="9"/>
    </row>
    <row r="14" spans="2:12" ht="17.25" customHeight="1" x14ac:dyDescent="0.2">
      <c r="F14" s="12"/>
      <c r="G14" s="798"/>
      <c r="H14" s="798"/>
      <c r="I14" s="797" t="s">
        <v>76</v>
      </c>
      <c r="J14" s="14" t="s">
        <v>36</v>
      </c>
      <c r="K14" s="14" t="s">
        <v>39</v>
      </c>
      <c r="L14" s="9"/>
    </row>
    <row r="15" spans="2:12" ht="17.25" customHeight="1" x14ac:dyDescent="0.2">
      <c r="F15" s="12"/>
      <c r="G15" s="799"/>
      <c r="H15" s="799"/>
      <c r="I15" s="799"/>
      <c r="J15" s="6" t="s">
        <v>37</v>
      </c>
      <c r="K15" s="6" t="s">
        <v>38</v>
      </c>
      <c r="L15" s="9"/>
    </row>
    <row r="16" spans="2:12" ht="6.75" customHeight="1" x14ac:dyDescent="0.2">
      <c r="F16" s="13"/>
      <c r="G16" s="8"/>
      <c r="H16" s="8"/>
      <c r="I16" s="8"/>
      <c r="J16" s="8"/>
      <c r="K16" s="8"/>
      <c r="L16" s="3"/>
    </row>
    <row r="19" spans="14:16" ht="27" customHeight="1" x14ac:dyDescent="0.2">
      <c r="N19" s="795" t="s">
        <v>71</v>
      </c>
      <c r="O19" s="796"/>
      <c r="P19" s="7">
        <f>SUM(参考様式５!D17,参考様式５!D19)*3.3</f>
        <v>0</v>
      </c>
    </row>
    <row r="20" spans="14:16" ht="27" customHeight="1" x14ac:dyDescent="0.2">
      <c r="N20" s="797" t="s">
        <v>69</v>
      </c>
      <c r="O20" s="10" t="s">
        <v>75</v>
      </c>
      <c r="P20" s="15">
        <f>参考様式５!D17*3.3</f>
        <v>0</v>
      </c>
    </row>
    <row r="21" spans="14:16" ht="27" customHeight="1" x14ac:dyDescent="0.2">
      <c r="N21" s="798"/>
      <c r="O21" s="6" t="s">
        <v>76</v>
      </c>
      <c r="P21" s="16">
        <f>IF(参考様式５!E22=0,0,IF(参考様式５!E22&lt;=2,330+30*(参考様式５!E22-1),400+80*(参考様式５!E22-3)))</f>
        <v>0</v>
      </c>
    </row>
    <row r="22" spans="14:16" ht="27" customHeight="1" x14ac:dyDescent="0.2">
      <c r="N22" s="799"/>
      <c r="O22" s="11" t="s">
        <v>79</v>
      </c>
      <c r="P22" s="7">
        <f>SUM(P20:P21)</f>
        <v>0</v>
      </c>
    </row>
    <row r="23" spans="14:16" ht="27" customHeight="1" x14ac:dyDescent="0.2">
      <c r="N23" s="800" t="s">
        <v>78</v>
      </c>
      <c r="O23" s="801"/>
      <c r="P23" s="7">
        <f>MAX(P19,P22)</f>
        <v>0</v>
      </c>
    </row>
  </sheetData>
  <mergeCells count="11">
    <mergeCell ref="N19:O19"/>
    <mergeCell ref="N20:N22"/>
    <mergeCell ref="N23:O23"/>
    <mergeCell ref="B3:B4"/>
    <mergeCell ref="F9:L9"/>
    <mergeCell ref="H11:K11"/>
    <mergeCell ref="G12:G15"/>
    <mergeCell ref="H12:K12"/>
    <mergeCell ref="H13:H15"/>
    <mergeCell ref="I14:I15"/>
    <mergeCell ref="J13:K13"/>
  </mergeCells>
  <phoneticPr fontId="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9"/>
  <sheetViews>
    <sheetView view="pageBreakPreview" zoomScaleNormal="100" zoomScaleSheetLayoutView="100" workbookViewId="0"/>
  </sheetViews>
  <sheetFormatPr defaultColWidth="9" defaultRowHeight="13.2" x14ac:dyDescent="0.2"/>
  <cols>
    <col min="1" max="1" width="2.21875" style="18" customWidth="1"/>
    <col min="2" max="2" width="16.77734375" style="18" customWidth="1"/>
    <col min="3" max="3" width="5.44140625" style="18" bestFit="1" customWidth="1"/>
    <col min="4" max="5" width="16.33203125" style="18" customWidth="1"/>
    <col min="6" max="6" width="10.77734375" style="18" customWidth="1"/>
    <col min="7" max="7" width="9.109375" style="18" customWidth="1"/>
    <col min="8" max="8" width="13.88671875" style="18" customWidth="1"/>
    <col min="9" max="10" width="9" style="18"/>
    <col min="11" max="11" width="2.88671875" style="18" customWidth="1"/>
    <col min="12" max="13" width="16.77734375" style="18" customWidth="1"/>
    <col min="14" max="16384" width="9" style="18"/>
  </cols>
  <sheetData>
    <row r="1" spans="1:13" ht="19.2" x14ac:dyDescent="0.2">
      <c r="A1" s="161" t="s">
        <v>326</v>
      </c>
    </row>
    <row r="2" spans="1:13" ht="13.5" customHeight="1" x14ac:dyDescent="0.2">
      <c r="B2" s="161"/>
    </row>
    <row r="3" spans="1:13" ht="27" customHeight="1" x14ac:dyDescent="0.2">
      <c r="E3" s="273" t="s">
        <v>166</v>
      </c>
      <c r="F3" s="847"/>
      <c r="G3" s="848"/>
      <c r="H3" s="848"/>
      <c r="I3" s="849"/>
      <c r="J3" s="245"/>
    </row>
    <row r="4" spans="1:13" ht="27" customHeight="1" thickBot="1" x14ac:dyDescent="0.25">
      <c r="E4" s="850" t="s">
        <v>200</v>
      </c>
      <c r="F4" s="851"/>
      <c r="G4" s="838"/>
      <c r="H4" s="839"/>
      <c r="I4" s="840"/>
    </row>
    <row r="5" spans="1:13" ht="13.8" thickBot="1" x14ac:dyDescent="0.25">
      <c r="J5" s="246"/>
    </row>
    <row r="6" spans="1:13" ht="15" customHeight="1" thickBot="1" x14ac:dyDescent="0.25">
      <c r="B6" s="699" t="s">
        <v>148</v>
      </c>
      <c r="C6" s="702"/>
      <c r="D6" s="830" t="s">
        <v>160</v>
      </c>
      <c r="E6" s="831"/>
      <c r="F6" s="826" t="s">
        <v>198</v>
      </c>
      <c r="G6" s="844" t="s">
        <v>136</v>
      </c>
      <c r="H6" s="863" t="s">
        <v>158</v>
      </c>
      <c r="I6" s="865" t="s">
        <v>159</v>
      </c>
      <c r="J6" s="246"/>
      <c r="L6" s="852" t="s">
        <v>169</v>
      </c>
      <c r="M6" s="826" t="s">
        <v>205</v>
      </c>
    </row>
    <row r="7" spans="1:13" ht="15" customHeight="1" x14ac:dyDescent="0.2">
      <c r="B7" s="862"/>
      <c r="C7" s="708"/>
      <c r="D7" s="729"/>
      <c r="E7" s="832"/>
      <c r="F7" s="827"/>
      <c r="G7" s="845"/>
      <c r="H7" s="864"/>
      <c r="I7" s="864"/>
      <c r="J7" s="835" t="s">
        <v>295</v>
      </c>
      <c r="L7" s="853"/>
      <c r="M7" s="827"/>
    </row>
    <row r="8" spans="1:13" ht="15" customHeight="1" x14ac:dyDescent="0.2">
      <c r="B8" s="862"/>
      <c r="C8" s="708"/>
      <c r="D8" s="822" t="s">
        <v>168</v>
      </c>
      <c r="E8" s="824" t="s">
        <v>135</v>
      </c>
      <c r="F8" s="828" t="s">
        <v>199</v>
      </c>
      <c r="G8" s="845"/>
      <c r="H8" s="864"/>
      <c r="I8" s="864"/>
      <c r="J8" s="835"/>
      <c r="L8" s="853"/>
      <c r="M8" s="827"/>
    </row>
    <row r="9" spans="1:13" ht="15" customHeight="1" thickBot="1" x14ac:dyDescent="0.25">
      <c r="B9" s="715"/>
      <c r="C9" s="741"/>
      <c r="D9" s="823"/>
      <c r="E9" s="825"/>
      <c r="F9" s="829"/>
      <c r="G9" s="846"/>
      <c r="H9" s="741"/>
      <c r="I9" s="741"/>
      <c r="J9" s="836"/>
      <c r="L9" s="854"/>
      <c r="M9" s="837"/>
    </row>
    <row r="10" spans="1:13" ht="18" customHeight="1" x14ac:dyDescent="0.2">
      <c r="B10" s="843" t="s">
        <v>157</v>
      </c>
      <c r="C10" s="162" t="s">
        <v>137</v>
      </c>
      <c r="D10" s="68"/>
      <c r="E10" s="69"/>
      <c r="F10" s="120"/>
      <c r="G10" s="70"/>
      <c r="H10" s="163" t="str">
        <f>IF(G10="","",1.65*G10)</f>
        <v/>
      </c>
      <c r="I10" s="164" t="str">
        <f>IF(E10="","",IF(E10&gt;=H10,"適","否"))</f>
        <v/>
      </c>
      <c r="J10" s="319"/>
      <c r="L10" s="165">
        <f>D10-E10</f>
        <v>0</v>
      </c>
      <c r="M10" s="165">
        <f>IF(F10="○",E10,0)</f>
        <v>0</v>
      </c>
    </row>
    <row r="11" spans="1:13" ht="18" customHeight="1" x14ac:dyDescent="0.2">
      <c r="B11" s="841"/>
      <c r="C11" s="166" t="s">
        <v>138</v>
      </c>
      <c r="D11" s="58"/>
      <c r="E11" s="59"/>
      <c r="F11" s="121"/>
      <c r="G11" s="54"/>
      <c r="H11" s="167" t="str">
        <f>IF(G11="","",1.65*G11)</f>
        <v/>
      </c>
      <c r="I11" s="168" t="str">
        <f>IF(E11="","",IF(E11&gt;=H11,"適","否"))</f>
        <v/>
      </c>
      <c r="J11" s="320"/>
      <c r="L11" s="169">
        <f>D11-E11</f>
        <v>0</v>
      </c>
      <c r="M11" s="169">
        <f>IF(F11="○",E11,0)</f>
        <v>0</v>
      </c>
    </row>
    <row r="12" spans="1:13" ht="18" customHeight="1" x14ac:dyDescent="0.2">
      <c r="B12" s="841"/>
      <c r="C12" s="170" t="s">
        <v>146</v>
      </c>
      <c r="D12" s="171">
        <f>SUM(D10:D11)</f>
        <v>0</v>
      </c>
      <c r="E12" s="172">
        <f t="shared" ref="E12:G12" si="0">SUM(E10:E11)</f>
        <v>0</v>
      </c>
      <c r="F12" s="173"/>
      <c r="G12" s="174">
        <f t="shared" si="0"/>
        <v>0</v>
      </c>
      <c r="H12" s="248"/>
      <c r="I12" s="182"/>
      <c r="J12" s="176"/>
      <c r="L12" s="177">
        <f>SUM(L10:L11)</f>
        <v>0</v>
      </c>
      <c r="M12" s="177">
        <f>SUM(M10:M11)</f>
        <v>0</v>
      </c>
    </row>
    <row r="13" spans="1:13" ht="18" customHeight="1" x14ac:dyDescent="0.2">
      <c r="B13" s="841" t="s">
        <v>156</v>
      </c>
      <c r="C13" s="178" t="s">
        <v>137</v>
      </c>
      <c r="D13" s="55"/>
      <c r="E13" s="56"/>
      <c r="F13" s="122"/>
      <c r="G13" s="57"/>
      <c r="H13" s="179" t="str">
        <f>IF(G13="","",3.3*G13)</f>
        <v/>
      </c>
      <c r="I13" s="180" t="str">
        <f>IF(E13="","",IF(E13&gt;=H13,"適","否"))</f>
        <v/>
      </c>
      <c r="J13" s="321"/>
      <c r="L13" s="181">
        <f>D13-E13</f>
        <v>0</v>
      </c>
      <c r="M13" s="181">
        <f>IF(F13="○",E13,0)</f>
        <v>0</v>
      </c>
    </row>
    <row r="14" spans="1:13" ht="18" customHeight="1" x14ac:dyDescent="0.2">
      <c r="B14" s="841"/>
      <c r="C14" s="166" t="s">
        <v>138</v>
      </c>
      <c r="D14" s="58"/>
      <c r="E14" s="59"/>
      <c r="F14" s="121"/>
      <c r="G14" s="54"/>
      <c r="H14" s="167" t="str">
        <f>IF(G14="","",3.3*G14)</f>
        <v/>
      </c>
      <c r="I14" s="168" t="str">
        <f>IF(E14="","",IF(E14&gt;=H14,"適","否"))</f>
        <v/>
      </c>
      <c r="J14" s="320"/>
      <c r="L14" s="169">
        <f>D14-E14</f>
        <v>0</v>
      </c>
      <c r="M14" s="169">
        <f>IF(F14="○",E14,0)</f>
        <v>0</v>
      </c>
    </row>
    <row r="15" spans="1:13" ht="18" customHeight="1" x14ac:dyDescent="0.2">
      <c r="B15" s="841"/>
      <c r="C15" s="170" t="s">
        <v>146</v>
      </c>
      <c r="D15" s="171">
        <f>SUM(D13:D14)</f>
        <v>0</v>
      </c>
      <c r="E15" s="172">
        <f t="shared" ref="E15" si="1">SUM(E13:E14)</f>
        <v>0</v>
      </c>
      <c r="F15" s="173"/>
      <c r="G15" s="174">
        <f t="shared" ref="G15" si="2">SUM(G13:G14)</f>
        <v>0</v>
      </c>
      <c r="H15" s="175"/>
      <c r="I15" s="182"/>
      <c r="J15" s="182"/>
      <c r="L15" s="177">
        <f>SUM(L13:L14)</f>
        <v>0</v>
      </c>
      <c r="M15" s="177">
        <f>SUM(M13:M14)</f>
        <v>0</v>
      </c>
    </row>
    <row r="16" spans="1:13" ht="18" customHeight="1" x14ac:dyDescent="0.2">
      <c r="B16" s="841" t="s">
        <v>139</v>
      </c>
      <c r="C16" s="178" t="s">
        <v>137</v>
      </c>
      <c r="D16" s="55"/>
      <c r="E16" s="56"/>
      <c r="F16" s="122"/>
      <c r="G16" s="57"/>
      <c r="H16" s="179" t="str">
        <f>IF(G16="","",1.98*G16)</f>
        <v/>
      </c>
      <c r="I16" s="180" t="str">
        <f>IF(E16="","",IF(E16&gt;=H16,"適","否"))</f>
        <v/>
      </c>
      <c r="J16" s="321"/>
      <c r="L16" s="181">
        <f>D16-E16</f>
        <v>0</v>
      </c>
      <c r="M16" s="181">
        <f>IF(F16="○",E16,0)</f>
        <v>0</v>
      </c>
    </row>
    <row r="17" spans="2:13" ht="18" customHeight="1" x14ac:dyDescent="0.2">
      <c r="B17" s="841"/>
      <c r="C17" s="166" t="s">
        <v>138</v>
      </c>
      <c r="D17" s="58"/>
      <c r="E17" s="59"/>
      <c r="F17" s="121"/>
      <c r="G17" s="54"/>
      <c r="H17" s="167" t="str">
        <f>IF(G17="","",1.98*G17)</f>
        <v/>
      </c>
      <c r="I17" s="168" t="str">
        <f>IF(E17="","",IF(E17&gt;=H17,"適","否"))</f>
        <v/>
      </c>
      <c r="J17" s="320"/>
      <c r="L17" s="169">
        <f>D17-E17</f>
        <v>0</v>
      </c>
      <c r="M17" s="169">
        <f>IF(F17="○",E17,0)</f>
        <v>0</v>
      </c>
    </row>
    <row r="18" spans="2:13" ht="18" customHeight="1" x14ac:dyDescent="0.2">
      <c r="B18" s="841"/>
      <c r="C18" s="170" t="s">
        <v>146</v>
      </c>
      <c r="D18" s="171">
        <f>SUM(D16:D17)</f>
        <v>0</v>
      </c>
      <c r="E18" s="172">
        <f t="shared" ref="E18" si="3">SUM(E16:E17)</f>
        <v>0</v>
      </c>
      <c r="F18" s="173"/>
      <c r="G18" s="174">
        <f t="shared" ref="G18" si="4">SUM(G16:G17)</f>
        <v>0</v>
      </c>
      <c r="H18" s="175"/>
      <c r="I18" s="182"/>
      <c r="J18" s="182"/>
      <c r="L18" s="177">
        <f>SUM(L16:L17)</f>
        <v>0</v>
      </c>
      <c r="M18" s="177">
        <f>SUM(M16:M17)</f>
        <v>0</v>
      </c>
    </row>
    <row r="19" spans="2:13" ht="18" customHeight="1" x14ac:dyDescent="0.2">
      <c r="B19" s="841" t="s">
        <v>149</v>
      </c>
      <c r="C19" s="842"/>
      <c r="D19" s="66"/>
      <c r="E19" s="183"/>
      <c r="F19" s="184"/>
      <c r="G19" s="185"/>
      <c r="H19" s="186"/>
      <c r="I19" s="186"/>
      <c r="J19" s="186"/>
      <c r="L19" s="187"/>
      <c r="M19" s="187"/>
    </row>
    <row r="20" spans="2:13" ht="18" customHeight="1" x14ac:dyDescent="0.2">
      <c r="B20" s="841" t="s">
        <v>150</v>
      </c>
      <c r="C20" s="842"/>
      <c r="D20" s="66"/>
      <c r="E20" s="183"/>
      <c r="F20" s="184"/>
      <c r="G20" s="185"/>
      <c r="H20" s="186"/>
      <c r="I20" s="186"/>
      <c r="J20" s="186"/>
      <c r="L20" s="187"/>
      <c r="M20" s="187"/>
    </row>
    <row r="21" spans="2:13" ht="27" customHeight="1" x14ac:dyDescent="0.2">
      <c r="B21" s="860" t="s">
        <v>167</v>
      </c>
      <c r="C21" s="861"/>
      <c r="D21" s="66"/>
      <c r="E21" s="183"/>
      <c r="F21" s="184"/>
      <c r="G21" s="185"/>
      <c r="H21" s="186"/>
      <c r="I21" s="186"/>
      <c r="J21" s="186"/>
      <c r="L21" s="187"/>
      <c r="M21" s="187"/>
    </row>
    <row r="22" spans="2:13" ht="18" customHeight="1" x14ac:dyDescent="0.2">
      <c r="B22" s="841" t="s">
        <v>143</v>
      </c>
      <c r="C22" s="178" t="s">
        <v>137</v>
      </c>
      <c r="D22" s="55"/>
      <c r="E22" s="56"/>
      <c r="F22" s="122"/>
      <c r="G22" s="57"/>
      <c r="H22" s="179" t="str">
        <f>IF(G22="","",IF($G$4="幼稚園型",MAX(53,1.98*G22),1.98*G22))</f>
        <v/>
      </c>
      <c r="I22" s="180" t="str">
        <f>IF(E22="","",IF(E22&gt;=H22,"適","否"))</f>
        <v/>
      </c>
      <c r="J22" s="321"/>
      <c r="L22" s="188">
        <f>D22-E22</f>
        <v>0</v>
      </c>
      <c r="M22" s="188">
        <f>IF(F22="○",E22,0)</f>
        <v>0</v>
      </c>
    </row>
    <row r="23" spans="2:13" ht="18" customHeight="1" x14ac:dyDescent="0.2">
      <c r="B23" s="841"/>
      <c r="C23" s="189" t="s">
        <v>138</v>
      </c>
      <c r="D23" s="60"/>
      <c r="E23" s="61"/>
      <c r="F23" s="123"/>
      <c r="G23" s="62"/>
      <c r="H23" s="190" t="str">
        <f t="shared" ref="H23:H26" si="5">IF(G23="","",IF($G$4="幼稚園型",MAX(53,1.98*G23),1.98*G23))</f>
        <v/>
      </c>
      <c r="I23" s="191" t="str">
        <f>IF(E23="","",IF(E23&gt;=H23,"適","否"))</f>
        <v/>
      </c>
      <c r="J23" s="322"/>
      <c r="L23" s="192">
        <f>D23-E23</f>
        <v>0</v>
      </c>
      <c r="M23" s="192">
        <f t="shared" ref="M23:M26" si="6">IF(F23="○",E23,0)</f>
        <v>0</v>
      </c>
    </row>
    <row r="24" spans="2:13" ht="18" customHeight="1" x14ac:dyDescent="0.2">
      <c r="B24" s="841"/>
      <c r="C24" s="189" t="s">
        <v>140</v>
      </c>
      <c r="D24" s="60"/>
      <c r="E24" s="61"/>
      <c r="F24" s="123"/>
      <c r="G24" s="62"/>
      <c r="H24" s="190" t="str">
        <f t="shared" si="5"/>
        <v/>
      </c>
      <c r="I24" s="191" t="str">
        <f>IF(E24="","",IF(E24&gt;=H24,"適","否"))</f>
        <v/>
      </c>
      <c r="J24" s="322"/>
      <c r="L24" s="192">
        <f>D24-E24</f>
        <v>0</v>
      </c>
      <c r="M24" s="192">
        <f t="shared" si="6"/>
        <v>0</v>
      </c>
    </row>
    <row r="25" spans="2:13" ht="18" customHeight="1" x14ac:dyDescent="0.2">
      <c r="B25" s="841"/>
      <c r="C25" s="189" t="s">
        <v>141</v>
      </c>
      <c r="D25" s="60"/>
      <c r="E25" s="61"/>
      <c r="F25" s="123"/>
      <c r="G25" s="62"/>
      <c r="H25" s="190" t="str">
        <f t="shared" si="5"/>
        <v/>
      </c>
      <c r="I25" s="191" t="str">
        <f>IF(E25="","",IF(E25&gt;=H25,"適","否"))</f>
        <v/>
      </c>
      <c r="J25" s="322"/>
      <c r="L25" s="192">
        <f>D25-E25</f>
        <v>0</v>
      </c>
      <c r="M25" s="192">
        <f t="shared" si="6"/>
        <v>0</v>
      </c>
    </row>
    <row r="26" spans="2:13" ht="18" customHeight="1" x14ac:dyDescent="0.2">
      <c r="B26" s="841"/>
      <c r="C26" s="193" t="s">
        <v>142</v>
      </c>
      <c r="D26" s="63"/>
      <c r="E26" s="64"/>
      <c r="F26" s="124"/>
      <c r="G26" s="65"/>
      <c r="H26" s="194" t="str">
        <f t="shared" si="5"/>
        <v/>
      </c>
      <c r="I26" s="195" t="str">
        <f>IF(E26="","",IF(E26&gt;=H26,"適","否"))</f>
        <v/>
      </c>
      <c r="J26" s="323"/>
      <c r="L26" s="196">
        <f>D26-E26</f>
        <v>0</v>
      </c>
      <c r="M26" s="196">
        <f t="shared" si="6"/>
        <v>0</v>
      </c>
    </row>
    <row r="27" spans="2:13" ht="18" customHeight="1" x14ac:dyDescent="0.2">
      <c r="B27" s="841"/>
      <c r="C27" s="170" t="s">
        <v>146</v>
      </c>
      <c r="D27" s="171">
        <f>SUM(D22:D26)</f>
        <v>0</v>
      </c>
      <c r="E27" s="172">
        <f>SUM(E22:E26)</f>
        <v>0</v>
      </c>
      <c r="F27" s="173"/>
      <c r="G27" s="174">
        <f>SUM(G22:G26)</f>
        <v>0</v>
      </c>
      <c r="H27" s="175"/>
      <c r="I27" s="182"/>
      <c r="J27" s="182"/>
      <c r="L27" s="177">
        <f>SUM(L22:L26)</f>
        <v>0</v>
      </c>
      <c r="M27" s="177">
        <f>SUM(M22:M26)</f>
        <v>0</v>
      </c>
    </row>
    <row r="28" spans="2:13" ht="18" customHeight="1" x14ac:dyDescent="0.2">
      <c r="B28" s="841" t="s">
        <v>144</v>
      </c>
      <c r="C28" s="178" t="s">
        <v>137</v>
      </c>
      <c r="D28" s="55"/>
      <c r="E28" s="56"/>
      <c r="F28" s="122"/>
      <c r="G28" s="57"/>
      <c r="H28" s="179" t="str">
        <f>IF(G28="","",IF($G$4="幼稚園型",MAX(53,1.98*G28),1.98*G28))</f>
        <v/>
      </c>
      <c r="I28" s="180" t="str">
        <f>IF(E28="","",IF(E28&gt;=H28,"適","否"))</f>
        <v/>
      </c>
      <c r="J28" s="321"/>
      <c r="L28" s="188">
        <f>D28-E28</f>
        <v>0</v>
      </c>
      <c r="M28" s="188">
        <f t="shared" ref="M28:M32" si="7">IF(F28="○",E28,0)</f>
        <v>0</v>
      </c>
    </row>
    <row r="29" spans="2:13" ht="18" customHeight="1" x14ac:dyDescent="0.2">
      <c r="B29" s="841"/>
      <c r="C29" s="189" t="s">
        <v>138</v>
      </c>
      <c r="D29" s="60"/>
      <c r="E29" s="61"/>
      <c r="F29" s="123"/>
      <c r="G29" s="62"/>
      <c r="H29" s="190" t="str">
        <f t="shared" ref="H29:H32" si="8">IF(G29="","",IF($G$4="幼稚園型",MAX(53,1.98*G29),1.98*G29))</f>
        <v/>
      </c>
      <c r="I29" s="191" t="str">
        <f>IF(E29="","",IF(E29&gt;=H29,"適","否"))</f>
        <v/>
      </c>
      <c r="J29" s="322"/>
      <c r="L29" s="192">
        <f>D29-E29</f>
        <v>0</v>
      </c>
      <c r="M29" s="192">
        <f t="shared" si="7"/>
        <v>0</v>
      </c>
    </row>
    <row r="30" spans="2:13" ht="18" customHeight="1" x14ac:dyDescent="0.2">
      <c r="B30" s="841"/>
      <c r="C30" s="189" t="s">
        <v>140</v>
      </c>
      <c r="D30" s="60"/>
      <c r="E30" s="61"/>
      <c r="F30" s="123"/>
      <c r="G30" s="62"/>
      <c r="H30" s="190" t="str">
        <f t="shared" si="8"/>
        <v/>
      </c>
      <c r="I30" s="191" t="str">
        <f>IF(E30="","",IF(E30&gt;=H30,"適","否"))</f>
        <v/>
      </c>
      <c r="J30" s="322"/>
      <c r="L30" s="192">
        <f>D30-E30</f>
        <v>0</v>
      </c>
      <c r="M30" s="192">
        <f t="shared" si="7"/>
        <v>0</v>
      </c>
    </row>
    <row r="31" spans="2:13" ht="18" customHeight="1" x14ac:dyDescent="0.2">
      <c r="B31" s="841"/>
      <c r="C31" s="189" t="s">
        <v>141</v>
      </c>
      <c r="D31" s="60"/>
      <c r="E31" s="61"/>
      <c r="F31" s="123"/>
      <c r="G31" s="62"/>
      <c r="H31" s="190" t="str">
        <f t="shared" si="8"/>
        <v/>
      </c>
      <c r="I31" s="191" t="str">
        <f>IF(E31="","",IF(E31&gt;=H31,"適","否"))</f>
        <v/>
      </c>
      <c r="J31" s="322"/>
      <c r="L31" s="192">
        <f>D31-E31</f>
        <v>0</v>
      </c>
      <c r="M31" s="192">
        <f t="shared" si="7"/>
        <v>0</v>
      </c>
    </row>
    <row r="32" spans="2:13" ht="18" customHeight="1" x14ac:dyDescent="0.2">
      <c r="B32" s="841"/>
      <c r="C32" s="193" t="s">
        <v>142</v>
      </c>
      <c r="D32" s="63"/>
      <c r="E32" s="64"/>
      <c r="F32" s="124"/>
      <c r="G32" s="65"/>
      <c r="H32" s="194" t="str">
        <f t="shared" si="8"/>
        <v/>
      </c>
      <c r="I32" s="195" t="str">
        <f>IF(E32="","",IF(E32&gt;=H32,"適","否"))</f>
        <v/>
      </c>
      <c r="J32" s="323"/>
      <c r="L32" s="196">
        <f>D32-E32</f>
        <v>0</v>
      </c>
      <c r="M32" s="196">
        <f t="shared" si="7"/>
        <v>0</v>
      </c>
    </row>
    <row r="33" spans="2:13" ht="18" customHeight="1" x14ac:dyDescent="0.2">
      <c r="B33" s="841"/>
      <c r="C33" s="170" t="s">
        <v>146</v>
      </c>
      <c r="D33" s="171">
        <f>SUM(D28:D32)</f>
        <v>0</v>
      </c>
      <c r="E33" s="172">
        <f>SUM(E28:E32)</f>
        <v>0</v>
      </c>
      <c r="F33" s="173"/>
      <c r="G33" s="174">
        <f>SUM(G28:G32)</f>
        <v>0</v>
      </c>
      <c r="H33" s="175"/>
      <c r="I33" s="182"/>
      <c r="J33" s="182"/>
      <c r="L33" s="177">
        <f>SUM(L28:L32)</f>
        <v>0</v>
      </c>
      <c r="M33" s="177">
        <f>SUM(M28:M32)</f>
        <v>0</v>
      </c>
    </row>
    <row r="34" spans="2:13" ht="18" customHeight="1" x14ac:dyDescent="0.2">
      <c r="B34" s="841" t="s">
        <v>145</v>
      </c>
      <c r="C34" s="178" t="s">
        <v>137</v>
      </c>
      <c r="D34" s="55"/>
      <c r="E34" s="56"/>
      <c r="F34" s="122"/>
      <c r="G34" s="57"/>
      <c r="H34" s="179" t="str">
        <f>IF(G34="","",IF($G$4="幼稚園型",MAX(53,1.98*G34),1.98*G34))</f>
        <v/>
      </c>
      <c r="I34" s="180" t="str">
        <f>IF(E34="","",IF(E34&gt;=H34,"適","否"))</f>
        <v/>
      </c>
      <c r="J34" s="321"/>
      <c r="L34" s="188">
        <f>D34-E34</f>
        <v>0</v>
      </c>
      <c r="M34" s="188">
        <f t="shared" ref="M34:M38" si="9">IF(F34="○",E34,0)</f>
        <v>0</v>
      </c>
    </row>
    <row r="35" spans="2:13" ht="18" customHeight="1" x14ac:dyDescent="0.2">
      <c r="B35" s="841"/>
      <c r="C35" s="189" t="s">
        <v>138</v>
      </c>
      <c r="D35" s="60"/>
      <c r="E35" s="61"/>
      <c r="F35" s="123"/>
      <c r="G35" s="62"/>
      <c r="H35" s="190" t="str">
        <f t="shared" ref="H35:H38" si="10">IF(G35="","",IF($G$4="幼稚園型",MAX(53,1.98*G35),1.98*G35))</f>
        <v/>
      </c>
      <c r="I35" s="191" t="str">
        <f>IF(E35="","",IF(E35&gt;=H35,"適","否"))</f>
        <v/>
      </c>
      <c r="J35" s="322"/>
      <c r="L35" s="192">
        <f t="shared" ref="L35:L38" si="11">D35-E35</f>
        <v>0</v>
      </c>
      <c r="M35" s="192">
        <f t="shared" si="9"/>
        <v>0</v>
      </c>
    </row>
    <row r="36" spans="2:13" ht="18" customHeight="1" x14ac:dyDescent="0.2">
      <c r="B36" s="841"/>
      <c r="C36" s="189" t="s">
        <v>140</v>
      </c>
      <c r="D36" s="60"/>
      <c r="E36" s="61"/>
      <c r="F36" s="123"/>
      <c r="G36" s="62"/>
      <c r="H36" s="190" t="str">
        <f t="shared" si="10"/>
        <v/>
      </c>
      <c r="I36" s="191" t="str">
        <f>IF(E36="","",IF(E36&gt;=H36,"適","否"))</f>
        <v/>
      </c>
      <c r="J36" s="322"/>
      <c r="L36" s="192">
        <f t="shared" si="11"/>
        <v>0</v>
      </c>
      <c r="M36" s="192">
        <f t="shared" si="9"/>
        <v>0</v>
      </c>
    </row>
    <row r="37" spans="2:13" ht="18" customHeight="1" x14ac:dyDescent="0.2">
      <c r="B37" s="841"/>
      <c r="C37" s="189" t="s">
        <v>141</v>
      </c>
      <c r="D37" s="60"/>
      <c r="E37" s="61"/>
      <c r="F37" s="123"/>
      <c r="G37" s="62"/>
      <c r="H37" s="190" t="str">
        <f t="shared" si="10"/>
        <v/>
      </c>
      <c r="I37" s="191" t="str">
        <f>IF(E37="","",IF(E37&gt;=H37,"適","否"))</f>
        <v/>
      </c>
      <c r="J37" s="322"/>
      <c r="L37" s="192">
        <f t="shared" si="11"/>
        <v>0</v>
      </c>
      <c r="M37" s="192">
        <f t="shared" si="9"/>
        <v>0</v>
      </c>
    </row>
    <row r="38" spans="2:13" ht="18" customHeight="1" x14ac:dyDescent="0.2">
      <c r="B38" s="841"/>
      <c r="C38" s="193" t="s">
        <v>142</v>
      </c>
      <c r="D38" s="63"/>
      <c r="E38" s="64"/>
      <c r="F38" s="124"/>
      <c r="G38" s="65"/>
      <c r="H38" s="194" t="str">
        <f t="shared" si="10"/>
        <v/>
      </c>
      <c r="I38" s="195" t="str">
        <f>IF(E38="","",IF(E38&gt;=H38,"適","否"))</f>
        <v/>
      </c>
      <c r="J38" s="323"/>
      <c r="L38" s="196">
        <f t="shared" si="11"/>
        <v>0</v>
      </c>
      <c r="M38" s="196">
        <f t="shared" si="9"/>
        <v>0</v>
      </c>
    </row>
    <row r="39" spans="2:13" ht="18" customHeight="1" x14ac:dyDescent="0.2">
      <c r="B39" s="841"/>
      <c r="C39" s="170" t="s">
        <v>146</v>
      </c>
      <c r="D39" s="324">
        <f>SUM(D34:D38)</f>
        <v>0</v>
      </c>
      <c r="E39" s="325">
        <f>SUM(E34:E38)</f>
        <v>0</v>
      </c>
      <c r="F39" s="173"/>
      <c r="G39" s="174">
        <f>SUM(G34:G38)</f>
        <v>0</v>
      </c>
      <c r="H39" s="175"/>
      <c r="I39" s="182"/>
      <c r="J39" s="182"/>
      <c r="L39" s="177">
        <f>SUM(L34:L38)</f>
        <v>0</v>
      </c>
      <c r="M39" s="177">
        <f>SUM(M34:M38)</f>
        <v>0</v>
      </c>
    </row>
    <row r="40" spans="2:13" ht="18" customHeight="1" thickBot="1" x14ac:dyDescent="0.25">
      <c r="B40" s="841" t="s">
        <v>161</v>
      </c>
      <c r="C40" s="842"/>
      <c r="D40" s="66"/>
      <c r="E40" s="67"/>
      <c r="F40" s="184"/>
      <c r="G40" s="185"/>
      <c r="H40" s="186"/>
      <c r="I40" s="186"/>
      <c r="J40" s="322"/>
      <c r="L40" s="197">
        <f>D40-E40</f>
        <v>0</v>
      </c>
      <c r="M40" s="198"/>
    </row>
    <row r="41" spans="2:13" ht="18" customHeight="1" x14ac:dyDescent="0.2">
      <c r="B41" s="841" t="s">
        <v>151</v>
      </c>
      <c r="C41" s="842"/>
      <c r="D41" s="66"/>
      <c r="E41" s="183"/>
      <c r="F41" s="184"/>
      <c r="G41" s="185"/>
      <c r="H41" s="186"/>
      <c r="I41" s="186"/>
      <c r="J41" s="186"/>
    </row>
    <row r="42" spans="2:13" ht="18" customHeight="1" x14ac:dyDescent="0.2">
      <c r="B42" s="841" t="s">
        <v>152</v>
      </c>
      <c r="C42" s="842"/>
      <c r="D42" s="66"/>
      <c r="E42" s="183"/>
      <c r="F42" s="184"/>
      <c r="G42" s="185"/>
      <c r="H42" s="186"/>
      <c r="I42" s="186"/>
      <c r="J42" s="186"/>
    </row>
    <row r="43" spans="2:13" ht="18" customHeight="1" x14ac:dyDescent="0.2">
      <c r="B43" s="841" t="s">
        <v>147</v>
      </c>
      <c r="C43" s="842"/>
      <c r="D43" s="66"/>
      <c r="E43" s="183"/>
      <c r="F43" s="184"/>
      <c r="G43" s="185"/>
      <c r="H43" s="186"/>
      <c r="I43" s="186"/>
      <c r="J43" s="186"/>
    </row>
    <row r="44" spans="2:13" ht="18" customHeight="1" x14ac:dyDescent="0.2">
      <c r="B44" s="841" t="s">
        <v>153</v>
      </c>
      <c r="C44" s="842"/>
      <c r="D44" s="66"/>
      <c r="E44" s="183"/>
      <c r="F44" s="184"/>
      <c r="G44" s="185"/>
      <c r="H44" s="186"/>
      <c r="I44" s="186"/>
      <c r="J44" s="186"/>
    </row>
    <row r="45" spans="2:13" ht="18" customHeight="1" thickBot="1" x14ac:dyDescent="0.25">
      <c r="B45" s="841" t="s">
        <v>154</v>
      </c>
      <c r="C45" s="842"/>
      <c r="D45" s="66"/>
      <c r="E45" s="183"/>
      <c r="F45" s="184"/>
      <c r="G45" s="185"/>
      <c r="H45" s="186"/>
      <c r="I45" s="186"/>
      <c r="J45" s="186"/>
    </row>
    <row r="46" spans="2:13" ht="18" customHeight="1" thickTop="1" thickBot="1" x14ac:dyDescent="0.25">
      <c r="B46" s="733" t="s">
        <v>155</v>
      </c>
      <c r="C46" s="859"/>
      <c r="D46" s="55"/>
      <c r="E46" s="199"/>
      <c r="F46" s="200"/>
      <c r="G46" s="201"/>
      <c r="H46" s="202"/>
      <c r="I46" s="202"/>
      <c r="J46" s="202"/>
      <c r="L46" s="203">
        <f>SUM(L12,L15,L18,L27,L33,L39:L40)</f>
        <v>0</v>
      </c>
      <c r="M46" s="204">
        <f>SUM(M12,M15,M18,M27,M33,M39:M40)</f>
        <v>0</v>
      </c>
    </row>
    <row r="47" spans="2:13" ht="18" customHeight="1" thickTop="1" thickBot="1" x14ac:dyDescent="0.25">
      <c r="B47" s="866" t="s">
        <v>165</v>
      </c>
      <c r="C47" s="867"/>
      <c r="D47" s="205">
        <f>SUM(D12,D15,D18,D19:D21,D27,D33,D39,D40:D46)</f>
        <v>0</v>
      </c>
      <c r="E47" s="206"/>
      <c r="F47" s="207"/>
      <c r="G47" s="208"/>
      <c r="H47" s="209"/>
      <c r="I47" s="210"/>
      <c r="J47" s="210"/>
      <c r="L47" s="203">
        <f>SUM(L27,L33,L39:L40)</f>
        <v>0</v>
      </c>
      <c r="M47" s="211">
        <f>M46-M12-M15</f>
        <v>0</v>
      </c>
    </row>
    <row r="48" spans="2:13" ht="13.8" thickTop="1" x14ac:dyDescent="0.2">
      <c r="M48" s="18" t="s">
        <v>206</v>
      </c>
    </row>
    <row r="49" spans="1:13" x14ac:dyDescent="0.2">
      <c r="A49" s="18" t="s">
        <v>162</v>
      </c>
      <c r="G49" s="247"/>
      <c r="H49" s="247"/>
      <c r="M49" s="212" t="s">
        <v>207</v>
      </c>
    </row>
    <row r="50" spans="1:13" ht="6.75" customHeight="1" thickBot="1" x14ac:dyDescent="0.25">
      <c r="G50" s="247"/>
      <c r="H50" s="247"/>
    </row>
    <row r="51" spans="1:13" ht="27" thickBot="1" x14ac:dyDescent="0.25">
      <c r="B51" s="857" t="s">
        <v>163</v>
      </c>
      <c r="C51" s="858"/>
      <c r="D51" s="255" t="s">
        <v>201</v>
      </c>
      <c r="E51" s="213" t="s">
        <v>164</v>
      </c>
      <c r="F51" s="214"/>
    </row>
    <row r="52" spans="1:13" ht="18" customHeight="1" x14ac:dyDescent="0.2">
      <c r="B52" s="855" t="s">
        <v>203</v>
      </c>
      <c r="C52" s="856"/>
      <c r="D52" s="117"/>
      <c r="E52" s="215"/>
      <c r="F52" s="216"/>
    </row>
    <row r="53" spans="1:13" ht="18" customHeight="1" thickBot="1" x14ac:dyDescent="0.25">
      <c r="B53" s="833" t="s">
        <v>204</v>
      </c>
      <c r="C53" s="834"/>
      <c r="D53" s="125"/>
      <c r="E53" s="217">
        <f>M47</f>
        <v>0</v>
      </c>
      <c r="F53" s="218"/>
    </row>
    <row r="56" spans="1:13" x14ac:dyDescent="0.2">
      <c r="B56" s="18" t="s">
        <v>296</v>
      </c>
    </row>
    <row r="57" spans="1:13" ht="6.75" customHeight="1" thickBot="1" x14ac:dyDescent="0.25"/>
    <row r="58" spans="1:13" x14ac:dyDescent="0.2">
      <c r="B58" s="813"/>
      <c r="C58" s="814"/>
      <c r="D58" s="814"/>
      <c r="E58" s="814"/>
      <c r="F58" s="814"/>
      <c r="G58" s="814"/>
      <c r="H58" s="814"/>
      <c r="I58" s="815"/>
      <c r="J58" s="41"/>
    </row>
    <row r="59" spans="1:13" x14ac:dyDescent="0.2">
      <c r="B59" s="816"/>
      <c r="C59" s="817"/>
      <c r="D59" s="817"/>
      <c r="E59" s="817"/>
      <c r="F59" s="817"/>
      <c r="G59" s="817"/>
      <c r="H59" s="817"/>
      <c r="I59" s="818"/>
      <c r="J59" s="41"/>
    </row>
    <row r="60" spans="1:13" x14ac:dyDescent="0.2">
      <c r="B60" s="816"/>
      <c r="C60" s="817"/>
      <c r="D60" s="817"/>
      <c r="E60" s="817"/>
      <c r="F60" s="817"/>
      <c r="G60" s="817"/>
      <c r="H60" s="817"/>
      <c r="I60" s="818"/>
      <c r="J60" s="41"/>
    </row>
    <row r="61" spans="1:13" x14ac:dyDescent="0.2">
      <c r="B61" s="816"/>
      <c r="C61" s="817"/>
      <c r="D61" s="817"/>
      <c r="E61" s="817"/>
      <c r="F61" s="817"/>
      <c r="G61" s="817"/>
      <c r="H61" s="817"/>
      <c r="I61" s="818"/>
      <c r="J61" s="41"/>
    </row>
    <row r="62" spans="1:13" x14ac:dyDescent="0.2">
      <c r="B62" s="816"/>
      <c r="C62" s="817"/>
      <c r="D62" s="817"/>
      <c r="E62" s="817"/>
      <c r="F62" s="817"/>
      <c r="G62" s="817"/>
      <c r="H62" s="817"/>
      <c r="I62" s="818"/>
      <c r="J62" s="41"/>
    </row>
    <row r="63" spans="1:13" ht="13.8" thickBot="1" x14ac:dyDescent="0.25">
      <c r="B63" s="819"/>
      <c r="C63" s="820"/>
      <c r="D63" s="820"/>
      <c r="E63" s="820"/>
      <c r="F63" s="820"/>
      <c r="G63" s="820"/>
      <c r="H63" s="820"/>
      <c r="I63" s="821"/>
      <c r="J63" s="41"/>
    </row>
    <row r="64" spans="1:13" x14ac:dyDescent="0.2">
      <c r="J64" s="41"/>
    </row>
    <row r="65" spans="10:10" x14ac:dyDescent="0.2">
      <c r="J65" s="41"/>
    </row>
    <row r="66" spans="10:10" x14ac:dyDescent="0.2">
      <c r="J66" s="41"/>
    </row>
    <row r="67" spans="10:10" x14ac:dyDescent="0.2">
      <c r="J67" s="41"/>
    </row>
    <row r="68" spans="10:10" x14ac:dyDescent="0.2">
      <c r="J68" s="41"/>
    </row>
    <row r="69" spans="10:10" x14ac:dyDescent="0.2">
      <c r="J69" s="41"/>
    </row>
  </sheetData>
  <mergeCells count="36">
    <mergeCell ref="F3:I3"/>
    <mergeCell ref="E4:F4"/>
    <mergeCell ref="L6:L9"/>
    <mergeCell ref="B52:C52"/>
    <mergeCell ref="B51:C51"/>
    <mergeCell ref="B46:C46"/>
    <mergeCell ref="B21:C21"/>
    <mergeCell ref="B6:C9"/>
    <mergeCell ref="H6:H9"/>
    <mergeCell ref="I6:I9"/>
    <mergeCell ref="B47:C47"/>
    <mergeCell ref="B41:C41"/>
    <mergeCell ref="B43:C43"/>
    <mergeCell ref="B42:C42"/>
    <mergeCell ref="B44:C44"/>
    <mergeCell ref="B45:C45"/>
    <mergeCell ref="J7:J9"/>
    <mergeCell ref="M6:M9"/>
    <mergeCell ref="G4:I4"/>
    <mergeCell ref="B40:C40"/>
    <mergeCell ref="B28:B33"/>
    <mergeCell ref="B22:B27"/>
    <mergeCell ref="B19:C19"/>
    <mergeCell ref="B20:C20"/>
    <mergeCell ref="B10:B12"/>
    <mergeCell ref="B13:B15"/>
    <mergeCell ref="B16:B18"/>
    <mergeCell ref="B34:B39"/>
    <mergeCell ref="G6:G9"/>
    <mergeCell ref="B58:I63"/>
    <mergeCell ref="D8:D9"/>
    <mergeCell ref="E8:E9"/>
    <mergeCell ref="F6:F7"/>
    <mergeCell ref="F8:F9"/>
    <mergeCell ref="D6:E7"/>
    <mergeCell ref="B53:C53"/>
  </mergeCells>
  <phoneticPr fontId="2"/>
  <dataValidations count="2">
    <dataValidation type="list" allowBlank="1" showInputMessage="1" showErrorMessage="1" sqref="G4">
      <formula1>"幼稚園型,保育所型,特定認可外保育施設型"</formula1>
    </dataValidation>
    <dataValidation type="list" allowBlank="1" showInputMessage="1" showErrorMessage="1" sqref="F34:F38 F10:F11 F13:F14 F16:F17 F22:F26 F28:F32 D52:D53 J16:J17 J10:J11 J13:J14 J22:J26 J28:J32 J34:J38 J40">
      <formula1>"○"</formula1>
    </dataValidation>
  </dataValidations>
  <printOptions horizontalCentered="1"/>
  <pageMargins left="0.59055118110236227" right="0.59055118110236227" top="0.59055118110236227" bottom="0.39370078740157483" header="0.31496062992125984" footer="0.31496062992125984"/>
  <pageSetup paperSize="9" scale="76" orientation="portrait" blackAndWhite="1" r:id="rId1"/>
  <ignoredErrors>
    <ignoredError sqref="C10:C11 C22:C26 C13:C14 C16:C17 C34:C38 C28:C32" numberStoredAsText="1"/>
    <ignoredError sqref="L39 L27 L33 L12 L15"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5"/>
  <sheetViews>
    <sheetView view="pageBreakPreview" zoomScaleNormal="100" zoomScaleSheetLayoutView="100" workbookViewId="0"/>
  </sheetViews>
  <sheetFormatPr defaultColWidth="9.77734375" defaultRowHeight="22.5" customHeight="1" x14ac:dyDescent="0.2"/>
  <cols>
    <col min="1" max="16384" width="9.77734375" style="1"/>
  </cols>
  <sheetData>
    <row r="1" spans="1:9" ht="22.5" customHeight="1" x14ac:dyDescent="0.2">
      <c r="A1" s="161" t="s">
        <v>327</v>
      </c>
      <c r="I1" s="18"/>
    </row>
    <row r="2" spans="1:9" ht="15" customHeight="1" x14ac:dyDescent="0.2">
      <c r="A2" s="161"/>
      <c r="I2" s="18"/>
    </row>
    <row r="3" spans="1:9" s="18" customFormat="1" ht="18.75" customHeight="1" x14ac:dyDescent="0.2">
      <c r="E3" s="273" t="s">
        <v>166</v>
      </c>
      <c r="F3" s="933"/>
      <c r="G3" s="934"/>
      <c r="H3" s="934"/>
      <c r="I3" s="935"/>
    </row>
    <row r="4" spans="1:9" s="18" customFormat="1" ht="18.75" customHeight="1" x14ac:dyDescent="0.2"/>
    <row r="5" spans="1:9" s="18" customFormat="1" ht="18.75" customHeight="1" thickBot="1" x14ac:dyDescent="0.25">
      <c r="A5" s="18" t="s">
        <v>260</v>
      </c>
    </row>
    <row r="6" spans="1:9" s="18" customFormat="1" ht="18.75" customHeight="1" thickBot="1" x14ac:dyDescent="0.25">
      <c r="A6" s="268" t="s">
        <v>261</v>
      </c>
      <c r="B6" s="39" t="s">
        <v>262</v>
      </c>
      <c r="C6" s="326"/>
      <c r="D6" s="39" t="s">
        <v>61</v>
      </c>
      <c r="E6" s="326"/>
      <c r="F6" s="39" t="s">
        <v>131</v>
      </c>
      <c r="G6" s="936">
        <f>C6+E6</f>
        <v>0</v>
      </c>
      <c r="H6" s="937"/>
    </row>
    <row r="7" spans="1:9" s="18" customFormat="1" ht="18.75" customHeight="1" x14ac:dyDescent="0.2">
      <c r="A7" s="932" t="s">
        <v>263</v>
      </c>
      <c r="B7" s="921"/>
      <c r="C7" s="921"/>
      <c r="D7" s="921"/>
      <c r="E7" s="921"/>
      <c r="F7" s="921"/>
      <c r="G7" s="921"/>
      <c r="H7" s="921"/>
      <c r="I7" s="922"/>
    </row>
    <row r="8" spans="1:9" ht="37.5" customHeight="1" x14ac:dyDescent="0.2">
      <c r="A8" s="252" t="s">
        <v>264</v>
      </c>
      <c r="B8" s="906"/>
      <c r="C8" s="906"/>
      <c r="D8" s="906"/>
      <c r="E8" s="906"/>
      <c r="F8" s="906"/>
      <c r="G8" s="906"/>
      <c r="H8" s="906"/>
      <c r="I8" s="907"/>
    </row>
    <row r="9" spans="1:9" ht="37.5" customHeight="1" x14ac:dyDescent="0.2">
      <c r="A9" s="252" t="s">
        <v>265</v>
      </c>
      <c r="B9" s="906"/>
      <c r="C9" s="906"/>
      <c r="D9" s="906"/>
      <c r="E9" s="906"/>
      <c r="F9" s="906"/>
      <c r="G9" s="906"/>
      <c r="H9" s="906"/>
      <c r="I9" s="907"/>
    </row>
    <row r="10" spans="1:9" ht="37.5" customHeight="1" thickBot="1" x14ac:dyDescent="0.25">
      <c r="A10" s="238" t="s">
        <v>266</v>
      </c>
      <c r="B10" s="908"/>
      <c r="C10" s="908"/>
      <c r="D10" s="908"/>
      <c r="E10" s="908"/>
      <c r="F10" s="908"/>
      <c r="G10" s="908"/>
      <c r="H10" s="908"/>
      <c r="I10" s="909"/>
    </row>
    <row r="11" spans="1:9" s="18" customFormat="1" ht="18.75" customHeight="1" x14ac:dyDescent="0.2"/>
    <row r="12" spans="1:9" s="18" customFormat="1" ht="18.75" customHeight="1" thickBot="1" x14ac:dyDescent="0.25">
      <c r="A12" s="18" t="s">
        <v>267</v>
      </c>
    </row>
    <row r="13" spans="1:9" ht="18.75" customHeight="1" x14ac:dyDescent="0.2">
      <c r="A13" s="899" t="s">
        <v>268</v>
      </c>
      <c r="B13" s="900"/>
      <c r="C13" s="250" t="s">
        <v>269</v>
      </c>
      <c r="D13" s="250" t="s">
        <v>270</v>
      </c>
      <c r="E13" s="250" t="s">
        <v>271</v>
      </c>
      <c r="F13" s="250" t="s">
        <v>301</v>
      </c>
      <c r="G13" s="250" t="s">
        <v>302</v>
      </c>
      <c r="H13" s="250" t="s">
        <v>303</v>
      </c>
      <c r="I13" s="239" t="s">
        <v>131</v>
      </c>
    </row>
    <row r="14" spans="1:9" ht="35.25" customHeight="1" x14ac:dyDescent="0.2">
      <c r="A14" s="408" t="s">
        <v>272</v>
      </c>
      <c r="B14" s="796"/>
      <c r="C14" s="327"/>
      <c r="D14" s="327"/>
      <c r="E14" s="327"/>
      <c r="F14" s="327"/>
      <c r="G14" s="327"/>
      <c r="H14" s="327"/>
      <c r="I14" s="240"/>
    </row>
    <row r="15" spans="1:9" ht="18.75" customHeight="1" x14ac:dyDescent="0.2">
      <c r="A15" s="408" t="s">
        <v>273</v>
      </c>
      <c r="B15" s="796"/>
      <c r="C15" s="328"/>
      <c r="D15" s="328"/>
      <c r="E15" s="328"/>
      <c r="F15" s="328"/>
      <c r="G15" s="328"/>
      <c r="H15" s="328"/>
      <c r="I15" s="241"/>
    </row>
    <row r="16" spans="1:9" ht="18.75" customHeight="1" x14ac:dyDescent="0.2">
      <c r="A16" s="408" t="s">
        <v>274</v>
      </c>
      <c r="B16" s="796"/>
      <c r="C16" s="329"/>
      <c r="D16" s="329"/>
      <c r="E16" s="329"/>
      <c r="F16" s="329"/>
      <c r="G16" s="329"/>
      <c r="H16" s="329"/>
      <c r="I16" s="241"/>
    </row>
    <row r="17" spans="1:9" ht="18.75" customHeight="1" x14ac:dyDescent="0.2">
      <c r="A17" s="916" t="s">
        <v>275</v>
      </c>
      <c r="B17" s="917"/>
      <c r="C17" s="330"/>
      <c r="D17" s="330"/>
      <c r="E17" s="330"/>
      <c r="F17" s="330"/>
      <c r="G17" s="330"/>
      <c r="H17" s="330"/>
      <c r="I17" s="333">
        <f>IF(SUM(C17:H17)=各室別面積表!D47,各室別面積表!D47,"おかしい")</f>
        <v>0</v>
      </c>
    </row>
    <row r="18" spans="1:9" ht="18.75" customHeight="1" x14ac:dyDescent="0.2">
      <c r="A18" s="916" t="s">
        <v>202</v>
      </c>
      <c r="B18" s="917"/>
      <c r="C18" s="330"/>
      <c r="D18" s="330"/>
      <c r="E18" s="330"/>
      <c r="F18" s="330"/>
      <c r="G18" s="330"/>
      <c r="H18" s="330"/>
      <c r="I18" s="333">
        <f>SUM(C18:H18)</f>
        <v>0</v>
      </c>
    </row>
    <row r="19" spans="1:9" ht="18.75" customHeight="1" thickBot="1" x14ac:dyDescent="0.25">
      <c r="A19" s="918" t="s">
        <v>276</v>
      </c>
      <c r="B19" s="919"/>
      <c r="C19" s="331"/>
      <c r="D19" s="331"/>
      <c r="E19" s="331"/>
      <c r="F19" s="331"/>
      <c r="G19" s="331"/>
      <c r="H19" s="331"/>
      <c r="I19" s="334"/>
    </row>
    <row r="20" spans="1:9" ht="18.75" customHeight="1" x14ac:dyDescent="0.2">
      <c r="A20" s="920" t="s">
        <v>277</v>
      </c>
      <c r="B20" s="921"/>
      <c r="C20" s="921"/>
      <c r="D20" s="921"/>
      <c r="E20" s="921"/>
      <c r="F20" s="921"/>
      <c r="G20" s="921"/>
      <c r="H20" s="921"/>
      <c r="I20" s="922"/>
    </row>
    <row r="21" spans="1:9" ht="18.75" customHeight="1" x14ac:dyDescent="0.2">
      <c r="A21" s="923"/>
      <c r="B21" s="924"/>
      <c r="C21" s="924"/>
      <c r="D21" s="924"/>
      <c r="E21" s="924"/>
      <c r="F21" s="924"/>
      <c r="G21" s="924"/>
      <c r="H21" s="924"/>
      <c r="I21" s="925"/>
    </row>
    <row r="22" spans="1:9" ht="18.75" customHeight="1" x14ac:dyDescent="0.2">
      <c r="A22" s="926"/>
      <c r="B22" s="927"/>
      <c r="C22" s="927"/>
      <c r="D22" s="927"/>
      <c r="E22" s="927"/>
      <c r="F22" s="927"/>
      <c r="G22" s="927"/>
      <c r="H22" s="927"/>
      <c r="I22" s="928"/>
    </row>
    <row r="23" spans="1:9" ht="18.75" customHeight="1" x14ac:dyDescent="0.2">
      <c r="A23" s="926"/>
      <c r="B23" s="927"/>
      <c r="C23" s="927"/>
      <c r="D23" s="927"/>
      <c r="E23" s="927"/>
      <c r="F23" s="927"/>
      <c r="G23" s="927"/>
      <c r="H23" s="927"/>
      <c r="I23" s="928"/>
    </row>
    <row r="24" spans="1:9" ht="18.75" customHeight="1" thickBot="1" x14ac:dyDescent="0.25">
      <c r="A24" s="929"/>
      <c r="B24" s="930"/>
      <c r="C24" s="930"/>
      <c r="D24" s="930"/>
      <c r="E24" s="930"/>
      <c r="F24" s="930"/>
      <c r="G24" s="930"/>
      <c r="H24" s="930"/>
      <c r="I24" s="931"/>
    </row>
    <row r="25" spans="1:9" ht="18.75" customHeight="1" x14ac:dyDescent="0.2">
      <c r="A25" s="932" t="s">
        <v>278</v>
      </c>
      <c r="B25" s="921"/>
      <c r="C25" s="921"/>
      <c r="D25" s="921"/>
      <c r="E25" s="921"/>
      <c r="F25" s="921"/>
      <c r="G25" s="921"/>
      <c r="H25" s="921"/>
      <c r="I25" s="922"/>
    </row>
    <row r="26" spans="1:9" ht="37.5" customHeight="1" x14ac:dyDescent="0.2">
      <c r="A26" s="252" t="s">
        <v>269</v>
      </c>
      <c r="B26" s="906"/>
      <c r="C26" s="906"/>
      <c r="D26" s="906"/>
      <c r="E26" s="906"/>
      <c r="F26" s="906"/>
      <c r="G26" s="906"/>
      <c r="H26" s="906"/>
      <c r="I26" s="907"/>
    </row>
    <row r="27" spans="1:9" ht="37.5" customHeight="1" x14ac:dyDescent="0.2">
      <c r="A27" s="252" t="s">
        <v>270</v>
      </c>
      <c r="B27" s="906"/>
      <c r="C27" s="906"/>
      <c r="D27" s="906"/>
      <c r="E27" s="906"/>
      <c r="F27" s="906"/>
      <c r="G27" s="906"/>
      <c r="H27" s="906"/>
      <c r="I27" s="907"/>
    </row>
    <row r="28" spans="1:9" ht="37.5" customHeight="1" x14ac:dyDescent="0.2">
      <c r="A28" s="252" t="s">
        <v>271</v>
      </c>
      <c r="B28" s="906"/>
      <c r="C28" s="906"/>
      <c r="D28" s="906"/>
      <c r="E28" s="906"/>
      <c r="F28" s="906"/>
      <c r="G28" s="906"/>
      <c r="H28" s="906"/>
      <c r="I28" s="907"/>
    </row>
    <row r="29" spans="1:9" ht="37.5" customHeight="1" x14ac:dyDescent="0.2">
      <c r="A29" s="252" t="s">
        <v>279</v>
      </c>
      <c r="B29" s="906"/>
      <c r="C29" s="906"/>
      <c r="D29" s="906"/>
      <c r="E29" s="906"/>
      <c r="F29" s="906"/>
      <c r="G29" s="906"/>
      <c r="H29" s="906"/>
      <c r="I29" s="907"/>
    </row>
    <row r="30" spans="1:9" ht="37.5" customHeight="1" x14ac:dyDescent="0.2">
      <c r="A30" s="252" t="s">
        <v>280</v>
      </c>
      <c r="B30" s="906"/>
      <c r="C30" s="906"/>
      <c r="D30" s="906"/>
      <c r="E30" s="906"/>
      <c r="F30" s="906"/>
      <c r="G30" s="906"/>
      <c r="H30" s="906"/>
      <c r="I30" s="907"/>
    </row>
    <row r="31" spans="1:9" ht="37.5" customHeight="1" thickBot="1" x14ac:dyDescent="0.25">
      <c r="A31" s="238" t="s">
        <v>281</v>
      </c>
      <c r="B31" s="908"/>
      <c r="C31" s="908"/>
      <c r="D31" s="908"/>
      <c r="E31" s="908"/>
      <c r="F31" s="908"/>
      <c r="G31" s="908"/>
      <c r="H31" s="908"/>
      <c r="I31" s="909"/>
    </row>
    <row r="32" spans="1:9" s="18" customFormat="1" ht="18.75" customHeight="1" x14ac:dyDescent="0.2"/>
    <row r="33" spans="1:11" ht="18.75" customHeight="1" thickBot="1" x14ac:dyDescent="0.25">
      <c r="A33" s="1" t="s">
        <v>282</v>
      </c>
      <c r="E33" s="18"/>
      <c r="F33" s="18"/>
      <c r="G33" s="18"/>
      <c r="H33" s="18"/>
      <c r="I33" s="18"/>
      <c r="J33" s="18"/>
      <c r="K33" s="18"/>
    </row>
    <row r="34" spans="1:11" ht="18.75" customHeight="1" x14ac:dyDescent="0.2">
      <c r="A34" s="412" t="s">
        <v>268</v>
      </c>
      <c r="B34" s="413"/>
      <c r="C34" s="413"/>
      <c r="D34" s="910"/>
      <c r="E34" s="914" t="s">
        <v>283</v>
      </c>
      <c r="F34" s="452"/>
      <c r="G34" s="452"/>
      <c r="H34" s="915"/>
    </row>
    <row r="35" spans="1:11" ht="27" customHeight="1" x14ac:dyDescent="0.2">
      <c r="A35" s="911"/>
      <c r="B35" s="912"/>
      <c r="C35" s="912"/>
      <c r="D35" s="913"/>
      <c r="E35" s="271" t="s">
        <v>284</v>
      </c>
      <c r="F35" s="271" t="s">
        <v>285</v>
      </c>
      <c r="G35" s="5" t="s">
        <v>286</v>
      </c>
      <c r="H35" s="242" t="s">
        <v>131</v>
      </c>
    </row>
    <row r="36" spans="1:11" ht="18.75" customHeight="1" x14ac:dyDescent="0.2">
      <c r="A36" s="689" t="s">
        <v>17</v>
      </c>
      <c r="B36" s="723"/>
      <c r="C36" s="723"/>
      <c r="D36" s="690"/>
      <c r="E36" s="314"/>
      <c r="F36" s="314"/>
      <c r="G36" s="314"/>
      <c r="H36" s="243">
        <f t="shared" ref="H36:H48" si="0">SUM(E36:G36)</f>
        <v>0</v>
      </c>
    </row>
    <row r="37" spans="1:11" ht="18.75" customHeight="1" x14ac:dyDescent="0.2">
      <c r="A37" s="689" t="s">
        <v>18</v>
      </c>
      <c r="B37" s="723"/>
      <c r="C37" s="723"/>
      <c r="D37" s="690"/>
      <c r="E37" s="314"/>
      <c r="F37" s="314"/>
      <c r="G37" s="314"/>
      <c r="H37" s="243">
        <f t="shared" si="0"/>
        <v>0</v>
      </c>
    </row>
    <row r="38" spans="1:11" ht="18.75" customHeight="1" x14ac:dyDescent="0.2">
      <c r="A38" s="689" t="s">
        <v>52</v>
      </c>
      <c r="B38" s="723"/>
      <c r="C38" s="723"/>
      <c r="D38" s="690"/>
      <c r="E38" s="314"/>
      <c r="F38" s="314"/>
      <c r="G38" s="314"/>
      <c r="H38" s="243">
        <f t="shared" si="0"/>
        <v>0</v>
      </c>
    </row>
    <row r="39" spans="1:11" ht="18.75" customHeight="1" x14ac:dyDescent="0.2">
      <c r="A39" s="689" t="s">
        <v>53</v>
      </c>
      <c r="B39" s="723"/>
      <c r="C39" s="723"/>
      <c r="D39" s="690"/>
      <c r="E39" s="314"/>
      <c r="F39" s="314"/>
      <c r="G39" s="314"/>
      <c r="H39" s="243">
        <f t="shared" si="0"/>
        <v>0</v>
      </c>
    </row>
    <row r="40" spans="1:11" ht="18.75" customHeight="1" x14ac:dyDescent="0.2">
      <c r="A40" s="689" t="s">
        <v>54</v>
      </c>
      <c r="B40" s="723"/>
      <c r="C40" s="723"/>
      <c r="D40" s="690"/>
      <c r="E40" s="314"/>
      <c r="F40" s="314"/>
      <c r="G40" s="314"/>
      <c r="H40" s="243">
        <f t="shared" si="0"/>
        <v>0</v>
      </c>
    </row>
    <row r="41" spans="1:11" ht="27" customHeight="1" x14ac:dyDescent="0.2">
      <c r="A41" s="903" t="s">
        <v>287</v>
      </c>
      <c r="B41" s="904"/>
      <c r="C41" s="904"/>
      <c r="D41" s="905"/>
      <c r="E41" s="314"/>
      <c r="F41" s="314"/>
      <c r="G41" s="314"/>
      <c r="H41" s="243">
        <f t="shared" si="0"/>
        <v>0</v>
      </c>
    </row>
    <row r="42" spans="1:11" ht="18.75" customHeight="1" x14ac:dyDescent="0.2">
      <c r="A42" s="689" t="s">
        <v>55</v>
      </c>
      <c r="B42" s="723"/>
      <c r="C42" s="723"/>
      <c r="D42" s="690"/>
      <c r="E42" s="314"/>
      <c r="F42" s="314"/>
      <c r="G42" s="314"/>
      <c r="H42" s="243">
        <f t="shared" si="0"/>
        <v>0</v>
      </c>
    </row>
    <row r="43" spans="1:11" ht="18.75" customHeight="1" x14ac:dyDescent="0.2">
      <c r="A43" s="689" t="s">
        <v>56</v>
      </c>
      <c r="B43" s="723"/>
      <c r="C43" s="723"/>
      <c r="D43" s="690"/>
      <c r="E43" s="314"/>
      <c r="F43" s="314"/>
      <c r="G43" s="314"/>
      <c r="H43" s="243">
        <f t="shared" si="0"/>
        <v>0</v>
      </c>
    </row>
    <row r="44" spans="1:11" ht="18.75" customHeight="1" x14ac:dyDescent="0.2">
      <c r="A44" s="689" t="s">
        <v>57</v>
      </c>
      <c r="B44" s="723"/>
      <c r="C44" s="723"/>
      <c r="D44" s="690"/>
      <c r="E44" s="314"/>
      <c r="F44" s="314"/>
      <c r="G44" s="314"/>
      <c r="H44" s="243">
        <f t="shared" si="0"/>
        <v>0</v>
      </c>
    </row>
    <row r="45" spans="1:11" ht="18.75" customHeight="1" x14ac:dyDescent="0.2">
      <c r="A45" s="689" t="s">
        <v>58</v>
      </c>
      <c r="B45" s="723"/>
      <c r="C45" s="723"/>
      <c r="D45" s="690"/>
      <c r="E45" s="314"/>
      <c r="F45" s="314"/>
      <c r="G45" s="314"/>
      <c r="H45" s="243">
        <f t="shared" si="0"/>
        <v>0</v>
      </c>
    </row>
    <row r="46" spans="1:11" ht="18.75" customHeight="1" x14ac:dyDescent="0.2">
      <c r="A46" s="689" t="s">
        <v>147</v>
      </c>
      <c r="B46" s="723"/>
      <c r="C46" s="723"/>
      <c r="D46" s="690"/>
      <c r="E46" s="314"/>
      <c r="F46" s="314"/>
      <c r="G46" s="314"/>
      <c r="H46" s="243">
        <f t="shared" si="0"/>
        <v>0</v>
      </c>
    </row>
    <row r="47" spans="1:11" ht="18.75" hidden="1" customHeight="1" x14ac:dyDescent="0.2">
      <c r="A47" s="841"/>
      <c r="B47" s="892"/>
      <c r="C47" s="892"/>
      <c r="D47" s="272"/>
      <c r="E47" s="314"/>
      <c r="F47" s="314"/>
      <c r="G47" s="314"/>
      <c r="H47" s="243">
        <f t="shared" si="0"/>
        <v>0</v>
      </c>
    </row>
    <row r="48" spans="1:11" ht="18.75" customHeight="1" thickBot="1" x14ac:dyDescent="0.25">
      <c r="A48" s="893" t="s">
        <v>60</v>
      </c>
      <c r="B48" s="894"/>
      <c r="C48" s="894"/>
      <c r="D48" s="742"/>
      <c r="E48" s="332"/>
      <c r="F48" s="332"/>
      <c r="G48" s="332"/>
      <c r="H48" s="244">
        <f t="shared" si="0"/>
        <v>0</v>
      </c>
    </row>
    <row r="49" spans="1:9" ht="18.75" customHeight="1" x14ac:dyDescent="0.2"/>
    <row r="50" spans="1:9" ht="18.75" customHeight="1" thickBot="1" x14ac:dyDescent="0.25">
      <c r="A50" s="1" t="s">
        <v>288</v>
      </c>
    </row>
    <row r="51" spans="1:9" ht="18.75" customHeight="1" thickBot="1" x14ac:dyDescent="0.25">
      <c r="A51" s="895" t="s">
        <v>307</v>
      </c>
      <c r="B51" s="896"/>
      <c r="C51" s="896"/>
      <c r="D51" s="897"/>
      <c r="E51" s="898"/>
    </row>
    <row r="52" spans="1:9" ht="18.75" customHeight="1" thickBot="1" x14ac:dyDescent="0.25">
      <c r="A52" s="1" t="s">
        <v>304</v>
      </c>
    </row>
    <row r="53" spans="1:9" ht="18.75" customHeight="1" x14ac:dyDescent="0.2">
      <c r="A53" s="899" t="s">
        <v>289</v>
      </c>
      <c r="B53" s="900"/>
      <c r="C53" s="900"/>
      <c r="D53" s="901"/>
      <c r="E53" s="902"/>
      <c r="H53" s="890" t="s">
        <v>306</v>
      </c>
      <c r="I53" s="891"/>
    </row>
    <row r="54" spans="1:9" ht="18.75" customHeight="1" thickBot="1" x14ac:dyDescent="0.25">
      <c r="A54" s="870" t="s">
        <v>305</v>
      </c>
      <c r="B54" s="871"/>
      <c r="C54" s="872"/>
      <c r="D54" s="873"/>
      <c r="E54" s="874"/>
      <c r="H54" s="875">
        <f>D51+D53</f>
        <v>0</v>
      </c>
      <c r="I54" s="876"/>
    </row>
    <row r="55" spans="1:9" ht="18.75" customHeight="1" x14ac:dyDescent="0.2">
      <c r="A55" s="1" t="s">
        <v>290</v>
      </c>
    </row>
    <row r="56" spans="1:9" ht="18.75" customHeight="1" x14ac:dyDescent="0.2">
      <c r="A56" s="877"/>
      <c r="B56" s="878"/>
      <c r="C56" s="878"/>
      <c r="D56" s="878"/>
      <c r="E56" s="878"/>
      <c r="F56" s="878"/>
      <c r="G56" s="878"/>
      <c r="H56" s="878"/>
      <c r="I56" s="879"/>
    </row>
    <row r="57" spans="1:9" ht="18.75" customHeight="1" x14ac:dyDescent="0.2">
      <c r="A57" s="880"/>
      <c r="B57" s="881"/>
      <c r="C57" s="881"/>
      <c r="D57" s="881"/>
      <c r="E57" s="881"/>
      <c r="F57" s="881"/>
      <c r="G57" s="881"/>
      <c r="H57" s="881"/>
      <c r="I57" s="882"/>
    </row>
    <row r="58" spans="1:9" ht="18.75" customHeight="1" x14ac:dyDescent="0.2">
      <c r="A58" s="880"/>
      <c r="B58" s="881"/>
      <c r="C58" s="881"/>
      <c r="D58" s="881"/>
      <c r="E58" s="881"/>
      <c r="F58" s="881"/>
      <c r="G58" s="881"/>
      <c r="H58" s="881"/>
      <c r="I58" s="882"/>
    </row>
    <row r="59" spans="1:9" ht="18.75" customHeight="1" x14ac:dyDescent="0.2">
      <c r="A59" s="880"/>
      <c r="B59" s="881"/>
      <c r="C59" s="881"/>
      <c r="D59" s="881"/>
      <c r="E59" s="881"/>
      <c r="F59" s="881"/>
      <c r="G59" s="881"/>
      <c r="H59" s="881"/>
      <c r="I59" s="882"/>
    </row>
    <row r="60" spans="1:9" ht="18.75" customHeight="1" x14ac:dyDescent="0.2">
      <c r="A60" s="880"/>
      <c r="B60" s="881"/>
      <c r="C60" s="881"/>
      <c r="D60" s="881"/>
      <c r="E60" s="881"/>
      <c r="F60" s="881"/>
      <c r="G60" s="881"/>
      <c r="H60" s="881"/>
      <c r="I60" s="882"/>
    </row>
    <row r="61" spans="1:9" ht="18.75" customHeight="1" thickBot="1" x14ac:dyDescent="0.25">
      <c r="A61" s="883"/>
      <c r="B61" s="884"/>
      <c r="C61" s="884"/>
      <c r="D61" s="884"/>
      <c r="E61" s="884"/>
      <c r="F61" s="884"/>
      <c r="G61" s="884"/>
      <c r="H61" s="884"/>
      <c r="I61" s="885"/>
    </row>
    <row r="62" spans="1:9" ht="18.75" customHeight="1" x14ac:dyDescent="0.2"/>
    <row r="63" spans="1:9" ht="18.75" customHeight="1" thickBot="1" x14ac:dyDescent="0.25">
      <c r="A63" s="1" t="s">
        <v>291</v>
      </c>
    </row>
    <row r="64" spans="1:9" ht="18.75" customHeight="1" x14ac:dyDescent="0.2">
      <c r="A64" s="886" t="s">
        <v>256</v>
      </c>
      <c r="B64" s="887"/>
      <c r="C64" s="887"/>
      <c r="D64" s="887"/>
      <c r="E64" s="887"/>
      <c r="F64" s="887"/>
      <c r="G64" s="887"/>
      <c r="H64" s="887"/>
      <c r="I64" s="237" t="s">
        <v>257</v>
      </c>
    </row>
    <row r="65" spans="1:9" ht="22.5" customHeight="1" x14ac:dyDescent="0.2">
      <c r="A65" s="888" t="s">
        <v>292</v>
      </c>
      <c r="B65" s="889"/>
      <c r="C65" s="889"/>
      <c r="D65" s="889"/>
      <c r="E65" s="889"/>
      <c r="F65" s="889"/>
      <c r="G65" s="889"/>
      <c r="H65" s="889"/>
      <c r="I65" s="315"/>
    </row>
    <row r="66" spans="1:9" ht="22.5" customHeight="1" thickBot="1" x14ac:dyDescent="0.25">
      <c r="A66" s="868" t="s">
        <v>293</v>
      </c>
      <c r="B66" s="869"/>
      <c r="C66" s="869"/>
      <c r="D66" s="869"/>
      <c r="E66" s="869"/>
      <c r="F66" s="869"/>
      <c r="G66" s="869"/>
      <c r="H66" s="869"/>
      <c r="I66" s="316"/>
    </row>
    <row r="67" spans="1:9" ht="18.75" customHeight="1" x14ac:dyDescent="0.2"/>
    <row r="68" spans="1:9" ht="18.75" customHeight="1" x14ac:dyDescent="0.2"/>
    <row r="69" spans="1:9" ht="18.75" customHeight="1" x14ac:dyDescent="0.2"/>
    <row r="70" spans="1:9" ht="18.75" customHeight="1" x14ac:dyDescent="0.2"/>
    <row r="71" spans="1:9" ht="18.75" customHeight="1" x14ac:dyDescent="0.2"/>
    <row r="72" spans="1:9" ht="18.75" customHeight="1" x14ac:dyDescent="0.2"/>
    <row r="73" spans="1:9" ht="18.75" customHeight="1" x14ac:dyDescent="0.2"/>
    <row r="74" spans="1:9" ht="18.75" customHeight="1" x14ac:dyDescent="0.2"/>
    <row r="75" spans="1:9" ht="18.75" customHeight="1" x14ac:dyDescent="0.2"/>
    <row r="76" spans="1:9" ht="18.75" customHeight="1" x14ac:dyDescent="0.2"/>
    <row r="77" spans="1:9" ht="18.75" customHeight="1" x14ac:dyDescent="0.2"/>
    <row r="78" spans="1:9" ht="18.75" customHeight="1" x14ac:dyDescent="0.2"/>
    <row r="79" spans="1:9" ht="18.75" customHeight="1" x14ac:dyDescent="0.2"/>
    <row r="80" spans="1:9" ht="18.75" customHeight="1" x14ac:dyDescent="0.2"/>
    <row r="81" ht="18.75" customHeight="1" x14ac:dyDescent="0.2"/>
    <row r="82" ht="18.75" customHeight="1" x14ac:dyDescent="0.2"/>
    <row r="83" ht="18.75" customHeight="1" x14ac:dyDescent="0.2"/>
    <row r="84" ht="18.75" customHeight="1" x14ac:dyDescent="0.2"/>
    <row r="85" ht="18.75" customHeight="1" x14ac:dyDescent="0.2"/>
    <row r="86" ht="18.75" customHeight="1" x14ac:dyDescent="0.2"/>
    <row r="87" ht="18.75" customHeight="1" x14ac:dyDescent="0.2"/>
    <row r="88" ht="18.75" customHeight="1" x14ac:dyDescent="0.2"/>
    <row r="89" ht="18.75" customHeight="1" x14ac:dyDescent="0.2"/>
    <row r="90" ht="18.75" customHeight="1" x14ac:dyDescent="0.2"/>
    <row r="91" ht="18.75" customHeight="1" x14ac:dyDescent="0.2"/>
    <row r="92" ht="18.75" customHeight="1" x14ac:dyDescent="0.2"/>
    <row r="93" ht="18.75" customHeight="1" x14ac:dyDescent="0.2"/>
    <row r="94" ht="18.75" customHeight="1" x14ac:dyDescent="0.2"/>
    <row r="95" ht="18.75" customHeight="1" x14ac:dyDescent="0.2"/>
    <row r="96" ht="18.75" customHeight="1" x14ac:dyDescent="0.2"/>
    <row r="97" ht="18.75" customHeight="1" x14ac:dyDescent="0.2"/>
    <row r="98" ht="18.75" customHeight="1" x14ac:dyDescent="0.2"/>
    <row r="99" ht="18.75" customHeight="1" x14ac:dyDescent="0.2"/>
    <row r="100" ht="18.75" customHeight="1" x14ac:dyDescent="0.2"/>
    <row r="101" ht="18.75" customHeight="1" x14ac:dyDescent="0.2"/>
    <row r="102" ht="18.75" customHeight="1" x14ac:dyDescent="0.2"/>
    <row r="103" ht="18.75" customHeight="1" x14ac:dyDescent="0.2"/>
    <row r="104" ht="18.75" customHeight="1" x14ac:dyDescent="0.2"/>
    <row r="105" ht="18.75" customHeight="1" x14ac:dyDescent="0.2"/>
    <row r="106" ht="18.75" customHeight="1" x14ac:dyDescent="0.2"/>
    <row r="107" ht="18.75" customHeight="1" x14ac:dyDescent="0.2"/>
    <row r="108" ht="18.75" customHeight="1" x14ac:dyDescent="0.2"/>
    <row r="109" ht="18.75" customHeight="1" x14ac:dyDescent="0.2"/>
    <row r="110" ht="18.75" customHeight="1" x14ac:dyDescent="0.2"/>
    <row r="111" ht="18.75" customHeight="1" x14ac:dyDescent="0.2"/>
    <row r="112" ht="18.75" customHeight="1" x14ac:dyDescent="0.2"/>
    <row r="113" ht="18.75" customHeight="1" x14ac:dyDescent="0.2"/>
    <row r="114" ht="18.75" customHeight="1" x14ac:dyDescent="0.2"/>
    <row r="115" ht="18.75" customHeight="1" x14ac:dyDescent="0.2"/>
  </sheetData>
  <mergeCells count="49">
    <mergeCell ref="B10:I10"/>
    <mergeCell ref="F3:I3"/>
    <mergeCell ref="G6:H6"/>
    <mergeCell ref="A7:I7"/>
    <mergeCell ref="B8:I8"/>
    <mergeCell ref="B9:I9"/>
    <mergeCell ref="B27:I27"/>
    <mergeCell ref="A13:B13"/>
    <mergeCell ref="A14:B14"/>
    <mergeCell ref="A15:B15"/>
    <mergeCell ref="A16:B16"/>
    <mergeCell ref="A17:B17"/>
    <mergeCell ref="A18:B18"/>
    <mergeCell ref="A19:B19"/>
    <mergeCell ref="A20:I20"/>
    <mergeCell ref="A21:I24"/>
    <mergeCell ref="A25:I25"/>
    <mergeCell ref="B26:I26"/>
    <mergeCell ref="A41:D41"/>
    <mergeCell ref="B28:I28"/>
    <mergeCell ref="B29:I29"/>
    <mergeCell ref="B30:I30"/>
    <mergeCell ref="B31:I31"/>
    <mergeCell ref="A34:D35"/>
    <mergeCell ref="E34:H34"/>
    <mergeCell ref="A36:D36"/>
    <mergeCell ref="A37:D37"/>
    <mergeCell ref="A38:D38"/>
    <mergeCell ref="A39:D39"/>
    <mergeCell ref="A40:D40"/>
    <mergeCell ref="H53:I53"/>
    <mergeCell ref="A42:D42"/>
    <mergeCell ref="A43:D43"/>
    <mergeCell ref="A44:D44"/>
    <mergeCell ref="A45:D45"/>
    <mergeCell ref="A46:D46"/>
    <mergeCell ref="A47:C47"/>
    <mergeCell ref="A48:D48"/>
    <mergeCell ref="A51:C51"/>
    <mergeCell ref="D51:E51"/>
    <mergeCell ref="A53:C53"/>
    <mergeCell ref="D53:E53"/>
    <mergeCell ref="A66:H66"/>
    <mergeCell ref="A54:C54"/>
    <mergeCell ref="D54:E54"/>
    <mergeCell ref="H54:I54"/>
    <mergeCell ref="A56:I61"/>
    <mergeCell ref="A64:H64"/>
    <mergeCell ref="A65:H65"/>
  </mergeCells>
  <phoneticPr fontId="2"/>
  <dataValidations count="3">
    <dataValidation type="list" allowBlank="1" showInputMessage="1" showErrorMessage="1" sqref="I65:I66">
      <formula1>"○,×"</formula1>
    </dataValidation>
    <dataValidation type="list" allowBlank="1" showInputMessage="1" showErrorMessage="1" sqref="C16:H16">
      <formula1>"自己所有,その他"</formula1>
    </dataValidation>
    <dataValidation type="list" allowBlank="1" showInputMessage="1" showErrorMessage="1" sqref="C19:H19">
      <formula1>"耐火,準耐火,その他"</formula1>
    </dataValidation>
  </dataValidations>
  <pageMargins left="0.70866141732283472" right="0.70866141732283472" top="0.74803149606299213" bottom="0.74803149606299213" header="0.31496062992125984" footer="0.31496062992125984"/>
  <pageSetup paperSize="9" orientation="portrait" blackAndWhite="1" r:id="rId1"/>
  <rowBreaks count="1" manualBreakCount="1">
    <brk id="3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参考様式３</vt:lpstr>
      <vt:lpstr>参考様式４</vt:lpstr>
      <vt:lpstr>園長経歴</vt:lpstr>
      <vt:lpstr>学級担任</vt:lpstr>
      <vt:lpstr>参考様式５</vt:lpstr>
      <vt:lpstr>Sheet2</vt:lpstr>
      <vt:lpstr>各室別面積表</vt:lpstr>
      <vt:lpstr>各室等の状況</vt:lpstr>
      <vt:lpstr>園長経歴!Print_Area</vt:lpstr>
      <vt:lpstr>各室別面積表!Print_Area</vt:lpstr>
      <vt:lpstr>学級担任!Print_Area</vt:lpstr>
      <vt:lpstr>参考様式３!Print_Area</vt:lpstr>
      <vt:lpstr>参考様式４!Print_Area</vt:lpstr>
      <vt:lpstr>参考様式５!Print_Area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姫路市</dc:creator>
  <cp:lastModifiedBy>岩﨑　亮太</cp:lastModifiedBy>
  <cp:lastPrinted>2025-02-13T05:50:28Z</cp:lastPrinted>
  <dcterms:created xsi:type="dcterms:W3CDTF">2014-09-08T00:05:04Z</dcterms:created>
  <dcterms:modified xsi:type="dcterms:W3CDTF">2025-02-13T05:54:38Z</dcterms:modified>
</cp:coreProperties>
</file>