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1jpsv-fs1-1\所属フォルダ\高齢者支援課\高齢者福祉施設整備\三輪引継ぎデータ\8 予算要求関係\R8 予算\R60905 事業者意向調査（R7補助）\"/>
    </mc:Choice>
  </mc:AlternateContent>
  <bookViews>
    <workbookView xWindow="0" yWindow="0" windowWidth="19200" windowHeight="7395" tabRatio="924"/>
  </bookViews>
  <sheets>
    <sheet name="補助活用意向調査" sheetId="1" r:id="rId1"/>
    <sheet name="リスト" sheetId="7" r:id="rId2"/>
    <sheet name="2-1・2-2　大規模修繕等、ICT・ロボット導入" sheetId="2" r:id="rId3"/>
    <sheet name="2-3　改築整備（災害レッドゾーン・イエローゾーン）" sheetId="12" r:id="rId4"/>
    <sheet name="2-4~2-7 改修（ユニット、プライバシー、看取り、共生型）" sheetId="5" r:id="rId5"/>
    <sheet name="2-8　コロナ対策（簡易陰圧・個室化改修・ゾーニング）" sheetId="10" r:id="rId6"/>
    <sheet name="2-9　宿舎整備" sheetId="11" r:id="rId7"/>
    <sheet name="2-10　転換（地密から広域）" sheetId="13" r:id="rId8"/>
    <sheet name="2-11　ダウンサイジング(整備後小規模施設） " sheetId="14" r:id="rId9"/>
    <sheet name="2-11　ダウンサイジング(整備後大規模施設）" sheetId="16" r:id="rId10"/>
    <sheet name="2-12　集約再編(再編後小規模施設）" sheetId="17" r:id="rId11"/>
    <sheet name="2-12　集約再編(再編後大規模施設）" sheetId="18" r:id="rId12"/>
  </sheets>
  <definedNames>
    <definedName name="_xlnm.Print_Area" localSheetId="2">'2-1・2-2　大規模修繕等、ICT・ロボット導入'!$A$1:$K$31</definedName>
    <definedName name="_xlnm.Print_Area" localSheetId="7">'2-10　転換（地密から広域）'!$A$1:$I$15</definedName>
    <definedName name="_xlnm.Print_Area" localSheetId="8">'2-11　ダウンサイジング(整備後小規模施設） '!$A$1:$I$22</definedName>
    <definedName name="_xlnm.Print_Area" localSheetId="9">'2-11　ダウンサイジング(整備後大規模施設）'!$A$1:$I$15</definedName>
    <definedName name="_xlnm.Print_Area" localSheetId="10">'2-12　集約再編(再編後小規模施設）'!$A$1:$I$22</definedName>
    <definedName name="_xlnm.Print_Area" localSheetId="11">'2-12　集約再編(再編後大規模施設）'!$A$1:$I$15</definedName>
    <definedName name="_xlnm.Print_Area" localSheetId="3">'2-3　改築整備（災害レッドゾーン・イエローゾーン）'!$A$1:$I$31</definedName>
    <definedName name="_xlnm.Print_Area" localSheetId="4">'2-4~2-7 改修（ユニット、プライバシー、看取り、共生型）'!$A$1:$I$38</definedName>
    <definedName name="_xlnm.Print_Area" localSheetId="5">'2-8　コロナ対策（簡易陰圧・個室化改修・ゾーニング）'!$A$1:$I$56</definedName>
    <definedName name="_xlnm.Print_Titles" localSheetId="5">'2-8　コロナ対策（簡易陰圧・個室化改修・ゾーニング）'!$1:$1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6" l="1"/>
  <c r="E18" i="14"/>
  <c r="E4" i="13"/>
  <c r="G4" i="18" l="1"/>
  <c r="H15" i="18"/>
  <c r="H14" i="18"/>
  <c r="H13" i="18"/>
  <c r="H12" i="18"/>
  <c r="H11" i="18"/>
  <c r="G7" i="18"/>
  <c r="I7" i="18" s="1"/>
  <c r="E7" i="18"/>
  <c r="E6" i="18"/>
  <c r="G6" i="18" s="1"/>
  <c r="I6" i="18" s="1"/>
  <c r="E5" i="18"/>
  <c r="G5" i="18" s="1"/>
  <c r="I5" i="18" s="1"/>
  <c r="E4" i="18"/>
  <c r="H22" i="17"/>
  <c r="H21" i="17"/>
  <c r="E21" i="17"/>
  <c r="E20" i="17"/>
  <c r="H19" i="17"/>
  <c r="E19" i="17"/>
  <c r="H18" i="17"/>
  <c r="E18" i="17"/>
  <c r="H20" i="17" s="1"/>
  <c r="H15" i="17"/>
  <c r="H14" i="17"/>
  <c r="H13" i="17"/>
  <c r="H12" i="17"/>
  <c r="H11" i="17"/>
  <c r="E7" i="17"/>
  <c r="G7" i="17" s="1"/>
  <c r="I7" i="17" s="1"/>
  <c r="E6" i="17"/>
  <c r="G6" i="17" s="1"/>
  <c r="I6" i="17" s="1"/>
  <c r="E5" i="17"/>
  <c r="G5" i="17" s="1"/>
  <c r="I5" i="17" s="1"/>
  <c r="E4" i="17"/>
  <c r="G4" i="17" s="1"/>
  <c r="I4" i="17" s="1"/>
  <c r="E5" i="16"/>
  <c r="E6" i="16"/>
  <c r="E7" i="16"/>
  <c r="I4" i="18" l="1"/>
  <c r="I8" i="17"/>
  <c r="I8" i="18"/>
  <c r="H15" i="16"/>
  <c r="H14" i="16"/>
  <c r="H13" i="16"/>
  <c r="H12" i="16"/>
  <c r="H11" i="16"/>
  <c r="G7" i="16"/>
  <c r="I7" i="16" s="1"/>
  <c r="G6" i="16"/>
  <c r="I6" i="16" s="1"/>
  <c r="G5" i="16"/>
  <c r="I5" i="16" s="1"/>
  <c r="G4" i="16"/>
  <c r="I4" i="16" s="1"/>
  <c r="E19" i="14"/>
  <c r="E20" i="14"/>
  <c r="E21" i="14"/>
  <c r="H19" i="14"/>
  <c r="E4" i="14"/>
  <c r="H22" i="14"/>
  <c r="H15" i="14"/>
  <c r="E5" i="14"/>
  <c r="E6" i="14"/>
  <c r="E7" i="14"/>
  <c r="E5" i="13"/>
  <c r="E6" i="13"/>
  <c r="E7" i="13"/>
  <c r="I8" i="16" l="1"/>
  <c r="H20" i="14"/>
  <c r="H21" i="14"/>
  <c r="H18" i="14"/>
  <c r="E6" i="12"/>
  <c r="H15" i="13"/>
  <c r="H14" i="13"/>
  <c r="H13" i="13"/>
  <c r="H12" i="13"/>
  <c r="H11" i="13"/>
  <c r="I50" i="10" l="1"/>
  <c r="I51" i="10"/>
  <c r="I52" i="10"/>
  <c r="I53" i="10"/>
  <c r="I54" i="10"/>
  <c r="I55" i="10"/>
  <c r="I49" i="10"/>
  <c r="I39" i="10"/>
  <c r="I40" i="10"/>
  <c r="I41" i="10"/>
  <c r="I42" i="10"/>
  <c r="I43" i="10"/>
  <c r="I44" i="10"/>
  <c r="I38" i="10"/>
  <c r="I28" i="10"/>
  <c r="I29" i="10"/>
  <c r="I30" i="10"/>
  <c r="I31" i="10"/>
  <c r="I32" i="10"/>
  <c r="I33" i="10"/>
  <c r="I27" i="10"/>
  <c r="I17" i="10"/>
  <c r="I18" i="10"/>
  <c r="I19" i="10"/>
  <c r="I20" i="10"/>
  <c r="I21" i="10"/>
  <c r="I22" i="10"/>
  <c r="I16" i="10"/>
  <c r="I7" i="10"/>
  <c r="I8" i="10"/>
  <c r="I9" i="10"/>
  <c r="I10" i="10"/>
  <c r="I11" i="10"/>
  <c r="I6" i="10"/>
  <c r="I5" i="10"/>
  <c r="F9" i="11"/>
  <c r="H14" i="14" l="1"/>
  <c r="H13" i="14"/>
  <c r="H12" i="14"/>
  <c r="H11" i="14"/>
  <c r="G7" i="14"/>
  <c r="I7" i="14" s="1"/>
  <c r="G6" i="14"/>
  <c r="I6" i="14" s="1"/>
  <c r="G5" i="14"/>
  <c r="I5" i="14" s="1"/>
  <c r="G4" i="14"/>
  <c r="I4" i="14" s="1"/>
  <c r="I8" i="14" l="1"/>
  <c r="G7" i="13"/>
  <c r="I7" i="13" s="1"/>
  <c r="G6" i="13"/>
  <c r="I6" i="13" s="1"/>
  <c r="G5" i="13"/>
  <c r="I5" i="13" s="1"/>
  <c r="G4" i="13"/>
  <c r="I4" i="13" s="1"/>
  <c r="E23" i="12"/>
  <c r="E22" i="12"/>
  <c r="E21" i="12"/>
  <c r="E20" i="12"/>
  <c r="I8" i="13" l="1"/>
  <c r="G30" i="2"/>
  <c r="G29" i="2"/>
  <c r="E7" i="12"/>
  <c r="E5" i="12"/>
  <c r="E4" i="12"/>
  <c r="G28" i="2"/>
  <c r="G40" i="10" l="1"/>
  <c r="G41" i="10"/>
  <c r="G42" i="10"/>
  <c r="G43" i="10"/>
  <c r="G29" i="10"/>
  <c r="G30" i="10"/>
  <c r="G31" i="10"/>
  <c r="G32" i="10"/>
  <c r="G33" i="10"/>
  <c r="G18" i="10"/>
  <c r="G21" i="10"/>
  <c r="G20" i="10"/>
  <c r="G19" i="10"/>
  <c r="G10" i="10"/>
  <c r="G9" i="10"/>
  <c r="G8" i="10"/>
  <c r="G7" i="10"/>
  <c r="I29" i="5"/>
  <c r="I28" i="5"/>
  <c r="I27" i="5"/>
  <c r="I26" i="5"/>
  <c r="I25" i="5"/>
  <c r="I24" i="5"/>
  <c r="I36" i="5"/>
  <c r="G30" i="12"/>
  <c r="G29" i="12"/>
  <c r="G27" i="12"/>
  <c r="G28" i="12"/>
  <c r="G22" i="12"/>
  <c r="I22" i="12" s="1"/>
  <c r="I6" i="2" l="1"/>
  <c r="I7" i="2"/>
  <c r="K7" i="2" s="1"/>
  <c r="G13" i="12"/>
  <c r="G6" i="12"/>
  <c r="I6" i="12" s="1"/>
  <c r="I19" i="2"/>
  <c r="K19" i="2" s="1"/>
  <c r="I20" i="2"/>
  <c r="K20" i="2" s="1"/>
  <c r="I21" i="2"/>
  <c r="K21" i="2" s="1"/>
  <c r="I8" i="2"/>
  <c r="K8" i="2" s="1"/>
  <c r="G14" i="12" l="1"/>
  <c r="G12" i="12"/>
  <c r="G21" i="12" l="1"/>
  <c r="I21" i="12" s="1"/>
  <c r="G23" i="12"/>
  <c r="I23" i="12" s="1"/>
  <c r="G20" i="12"/>
  <c r="I20" i="12" s="1"/>
  <c r="G5" i="12"/>
  <c r="I5" i="12" s="1"/>
  <c r="G11" i="12"/>
  <c r="G7" i="12" l="1"/>
  <c r="I7" i="12" s="1"/>
  <c r="I8" i="12" s="1"/>
  <c r="I24" i="12"/>
  <c r="G31" i="12"/>
  <c r="G15" i="12"/>
  <c r="G4" i="12"/>
  <c r="I4" i="12" s="1"/>
  <c r="G11" i="5" l="1"/>
  <c r="I11" i="5" s="1"/>
  <c r="G12" i="5"/>
  <c r="I12" i="5" s="1"/>
  <c r="G5" i="5"/>
  <c r="I5" i="5" s="1"/>
  <c r="G4" i="5"/>
  <c r="I4" i="5" s="1"/>
  <c r="G10" i="5"/>
  <c r="I10" i="5" s="1"/>
  <c r="G3" i="5"/>
  <c r="I3" i="5" s="1"/>
  <c r="G17" i="5"/>
  <c r="I17" i="5" s="1"/>
  <c r="G18" i="5"/>
  <c r="I18" i="5" s="1"/>
  <c r="G19" i="5"/>
  <c r="I19" i="5" s="1"/>
  <c r="I13" i="5" l="1"/>
  <c r="I6" i="5"/>
  <c r="I9" i="2"/>
  <c r="F8" i="11" l="1"/>
  <c r="F7" i="11"/>
  <c r="F6" i="11"/>
  <c r="K29" i="2" l="1"/>
  <c r="K28" i="2"/>
  <c r="K30" i="2"/>
  <c r="I18" i="2"/>
  <c r="K18" i="2" s="1"/>
  <c r="I22" i="2"/>
  <c r="K22" i="2" s="1"/>
  <c r="I17" i="2"/>
  <c r="K17" i="2" s="1"/>
  <c r="K23" i="2" l="1"/>
  <c r="K31" i="2"/>
  <c r="F10" i="11"/>
  <c r="G39" i="10"/>
  <c r="G44" i="10"/>
  <c r="G28" i="10"/>
  <c r="G17" i="10"/>
  <c r="G22" i="10"/>
  <c r="I35" i="5"/>
  <c r="I37" i="5"/>
  <c r="I34" i="5"/>
  <c r="G16" i="10"/>
  <c r="G38" i="10"/>
  <c r="G27" i="10"/>
  <c r="I38" i="5" l="1"/>
  <c r="I30" i="5"/>
  <c r="I45" i="10"/>
  <c r="I56" i="10"/>
  <c r="G11" i="10"/>
  <c r="G6" i="10"/>
  <c r="G5" i="10"/>
  <c r="I23" i="10" l="1"/>
  <c r="I34" i="10"/>
  <c r="I12" i="10"/>
  <c r="I5" i="2" l="1"/>
  <c r="K5" i="2" s="1"/>
  <c r="K6" i="2" l="1"/>
  <c r="K9" i="2"/>
  <c r="K10" i="2" l="1"/>
  <c r="I20" i="5"/>
</calcChain>
</file>

<file path=xl/sharedStrings.xml><?xml version="1.0" encoding="utf-8"?>
<sst xmlns="http://schemas.openxmlformats.org/spreadsheetml/2006/main" count="641" uniqueCount="327">
  <si>
    <t>法人名</t>
    <rPh sb="0" eb="2">
      <t>ホウジン</t>
    </rPh>
    <rPh sb="2" eb="3">
      <t>メイ</t>
    </rPh>
    <phoneticPr fontId="1"/>
  </si>
  <si>
    <t>担当者名</t>
    <rPh sb="0" eb="2">
      <t>タントウ</t>
    </rPh>
    <rPh sb="2" eb="3">
      <t>シャ</t>
    </rPh>
    <rPh sb="3" eb="4">
      <t>メイ</t>
    </rPh>
    <phoneticPr fontId="1"/>
  </si>
  <si>
    <t>電話番号</t>
    <rPh sb="0" eb="2">
      <t>デンワ</t>
    </rPh>
    <rPh sb="2" eb="4">
      <t>バンゴウ</t>
    </rPh>
    <phoneticPr fontId="1"/>
  </si>
  <si>
    <t>ＦＡＸ番号</t>
    <rPh sb="3" eb="5">
      <t>バンゴウ</t>
    </rPh>
    <phoneticPr fontId="1"/>
  </si>
  <si>
    <t>メールアドレス</t>
  </si>
  <si>
    <t>回答者について</t>
    <rPh sb="0" eb="3">
      <t>カイトウシャ</t>
    </rPh>
    <phoneticPr fontId="2"/>
  </si>
  <si>
    <t>介護施設等の看取り環境の整備</t>
  </si>
  <si>
    <t>共生型サービス事業所の整備</t>
  </si>
  <si>
    <t>簡易陰圧装置設置経費支援</t>
    <rPh sb="0" eb="2">
      <t>カンイ</t>
    </rPh>
    <rPh sb="2" eb="4">
      <t>インアツ</t>
    </rPh>
    <rPh sb="4" eb="6">
      <t>ソウチ</t>
    </rPh>
    <rPh sb="6" eb="8">
      <t>セッチ</t>
    </rPh>
    <rPh sb="8" eb="10">
      <t>ケイヒ</t>
    </rPh>
    <rPh sb="10" eb="12">
      <t>シエン</t>
    </rPh>
    <phoneticPr fontId="1"/>
  </si>
  <si>
    <t>介護職員の宿舎施設整備</t>
    <rPh sb="0" eb="2">
      <t>カイゴ</t>
    </rPh>
    <rPh sb="2" eb="4">
      <t>ショクイン</t>
    </rPh>
    <rPh sb="5" eb="7">
      <t>シュクシャ</t>
    </rPh>
    <rPh sb="7" eb="9">
      <t>シセツ</t>
    </rPh>
    <rPh sb="9" eb="11">
      <t>セイビ</t>
    </rPh>
    <phoneticPr fontId="1"/>
  </si>
  <si>
    <t>施設の大規模修繕の際に併せて行う介護ロボット・ＩＣＴの導入</t>
    <rPh sb="0" eb="2">
      <t>シセツ</t>
    </rPh>
    <phoneticPr fontId="2"/>
  </si>
  <si>
    <t>№</t>
    <phoneticPr fontId="2"/>
  </si>
  <si>
    <t>事業名</t>
    <rPh sb="0" eb="3">
      <t>ジギョウメイ</t>
    </rPh>
    <phoneticPr fontId="2"/>
  </si>
  <si>
    <t>　</t>
  </si>
  <si>
    <t>２－１　施設の創設を条件に行う広域型施設の大規模修繕等</t>
    <phoneticPr fontId="2"/>
  </si>
  <si>
    <t>新規整備する事業所</t>
    <rPh sb="0" eb="2">
      <t>シンキ</t>
    </rPh>
    <rPh sb="2" eb="4">
      <t>セイビ</t>
    </rPh>
    <rPh sb="6" eb="9">
      <t>ジギョウショ</t>
    </rPh>
    <phoneticPr fontId="2"/>
  </si>
  <si>
    <t>補助単価</t>
    <rPh sb="0" eb="2">
      <t>ホジョ</t>
    </rPh>
    <rPh sb="2" eb="4">
      <t>タンカ</t>
    </rPh>
    <phoneticPr fontId="2"/>
  </si>
  <si>
    <t>定員</t>
    <rPh sb="0" eb="2">
      <t>テイイン</t>
    </rPh>
    <phoneticPr fontId="2"/>
  </si>
  <si>
    <t>ゾーニング環境等の整備（ユニット玄関室の設置）</t>
    <rPh sb="5" eb="7">
      <t>カンキョウ</t>
    </rPh>
    <rPh sb="7" eb="8">
      <t>トウ</t>
    </rPh>
    <rPh sb="9" eb="11">
      <t>セイビ</t>
    </rPh>
    <rPh sb="16" eb="18">
      <t>ゲン</t>
    </rPh>
    <rPh sb="18" eb="19">
      <t>シツ</t>
    </rPh>
    <rPh sb="20" eb="22">
      <t>セッチ</t>
    </rPh>
    <phoneticPr fontId="1"/>
  </si>
  <si>
    <t>ゾーニング環境等の整備（従来型個室・多床室のゾーニング）</t>
    <rPh sb="5" eb="7">
      <t>カンキョウ</t>
    </rPh>
    <rPh sb="7" eb="8">
      <t>トウ</t>
    </rPh>
    <rPh sb="9" eb="11">
      <t>セイビ</t>
    </rPh>
    <rPh sb="12" eb="15">
      <t>ジュウライガタ</t>
    </rPh>
    <rPh sb="15" eb="17">
      <t>コシツ</t>
    </rPh>
    <rPh sb="18" eb="21">
      <t>タショウシツ</t>
    </rPh>
    <phoneticPr fontId="1"/>
  </si>
  <si>
    <t>ゾーニング環境等の整備（家族面会室の整備）</t>
    <rPh sb="5" eb="7">
      <t>カンキョウ</t>
    </rPh>
    <rPh sb="7" eb="8">
      <t>トウ</t>
    </rPh>
    <rPh sb="9" eb="11">
      <t>セイビ</t>
    </rPh>
    <rPh sb="12" eb="14">
      <t>カゾク</t>
    </rPh>
    <rPh sb="14" eb="17">
      <t>メンカイシツ</t>
    </rPh>
    <rPh sb="18" eb="20">
      <t>セイビ</t>
    </rPh>
    <phoneticPr fontId="1"/>
  </si>
  <si>
    <t>③</t>
    <phoneticPr fontId="2"/>
  </si>
  <si>
    <t>実施意向</t>
    <rPh sb="0" eb="2">
      <t>ジッシ</t>
    </rPh>
    <rPh sb="2" eb="4">
      <t>イコウ</t>
    </rPh>
    <phoneticPr fontId="2"/>
  </si>
  <si>
    <t>２－２　施設の大規模修繕の際に併せて行う介護ロボット・ＩＣＴの導入</t>
    <phoneticPr fontId="2"/>
  </si>
  <si>
    <t>施設名</t>
    <rPh sb="0" eb="3">
      <t>シセツメイ</t>
    </rPh>
    <phoneticPr fontId="2"/>
  </si>
  <si>
    <t>合計</t>
    <rPh sb="0" eb="2">
      <t>ゴウケイ</t>
    </rPh>
    <phoneticPr fontId="2"/>
  </si>
  <si>
    <t>施設名</t>
    <rPh sb="0" eb="2">
      <t>シ</t>
    </rPh>
    <rPh sb="2" eb="3">
      <t>メイ</t>
    </rPh>
    <phoneticPr fontId="2"/>
  </si>
  <si>
    <t>多床室のプライバシー保護のための改修</t>
    <phoneticPr fontId="2"/>
  </si>
  <si>
    <t>施設種別（選択）</t>
    <rPh sb="0" eb="2">
      <t>シセツ</t>
    </rPh>
    <rPh sb="2" eb="4">
      <t>シュベ</t>
    </rPh>
    <rPh sb="5" eb="7">
      <t>センタク</t>
    </rPh>
    <phoneticPr fontId="2"/>
  </si>
  <si>
    <t>施設種別（選択）</t>
    <rPh sb="0" eb="2">
      <t>シセ</t>
    </rPh>
    <rPh sb="2" eb="4">
      <t>シュ</t>
    </rPh>
    <rPh sb="5" eb="7">
      <t>センタク</t>
    </rPh>
    <phoneticPr fontId="2"/>
  </si>
  <si>
    <t>例</t>
    <rPh sb="0" eb="1">
      <t>レイ</t>
    </rPh>
    <phoneticPr fontId="2"/>
  </si>
  <si>
    <t>整備予定地</t>
    <rPh sb="0" eb="2">
      <t>セイビ</t>
    </rPh>
    <rPh sb="2" eb="4">
      <t>ヨテイ</t>
    </rPh>
    <rPh sb="4" eb="5">
      <t>チ</t>
    </rPh>
    <phoneticPr fontId="2"/>
  </si>
  <si>
    <t>大規模修繕・耐震化する既存広域型施設</t>
    <rPh sb="0" eb="5">
      <t>ダイキ</t>
    </rPh>
    <rPh sb="6" eb="9">
      <t>タイシンカ</t>
    </rPh>
    <rPh sb="11" eb="13">
      <t>キゾン</t>
    </rPh>
    <rPh sb="13" eb="16">
      <t>コウイキガ</t>
    </rPh>
    <rPh sb="16" eb="18">
      <t>シセツ</t>
    </rPh>
    <phoneticPr fontId="2"/>
  </si>
  <si>
    <t>姫路市〇〇町XX番地</t>
    <rPh sb="0" eb="3">
      <t>ヒメジシ</t>
    </rPh>
    <rPh sb="5" eb="6">
      <t>マチ</t>
    </rPh>
    <rPh sb="8" eb="10">
      <t>バンチ</t>
    </rPh>
    <phoneticPr fontId="2"/>
  </si>
  <si>
    <t>2-1.大規模改修</t>
    <rPh sb="4" eb="7">
      <t>ダイキボ</t>
    </rPh>
    <rPh sb="7" eb="9">
      <t>カイシュウ</t>
    </rPh>
    <phoneticPr fontId="2"/>
  </si>
  <si>
    <t>認知症高齢者グループホーム</t>
    <rPh sb="0" eb="6">
      <t>ニンチショウコウレイシャ</t>
    </rPh>
    <phoneticPr fontId="2"/>
  </si>
  <si>
    <t>小規模多機能型居宅介護事業所</t>
    <rPh sb="0" eb="6">
      <t>ショウキボタキノウ</t>
    </rPh>
    <rPh sb="6" eb="7">
      <t>ガタ</t>
    </rPh>
    <rPh sb="7" eb="9">
      <t>キョタク</t>
    </rPh>
    <rPh sb="9" eb="11">
      <t>カイゴ</t>
    </rPh>
    <rPh sb="11" eb="14">
      <t>ジギョウショ</t>
    </rPh>
    <phoneticPr fontId="2"/>
  </si>
  <si>
    <t>定期巡回・随時対応型訪問介護看護事業所</t>
    <rPh sb="0" eb="2">
      <t>テイキ</t>
    </rPh>
    <rPh sb="2" eb="4">
      <t>ジュンカイ</t>
    </rPh>
    <rPh sb="5" eb="19">
      <t>ズイジタイオウガタホウモンカイゴカンゴジギョウショ</t>
    </rPh>
    <phoneticPr fontId="2"/>
  </si>
  <si>
    <t>看護小規模多機能型居宅介護支援事業所</t>
    <rPh sb="0" eb="2">
      <t>カンゴ</t>
    </rPh>
    <rPh sb="2" eb="8">
      <t>ショウキボタキノウ</t>
    </rPh>
    <rPh sb="8" eb="9">
      <t>ガタ</t>
    </rPh>
    <rPh sb="9" eb="18">
      <t>キョタクカイゴシエンジギョウショ</t>
    </rPh>
    <phoneticPr fontId="2"/>
  </si>
  <si>
    <t>特別養護老人ホーム〇〇</t>
    <rPh sb="0" eb="6">
      <t>トクベツヨウゴロウジン</t>
    </rPh>
    <phoneticPr fontId="2"/>
  </si>
  <si>
    <t>合計</t>
    <rPh sb="0" eb="2">
      <t>ゴウケイ</t>
    </rPh>
    <phoneticPr fontId="2"/>
  </si>
  <si>
    <t>想定される工事費
（概算）</t>
    <rPh sb="0" eb="2">
      <t>ソウテイ</t>
    </rPh>
    <rPh sb="5" eb="7">
      <t>コウジ</t>
    </rPh>
    <rPh sb="7" eb="8">
      <t>ヒ</t>
    </rPh>
    <rPh sb="10" eb="12">
      <t>ガイサン</t>
    </rPh>
    <phoneticPr fontId="2"/>
  </si>
  <si>
    <t>例</t>
    <rPh sb="0" eb="1">
      <t>レイ</t>
    </rPh>
    <phoneticPr fontId="2"/>
  </si>
  <si>
    <t>合計</t>
    <phoneticPr fontId="2"/>
  </si>
  <si>
    <t>特別養護老人ホーム〇〇</t>
    <rPh sb="0" eb="2">
      <t>トクベツ</t>
    </rPh>
    <rPh sb="2" eb="6">
      <t>ヨウゴロウジン</t>
    </rPh>
    <phoneticPr fontId="2"/>
  </si>
  <si>
    <t>小規模多機能ホーム「〇〇」</t>
    <rPh sb="0" eb="3">
      <t>ショウキボ</t>
    </rPh>
    <rPh sb="3" eb="6">
      <t>タキノウ</t>
    </rPh>
    <phoneticPr fontId="2"/>
  </si>
  <si>
    <t>台数</t>
    <rPh sb="0" eb="2">
      <t>ダイスウ</t>
    </rPh>
    <phoneticPr fontId="2"/>
  </si>
  <si>
    <t>　</t>
    <phoneticPr fontId="2"/>
  </si>
  <si>
    <t>介護施設等における新型コロナウィルス感染拡大防止対策</t>
    <rPh sb="9" eb="11">
      <t>シンガタ</t>
    </rPh>
    <rPh sb="18" eb="20">
      <t>カンセン</t>
    </rPh>
    <rPh sb="20" eb="22">
      <t>カクダイ</t>
    </rPh>
    <rPh sb="22" eb="24">
      <t>ボウシ</t>
    </rPh>
    <rPh sb="24" eb="26">
      <t>タイサク</t>
    </rPh>
    <phoneticPr fontId="2"/>
  </si>
  <si>
    <t>所要額調査
シート</t>
    <rPh sb="0" eb="2">
      <t>ショヨウ</t>
    </rPh>
    <rPh sb="2" eb="3">
      <t>ガク</t>
    </rPh>
    <rPh sb="3" eb="5">
      <t>チョウサ</t>
    </rPh>
    <phoneticPr fontId="2"/>
  </si>
  <si>
    <t>介護施設等個室化改修事業</t>
    <rPh sb="0" eb="2">
      <t>カイゴ</t>
    </rPh>
    <rPh sb="2" eb="4">
      <t>シセツ</t>
    </rPh>
    <rPh sb="4" eb="5">
      <t>トウ</t>
    </rPh>
    <rPh sb="5" eb="7">
      <t>コシツ</t>
    </rPh>
    <rPh sb="7" eb="8">
      <t>カ</t>
    </rPh>
    <rPh sb="8" eb="10">
      <t>カイシュウ</t>
    </rPh>
    <rPh sb="10" eb="12">
      <t>ジギョウ</t>
    </rPh>
    <phoneticPr fontId="2"/>
  </si>
  <si>
    <t>①</t>
    <phoneticPr fontId="2"/>
  </si>
  <si>
    <t>②</t>
    <phoneticPr fontId="2"/>
  </si>
  <si>
    <t>a</t>
    <phoneticPr fontId="2"/>
  </si>
  <si>
    <t>b</t>
    <phoneticPr fontId="2"/>
  </si>
  <si>
    <t>c</t>
    <phoneticPr fontId="2"/>
  </si>
  <si>
    <t>①簡易陰圧装置設置経費支援</t>
    <phoneticPr fontId="2"/>
  </si>
  <si>
    <t>②介護施設等個室化改修事業</t>
    <rPh sb="1" eb="3">
      <t>カイゴ</t>
    </rPh>
    <rPh sb="3" eb="5">
      <t>シセツ</t>
    </rPh>
    <rPh sb="5" eb="6">
      <t>トウ</t>
    </rPh>
    <rPh sb="6" eb="9">
      <t>コシツカ</t>
    </rPh>
    <rPh sb="9" eb="11">
      <t>カイシュウ</t>
    </rPh>
    <rPh sb="11" eb="13">
      <t>ジギョウ</t>
    </rPh>
    <phoneticPr fontId="2"/>
  </si>
  <si>
    <t>箇所数</t>
    <rPh sb="0" eb="3">
      <t>カショスウ</t>
    </rPh>
    <phoneticPr fontId="2"/>
  </si>
  <si>
    <t>③(c)ゾーニング環境等の整備（家族面会室の整備）</t>
    <rPh sb="9" eb="11">
      <t>カンキョ</t>
    </rPh>
    <rPh sb="11" eb="12">
      <t>トウ</t>
    </rPh>
    <rPh sb="13" eb="15">
      <t>セイビ</t>
    </rPh>
    <rPh sb="16" eb="18">
      <t>カゾク</t>
    </rPh>
    <rPh sb="18" eb="21">
      <t>メンカイシツ</t>
    </rPh>
    <rPh sb="22" eb="24">
      <t>セイビ</t>
    </rPh>
    <phoneticPr fontId="2"/>
  </si>
  <si>
    <t>例</t>
    <rPh sb="0" eb="1">
      <t>レイ</t>
    </rPh>
    <phoneticPr fontId="2"/>
  </si>
  <si>
    <t>例</t>
    <rPh sb="0" eb="1">
      <t>レ</t>
    </rPh>
    <phoneticPr fontId="2"/>
  </si>
  <si>
    <t>大規模修繕を行う施設</t>
    <rPh sb="0" eb="5">
      <t>ダイキ</t>
    </rPh>
    <rPh sb="6" eb="7">
      <t>オコナ</t>
    </rPh>
    <rPh sb="8" eb="10">
      <t>シセ</t>
    </rPh>
    <phoneticPr fontId="2"/>
  </si>
  <si>
    <t>施設種別（選択）</t>
    <rPh sb="0" eb="2">
      <t>シセツ</t>
    </rPh>
    <rPh sb="2" eb="4">
      <t>シュベ</t>
    </rPh>
    <rPh sb="5" eb="7">
      <t>センタク</t>
    </rPh>
    <phoneticPr fontId="2"/>
  </si>
  <si>
    <t>施設名</t>
    <rPh sb="0" eb="2">
      <t>シセツ</t>
    </rPh>
    <rPh sb="2" eb="3">
      <t>メイ</t>
    </rPh>
    <phoneticPr fontId="2"/>
  </si>
  <si>
    <t>補助単価</t>
    <rPh sb="0" eb="4">
      <t>ホジョタ</t>
    </rPh>
    <phoneticPr fontId="2"/>
  </si>
  <si>
    <t>定員</t>
    <rPh sb="0" eb="2">
      <t>テイイン</t>
    </rPh>
    <phoneticPr fontId="2"/>
  </si>
  <si>
    <t>認知症高齢者グループホーム</t>
  </si>
  <si>
    <t>グループホーム○○</t>
    <phoneticPr fontId="2"/>
  </si>
  <si>
    <t>例</t>
    <rPh sb="0" eb="1">
      <t>レイ</t>
    </rPh>
    <phoneticPr fontId="2"/>
  </si>
  <si>
    <t>定期巡回・随時対応型訪問介護看護事業所</t>
  </si>
  <si>
    <t>定期巡回「○○」</t>
    <rPh sb="0" eb="2">
      <t>テイキ</t>
    </rPh>
    <rPh sb="2" eb="4">
      <t>ジュンカイ</t>
    </rPh>
    <phoneticPr fontId="2"/>
  </si>
  <si>
    <t>合計</t>
    <rPh sb="0" eb="2">
      <t>ゴウケイ</t>
    </rPh>
    <phoneticPr fontId="2"/>
  </si>
  <si>
    <t>運営施設</t>
    <rPh sb="0" eb="2">
      <t>ウンエイ</t>
    </rPh>
    <rPh sb="2" eb="4">
      <t>シセツ</t>
    </rPh>
    <phoneticPr fontId="2"/>
  </si>
  <si>
    <t>施設種別（選択）</t>
    <rPh sb="0" eb="2">
      <t>シセ</t>
    </rPh>
    <rPh sb="2" eb="4">
      <t>シュベツ</t>
    </rPh>
    <rPh sb="5" eb="7">
      <t>センタク</t>
    </rPh>
    <phoneticPr fontId="2"/>
  </si>
  <si>
    <t>施設名</t>
    <rPh sb="0" eb="2">
      <t>シセ</t>
    </rPh>
    <rPh sb="2" eb="3">
      <t>メイ</t>
    </rPh>
    <phoneticPr fontId="2"/>
  </si>
  <si>
    <t>特別養護老人ホーム○○</t>
    <rPh sb="0" eb="9">
      <t>トクベ</t>
    </rPh>
    <phoneticPr fontId="2"/>
  </si>
  <si>
    <t>姫路市安田４丁目１番地</t>
    <rPh sb="0" eb="3">
      <t>ヒメジシ</t>
    </rPh>
    <rPh sb="3" eb="5">
      <t>ヤスダ</t>
    </rPh>
    <rPh sb="6" eb="8">
      <t>チョウメ</t>
    </rPh>
    <rPh sb="9" eb="11">
      <t>バンチ</t>
    </rPh>
    <phoneticPr fontId="2"/>
  </si>
  <si>
    <t>認知症高齢者グループホーム</t>
    <rPh sb="0" eb="2">
      <t>ニンチ</t>
    </rPh>
    <rPh sb="2" eb="3">
      <t>ショウ</t>
    </rPh>
    <rPh sb="3" eb="6">
      <t>コウ</t>
    </rPh>
    <phoneticPr fontId="2"/>
  </si>
  <si>
    <t>小規模多機能型居宅介護事業所</t>
    <rPh sb="0" eb="11">
      <t>ショウキボ</t>
    </rPh>
    <rPh sb="11" eb="14">
      <t>ジ</t>
    </rPh>
    <phoneticPr fontId="2"/>
  </si>
  <si>
    <t>看護小規模多機能型居宅介護事業所</t>
    <rPh sb="0" eb="13">
      <t>カンゴ</t>
    </rPh>
    <rPh sb="13" eb="16">
      <t>ジ</t>
    </rPh>
    <phoneticPr fontId="2"/>
  </si>
  <si>
    <t>施設種別（選択）</t>
    <rPh sb="0" eb="2">
      <t>シセツ</t>
    </rPh>
    <rPh sb="2" eb="4">
      <t>シュベツ</t>
    </rPh>
    <rPh sb="5" eb="7">
      <t>センタク</t>
    </rPh>
    <phoneticPr fontId="2"/>
  </si>
  <si>
    <t>施設種別（選択）</t>
    <rPh sb="0" eb="2">
      <t>シセツ</t>
    </rPh>
    <rPh sb="2" eb="4">
      <t>シュベ</t>
    </rPh>
    <rPh sb="5" eb="7">
      <t>セ</t>
    </rPh>
    <phoneticPr fontId="2"/>
  </si>
  <si>
    <t>工事内容・工事スケジュール等</t>
    <rPh sb="0" eb="4">
      <t>コウジナイ</t>
    </rPh>
    <rPh sb="5" eb="14">
      <t>コウ</t>
    </rPh>
    <phoneticPr fontId="2"/>
  </si>
  <si>
    <t>施設種別（選択）</t>
    <rPh sb="0" eb="2">
      <t>シセ</t>
    </rPh>
    <rPh sb="2" eb="4">
      <t>シュ</t>
    </rPh>
    <rPh sb="5" eb="7">
      <t>セ</t>
    </rPh>
    <phoneticPr fontId="2"/>
  </si>
  <si>
    <t>事業内容・事業スケジュール等</t>
    <rPh sb="0" eb="4">
      <t>ジギョ</t>
    </rPh>
    <rPh sb="5" eb="7">
      <t>ジ</t>
    </rPh>
    <phoneticPr fontId="2"/>
  </si>
  <si>
    <t>事業内容・事業スケジュール等</t>
    <rPh sb="0" eb="4">
      <t>ジギョ</t>
    </rPh>
    <rPh sb="5" eb="14">
      <t>ジ</t>
    </rPh>
    <phoneticPr fontId="2"/>
  </si>
  <si>
    <t>施設種別</t>
    <rPh sb="0" eb="2">
      <t>シセツ</t>
    </rPh>
    <rPh sb="2" eb="4">
      <t>シュベツ</t>
    </rPh>
    <phoneticPr fontId="2"/>
  </si>
  <si>
    <t>介護老人保健施設</t>
    <rPh sb="0" eb="8">
      <t>カイゴ</t>
    </rPh>
    <phoneticPr fontId="2"/>
  </si>
  <si>
    <t>介護医療院</t>
    <rPh sb="0" eb="2">
      <t>カイゴ</t>
    </rPh>
    <rPh sb="2" eb="4">
      <t>イリョウ</t>
    </rPh>
    <rPh sb="4" eb="5">
      <t>イン</t>
    </rPh>
    <phoneticPr fontId="2"/>
  </si>
  <si>
    <t>特別養護老人ホーム</t>
    <rPh sb="0" eb="9">
      <t>トクベ</t>
    </rPh>
    <phoneticPr fontId="2"/>
  </si>
  <si>
    <t>介護老人保健施設</t>
    <rPh sb="0" eb="8">
      <t>カイゴロウ</t>
    </rPh>
    <phoneticPr fontId="2"/>
  </si>
  <si>
    <t>介護医療院</t>
    <rPh sb="0" eb="5">
      <t>カイゴイ</t>
    </rPh>
    <phoneticPr fontId="2"/>
  </si>
  <si>
    <t>軽費老人ホーム</t>
    <rPh sb="0" eb="7">
      <t>ケイヒ</t>
    </rPh>
    <phoneticPr fontId="2"/>
  </si>
  <si>
    <t>養護老人ホーム</t>
    <rPh sb="0" eb="2">
      <t>ヨウゴ</t>
    </rPh>
    <rPh sb="2" eb="4">
      <t>ロウジン</t>
    </rPh>
    <phoneticPr fontId="2"/>
  </si>
  <si>
    <t>軽費老人ホーム</t>
    <rPh sb="0" eb="7">
      <t>ケイ</t>
    </rPh>
    <phoneticPr fontId="2"/>
  </si>
  <si>
    <t>2-2.介護ロボット・ＩＣＴの導入</t>
    <phoneticPr fontId="2"/>
  </si>
  <si>
    <t>介護老人保健施設</t>
    <rPh sb="0" eb="8">
      <t>カイゴロ</t>
    </rPh>
    <phoneticPr fontId="2"/>
  </si>
  <si>
    <t>養護老人ホーム</t>
    <rPh sb="0" eb="4">
      <t>ヨウゴロウジン</t>
    </rPh>
    <phoneticPr fontId="2"/>
  </si>
  <si>
    <t>認知症高齢者グループホーム</t>
    <rPh sb="0" eb="6">
      <t>ニンチ</t>
    </rPh>
    <phoneticPr fontId="2"/>
  </si>
  <si>
    <t>小規模多機能型居宅介護事業所</t>
    <rPh sb="0" eb="3">
      <t>ショウキ</t>
    </rPh>
    <rPh sb="3" eb="6">
      <t>タキ</t>
    </rPh>
    <rPh sb="6" eb="7">
      <t>ガタ</t>
    </rPh>
    <rPh sb="7" eb="14">
      <t>キョタクカ</t>
    </rPh>
    <phoneticPr fontId="2"/>
  </si>
  <si>
    <t>定期巡回・随時対応型訪問介護看護事業所</t>
    <rPh sb="0" eb="9">
      <t>テイ</t>
    </rPh>
    <rPh sb="9" eb="19">
      <t>ガタ</t>
    </rPh>
    <phoneticPr fontId="2"/>
  </si>
  <si>
    <t>施設内保育施設</t>
    <rPh sb="0" eb="7">
      <t>シセツナイ</t>
    </rPh>
    <phoneticPr fontId="2"/>
  </si>
  <si>
    <t>特別養護老人ホーム及び併設されるショートステイ用居室</t>
    <rPh sb="0" eb="9">
      <t>トク</t>
    </rPh>
    <rPh sb="9" eb="11">
      <t>オヨ</t>
    </rPh>
    <rPh sb="11" eb="13">
      <t>ヘイセツ</t>
    </rPh>
    <rPh sb="23" eb="24">
      <t>ヨウ</t>
    </rPh>
    <rPh sb="24" eb="26">
      <t>キョシツ</t>
    </rPh>
    <phoneticPr fontId="2"/>
  </si>
  <si>
    <t>特別養護老人ホーム</t>
    <rPh sb="0" eb="9">
      <t>トク</t>
    </rPh>
    <phoneticPr fontId="2"/>
  </si>
  <si>
    <t>養護老人ホーム</t>
    <rPh sb="0" eb="7">
      <t>ヨ</t>
    </rPh>
    <phoneticPr fontId="2"/>
  </si>
  <si>
    <t>小規模多機能型居宅介護事業所</t>
    <rPh sb="0" eb="3">
      <t>ショウキ</t>
    </rPh>
    <rPh sb="3" eb="6">
      <t>タキ</t>
    </rPh>
    <rPh sb="6" eb="14">
      <t>ガ</t>
    </rPh>
    <phoneticPr fontId="2"/>
  </si>
  <si>
    <t>小規模多機能型居宅介護事業所</t>
    <rPh sb="0" eb="3">
      <t>ショウキ</t>
    </rPh>
    <rPh sb="3" eb="14">
      <t>タキ</t>
    </rPh>
    <phoneticPr fontId="2"/>
  </si>
  <si>
    <t>特別養護老人ホーム（地域密着型含む）</t>
    <rPh sb="0" eb="9">
      <t>トク</t>
    </rPh>
    <rPh sb="10" eb="15">
      <t>チイキ</t>
    </rPh>
    <rPh sb="15" eb="17">
      <t>フク</t>
    </rPh>
    <phoneticPr fontId="2"/>
  </si>
  <si>
    <t>養護老人ホーム</t>
    <rPh sb="0" eb="7">
      <t>ヨウゴロ</t>
    </rPh>
    <phoneticPr fontId="2"/>
  </si>
  <si>
    <t>看護小規模多機能型居宅介護事業所</t>
    <rPh sb="0" eb="13">
      <t>カン</t>
    </rPh>
    <rPh sb="13" eb="16">
      <t>ジギョウショ</t>
    </rPh>
    <phoneticPr fontId="2"/>
  </si>
  <si>
    <t>有料老人ホーム</t>
    <rPh sb="0" eb="7">
      <t>ユウ</t>
    </rPh>
    <phoneticPr fontId="2"/>
  </si>
  <si>
    <t>短期入所生活介護事業所</t>
    <rPh sb="0" eb="8">
      <t>タン</t>
    </rPh>
    <rPh sb="8" eb="11">
      <t>ジギョウショ</t>
    </rPh>
    <phoneticPr fontId="2"/>
  </si>
  <si>
    <t>短期入所療養介護事業所</t>
    <rPh sb="0" eb="2">
      <t>タンキ</t>
    </rPh>
    <rPh sb="2" eb="4">
      <t>ニュウショ</t>
    </rPh>
    <rPh sb="4" eb="6">
      <t>リョウヨウ</t>
    </rPh>
    <rPh sb="6" eb="8">
      <t>カイゴ</t>
    </rPh>
    <rPh sb="8" eb="11">
      <t>ジギョウショ</t>
    </rPh>
    <phoneticPr fontId="2"/>
  </si>
  <si>
    <t>生活支援ハウス（居住部分に限る）</t>
    <rPh sb="0" eb="2">
      <t>セイカツ</t>
    </rPh>
    <rPh sb="2" eb="4">
      <t>シエン</t>
    </rPh>
    <rPh sb="8" eb="10">
      <t>キョジュウ</t>
    </rPh>
    <rPh sb="10" eb="12">
      <t>ブブン</t>
    </rPh>
    <rPh sb="13" eb="14">
      <t>カギ</t>
    </rPh>
    <phoneticPr fontId="2"/>
  </si>
  <si>
    <t>特別養護老人ホーム（地域密着型含む）</t>
    <rPh sb="0" eb="9">
      <t>トク</t>
    </rPh>
    <rPh sb="10" eb="15">
      <t>チイ</t>
    </rPh>
    <rPh sb="15" eb="17">
      <t>フク</t>
    </rPh>
    <phoneticPr fontId="2"/>
  </si>
  <si>
    <t>介護医療院</t>
    <rPh sb="0" eb="5">
      <t>カイゴ</t>
    </rPh>
    <phoneticPr fontId="2"/>
  </si>
  <si>
    <t>認知症高齢者グループホーム</t>
    <rPh sb="0" eb="6">
      <t>ニン</t>
    </rPh>
    <phoneticPr fontId="2"/>
  </si>
  <si>
    <t>小規模多機能型居宅介護事業所</t>
    <rPh sb="0" eb="3">
      <t>ショウキ</t>
    </rPh>
    <rPh sb="3" eb="14">
      <t>タキノ</t>
    </rPh>
    <phoneticPr fontId="2"/>
  </si>
  <si>
    <t>看護小規模多機能型居宅介護事業所</t>
    <rPh sb="0" eb="13">
      <t>カンゴショ</t>
    </rPh>
    <rPh sb="13" eb="16">
      <t>ジギョ</t>
    </rPh>
    <phoneticPr fontId="2"/>
  </si>
  <si>
    <t>養護老人ホーム</t>
    <rPh sb="0" eb="7">
      <t>ヨウ</t>
    </rPh>
    <phoneticPr fontId="2"/>
  </si>
  <si>
    <t>新規整備する事業所</t>
    <rPh sb="0" eb="6">
      <t>シンキセ</t>
    </rPh>
    <rPh sb="6" eb="9">
      <t>ジ</t>
    </rPh>
    <phoneticPr fontId="2"/>
  </si>
  <si>
    <t>大規模修繕・耐震化する既存広域型施設</t>
    <rPh sb="0" eb="5">
      <t>ダ</t>
    </rPh>
    <rPh sb="6" eb="9">
      <t>タイシン</t>
    </rPh>
    <rPh sb="11" eb="13">
      <t>キソン</t>
    </rPh>
    <rPh sb="13" eb="16">
      <t>コウイキガタ</t>
    </rPh>
    <rPh sb="16" eb="18">
      <t>シセ</t>
    </rPh>
    <phoneticPr fontId="2"/>
  </si>
  <si>
    <t>施設名</t>
    <rPh sb="0" eb="2">
      <t>シセ</t>
    </rPh>
    <rPh sb="2" eb="3">
      <t>メイ</t>
    </rPh>
    <phoneticPr fontId="2"/>
  </si>
  <si>
    <t>特別養護老人ホーム○○</t>
    <rPh sb="0" eb="9">
      <t>ト</t>
    </rPh>
    <phoneticPr fontId="2"/>
  </si>
  <si>
    <t>施設種別（選択）</t>
    <rPh sb="0" eb="4">
      <t>シセ</t>
    </rPh>
    <rPh sb="5" eb="7">
      <t>セ</t>
    </rPh>
    <phoneticPr fontId="2"/>
  </si>
  <si>
    <t>所要見込額
(自動計算）</t>
    <rPh sb="0" eb="2">
      <t>ショヨウ</t>
    </rPh>
    <rPh sb="2" eb="4">
      <t>ミコミ</t>
    </rPh>
    <rPh sb="4" eb="5">
      <t>ガク</t>
    </rPh>
    <rPh sb="7" eb="11">
      <t>ジドウケイサン</t>
    </rPh>
    <phoneticPr fontId="2"/>
  </si>
  <si>
    <t>所要見込額
（自動計算）</t>
    <rPh sb="0" eb="5">
      <t>ショヨウ</t>
    </rPh>
    <rPh sb="7" eb="11">
      <t>ジドウ</t>
    </rPh>
    <phoneticPr fontId="2"/>
  </si>
  <si>
    <t>補助単価
（自動入力）</t>
    <rPh sb="0" eb="4">
      <t>ホジョタ</t>
    </rPh>
    <rPh sb="6" eb="8">
      <t>ジドウ</t>
    </rPh>
    <rPh sb="8" eb="10">
      <t>ニュウリョク</t>
    </rPh>
    <phoneticPr fontId="2"/>
  </si>
  <si>
    <t>所要見込額
（自動計算）</t>
    <rPh sb="0" eb="5">
      <t>ショヨウ</t>
    </rPh>
    <rPh sb="7" eb="11">
      <t>ジ</t>
    </rPh>
    <phoneticPr fontId="2"/>
  </si>
  <si>
    <t>補助基準額
（自動計算）</t>
    <rPh sb="0" eb="2">
      <t>ホジョ</t>
    </rPh>
    <rPh sb="2" eb="4">
      <t>キジュン</t>
    </rPh>
    <rPh sb="4" eb="5">
      <t>ガク</t>
    </rPh>
    <rPh sb="7" eb="11">
      <t>ジドウケイ</t>
    </rPh>
    <phoneticPr fontId="2"/>
  </si>
  <si>
    <t>2-1</t>
    <phoneticPr fontId="2"/>
  </si>
  <si>
    <t>2-2</t>
  </si>
  <si>
    <t>2-7</t>
  </si>
  <si>
    <t>下記の事業のうち実施意向がある事業の実施意向欄に○をつけ、所要額調査シートの該当欄に入力してください。</t>
    <rPh sb="0" eb="2">
      <t>カキ</t>
    </rPh>
    <rPh sb="3" eb="5">
      <t>ジギョウ</t>
    </rPh>
    <rPh sb="8" eb="10">
      <t>ジッシ</t>
    </rPh>
    <rPh sb="10" eb="12">
      <t>イコウ</t>
    </rPh>
    <rPh sb="15" eb="17">
      <t>ジギョウ</t>
    </rPh>
    <rPh sb="18" eb="20">
      <t>ジッシ</t>
    </rPh>
    <rPh sb="20" eb="22">
      <t>イコウ</t>
    </rPh>
    <rPh sb="22" eb="23">
      <t>ラン</t>
    </rPh>
    <rPh sb="29" eb="32">
      <t>ショヨウガ</t>
    </rPh>
    <rPh sb="32" eb="34">
      <t>チョウサ</t>
    </rPh>
    <rPh sb="38" eb="40">
      <t>ガイトウ</t>
    </rPh>
    <rPh sb="40" eb="41">
      <t>ラン</t>
    </rPh>
    <rPh sb="42" eb="44">
      <t>ニュウ</t>
    </rPh>
    <phoneticPr fontId="2"/>
  </si>
  <si>
    <t>地域介護拠点整備補助事業（県補助）</t>
    <rPh sb="0" eb="8">
      <t>チイキ</t>
    </rPh>
    <rPh sb="8" eb="10">
      <t>ホジョ</t>
    </rPh>
    <rPh sb="10" eb="12">
      <t>ジギョウ</t>
    </rPh>
    <rPh sb="13" eb="16">
      <t>ケ</t>
    </rPh>
    <phoneticPr fontId="2"/>
  </si>
  <si>
    <t>想定される工事費
（概算）
（直接入力）</t>
    <rPh sb="0" eb="2">
      <t>ソウテイ</t>
    </rPh>
    <rPh sb="5" eb="7">
      <t>コウジ</t>
    </rPh>
    <rPh sb="7" eb="8">
      <t>ヒ</t>
    </rPh>
    <rPh sb="10" eb="12">
      <t>ガイサン</t>
    </rPh>
    <rPh sb="15" eb="17">
      <t>チョクセツ</t>
    </rPh>
    <rPh sb="17" eb="19">
      <t>ニュウリョク</t>
    </rPh>
    <phoneticPr fontId="2"/>
  </si>
  <si>
    <t>麻痺がある方に対応するため、段差解消の通路改修、浴室とトイレの改修を行う。
頭部の保護のためのヘッドギアを5着購入する</t>
    <rPh sb="0" eb="2">
      <t>マヒ</t>
    </rPh>
    <rPh sb="5" eb="6">
      <t>カタ</t>
    </rPh>
    <rPh sb="7" eb="9">
      <t>タイオウ</t>
    </rPh>
    <rPh sb="14" eb="18">
      <t>ダンサカイショ</t>
    </rPh>
    <rPh sb="19" eb="21">
      <t>ツウロ</t>
    </rPh>
    <rPh sb="21" eb="23">
      <t>カイシュウ</t>
    </rPh>
    <rPh sb="24" eb="26">
      <t>ヨクシツ</t>
    </rPh>
    <rPh sb="31" eb="33">
      <t>カイシュウ</t>
    </rPh>
    <rPh sb="34" eb="35">
      <t>オコナ</t>
    </rPh>
    <rPh sb="38" eb="39">
      <t>アタマ</t>
    </rPh>
    <rPh sb="39" eb="40">
      <t>ブ</t>
    </rPh>
    <rPh sb="41" eb="43">
      <t>ホゴ</t>
    </rPh>
    <rPh sb="54" eb="55">
      <t>チャク</t>
    </rPh>
    <rPh sb="55" eb="57">
      <t>コウニュウ</t>
    </rPh>
    <phoneticPr fontId="2"/>
  </si>
  <si>
    <t>改修対象となる人数</t>
    <rPh sb="0" eb="2">
      <t>カイシュウ</t>
    </rPh>
    <rPh sb="2" eb="4">
      <t>タイショウ</t>
    </rPh>
    <rPh sb="7" eb="9">
      <t>ニンズウ</t>
    </rPh>
    <phoneticPr fontId="2"/>
  </si>
  <si>
    <t>想定される工事費
（概算）
（直接入力）</t>
    <rPh sb="0" eb="2">
      <t>ソウテイ</t>
    </rPh>
    <rPh sb="5" eb="8">
      <t>コウジヒ</t>
    </rPh>
    <rPh sb="10" eb="12">
      <t>ガイサン</t>
    </rPh>
    <rPh sb="15" eb="17">
      <t>チョクセツ</t>
    </rPh>
    <rPh sb="17" eb="19">
      <t>ニュウリョク</t>
    </rPh>
    <phoneticPr fontId="2"/>
  </si>
  <si>
    <t>想定される工事費
（概算）
（直接入力）</t>
    <rPh sb="0" eb="2">
      <t>ソウテイ</t>
    </rPh>
    <rPh sb="5" eb="8">
      <t>コウジヒ</t>
    </rPh>
    <rPh sb="10" eb="12">
      <t>ガイサン</t>
    </rPh>
    <rPh sb="15" eb="19">
      <t>チョクセツニュウリョク</t>
    </rPh>
    <phoneticPr fontId="2"/>
  </si>
  <si>
    <t>例</t>
    <rPh sb="0" eb="1">
      <t>レイ</t>
    </rPh>
    <phoneticPr fontId="2"/>
  </si>
  <si>
    <t>◎補助事業対象施設リスト</t>
    <rPh sb="1" eb="3">
      <t>ホジョ</t>
    </rPh>
    <rPh sb="3" eb="5">
      <t>ジギョウ</t>
    </rPh>
    <rPh sb="5" eb="7">
      <t>タイショウ</t>
    </rPh>
    <rPh sb="7" eb="9">
      <t>シセツ</t>
    </rPh>
    <phoneticPr fontId="2"/>
  </si>
  <si>
    <t>有料老人ホーム</t>
    <rPh sb="0" eb="4">
      <t>ユウリョウロウジン</t>
    </rPh>
    <phoneticPr fontId="2"/>
  </si>
  <si>
    <t>対象人数</t>
    <rPh sb="0" eb="2">
      <t>タイショウ</t>
    </rPh>
    <rPh sb="2" eb="4">
      <t>ニンズウ</t>
    </rPh>
    <phoneticPr fontId="2"/>
  </si>
  <si>
    <t>介護施設等の創設を条件に行う広域型施設の大規模修繕・耐震化整備</t>
    <rPh sb="0" eb="2">
      <t>カイゴ</t>
    </rPh>
    <rPh sb="2" eb="4">
      <t>シセツ</t>
    </rPh>
    <rPh sb="4" eb="5">
      <t>トウ</t>
    </rPh>
    <rPh sb="6" eb="8">
      <t>ソウセツ</t>
    </rPh>
    <rPh sb="9" eb="11">
      <t>ジョウケン</t>
    </rPh>
    <rPh sb="12" eb="13">
      <t>オコナ</t>
    </rPh>
    <rPh sb="14" eb="16">
      <t>コウイキ</t>
    </rPh>
    <rPh sb="16" eb="17">
      <t>カタ</t>
    </rPh>
    <rPh sb="17" eb="19">
      <t>シセツ</t>
    </rPh>
    <rPh sb="20" eb="23">
      <t>ダイキボ</t>
    </rPh>
    <rPh sb="23" eb="25">
      <t>シュウゼン</t>
    </rPh>
    <rPh sb="26" eb="31">
      <t>タイシンカセイビ</t>
    </rPh>
    <phoneticPr fontId="1"/>
  </si>
  <si>
    <t>特別養護老人ホーム（地域密着型含む）</t>
    <rPh sb="0" eb="9">
      <t>トク</t>
    </rPh>
    <rPh sb="10" eb="15">
      <t>チイキミッチャクガタ</t>
    </rPh>
    <rPh sb="15" eb="16">
      <t>フク</t>
    </rPh>
    <phoneticPr fontId="2"/>
  </si>
  <si>
    <t>通所介護事業所（地域密着型含む）</t>
    <rPh sb="0" eb="4">
      <t>ツウショ</t>
    </rPh>
    <rPh sb="4" eb="7">
      <t>ジギョウショ</t>
    </rPh>
    <rPh sb="8" eb="13">
      <t>チイキミッチャクガタ</t>
    </rPh>
    <rPh sb="13" eb="14">
      <t>フク</t>
    </rPh>
    <phoneticPr fontId="2"/>
  </si>
  <si>
    <t>短期入所生活介護事業所（介護予防含む）</t>
    <rPh sb="0" eb="8">
      <t>タンキニュ</t>
    </rPh>
    <rPh sb="8" eb="11">
      <t>ジギョウショ</t>
    </rPh>
    <rPh sb="12" eb="14">
      <t>カイゴ</t>
    </rPh>
    <rPh sb="14" eb="16">
      <t>ヨボウ</t>
    </rPh>
    <rPh sb="16" eb="17">
      <t>フク</t>
    </rPh>
    <phoneticPr fontId="2"/>
  </si>
  <si>
    <t>サービス付き高齢者向け住宅</t>
    <rPh sb="4" eb="5">
      <t>ツキ</t>
    </rPh>
    <rPh sb="6" eb="9">
      <t>コウレ</t>
    </rPh>
    <rPh sb="9" eb="10">
      <t>ム</t>
    </rPh>
    <rPh sb="11" eb="13">
      <t>ジュウタク</t>
    </rPh>
    <phoneticPr fontId="2"/>
  </si>
  <si>
    <t>特別養護老人ホーム（地域密着型含む）</t>
    <rPh sb="0" eb="9">
      <t>トクベ</t>
    </rPh>
    <rPh sb="10" eb="16">
      <t>チイキミッチャクガタフク</t>
    </rPh>
    <phoneticPr fontId="2"/>
  </si>
  <si>
    <t>生活支援ハウス（居住部分に限る）</t>
    <rPh sb="0" eb="4">
      <t>セイカツシエン</t>
    </rPh>
    <rPh sb="8" eb="12">
      <t>キョジュウブブン</t>
    </rPh>
    <rPh sb="13" eb="14">
      <t>カギ</t>
    </rPh>
    <phoneticPr fontId="2"/>
  </si>
  <si>
    <t>介護付きホーム（特定施設入居者生活介護の指定を受けるもの）</t>
    <rPh sb="0" eb="2">
      <t>カイゴ</t>
    </rPh>
    <rPh sb="2" eb="3">
      <t>ツキ</t>
    </rPh>
    <rPh sb="8" eb="10">
      <t>トクテイ</t>
    </rPh>
    <rPh sb="10" eb="12">
      <t>シセツ</t>
    </rPh>
    <rPh sb="20" eb="22">
      <t>シテイ</t>
    </rPh>
    <rPh sb="23" eb="24">
      <t>ウ</t>
    </rPh>
    <phoneticPr fontId="2"/>
  </si>
  <si>
    <t>既存施設の「個室→ユニット化」改修</t>
    <phoneticPr fontId="2"/>
  </si>
  <si>
    <t>3－①</t>
    <phoneticPr fontId="2"/>
  </si>
  <si>
    <t>3－②</t>
    <phoneticPr fontId="2"/>
  </si>
  <si>
    <t>2-3①</t>
    <phoneticPr fontId="2"/>
  </si>
  <si>
    <t>2-3②</t>
    <phoneticPr fontId="2"/>
  </si>
  <si>
    <t>2-5</t>
    <phoneticPr fontId="2"/>
  </si>
  <si>
    <t>2-6</t>
  </si>
  <si>
    <t>4－①</t>
    <phoneticPr fontId="2"/>
  </si>
  <si>
    <t>4－②</t>
    <phoneticPr fontId="2"/>
  </si>
  <si>
    <t>2-4①</t>
    <phoneticPr fontId="2"/>
  </si>
  <si>
    <t>2-4②</t>
    <phoneticPr fontId="2"/>
  </si>
  <si>
    <t>2-8①</t>
    <phoneticPr fontId="2"/>
  </si>
  <si>
    <t>2-8②</t>
    <phoneticPr fontId="2"/>
  </si>
  <si>
    <t>2-8③（a）</t>
    <phoneticPr fontId="2"/>
  </si>
  <si>
    <t>2-8③（b）</t>
    <phoneticPr fontId="2"/>
  </si>
  <si>
    <t>2-8③（c）</t>
    <phoneticPr fontId="2"/>
  </si>
  <si>
    <t>2-9</t>
    <phoneticPr fontId="2"/>
  </si>
  <si>
    <t>2－4①　既存施設の「個室→ユニット化」改修</t>
    <phoneticPr fontId="2"/>
  </si>
  <si>
    <t>既存施設の「多床室（ユニット型個室的多床室を含む。）→ユニット化」改修</t>
    <phoneticPr fontId="2"/>
  </si>
  <si>
    <t>2－4②　既存施設の「多床室（ユニット型個室的多床室を含む。）→ユニット化」改修</t>
    <phoneticPr fontId="2"/>
  </si>
  <si>
    <t>移転先予定地</t>
    <rPh sb="0" eb="2">
      <t>イテン</t>
    </rPh>
    <rPh sb="2" eb="3">
      <t>サキ</t>
    </rPh>
    <rPh sb="3" eb="6">
      <t>ヨテイチ</t>
    </rPh>
    <phoneticPr fontId="2"/>
  </si>
  <si>
    <t>施設定員</t>
    <rPh sb="0" eb="2">
      <t>シセツ</t>
    </rPh>
    <rPh sb="2" eb="4">
      <t>テイイン</t>
    </rPh>
    <phoneticPr fontId="2"/>
  </si>
  <si>
    <t>補助基準額
（自動計算）</t>
    <phoneticPr fontId="2"/>
  </si>
  <si>
    <t>２-３.改築整備（災害レッドゾーン・イエローゾーン）</t>
    <rPh sb="4" eb="6">
      <t>カイチク</t>
    </rPh>
    <rPh sb="6" eb="8">
      <t>セイビ</t>
    </rPh>
    <rPh sb="9" eb="11">
      <t>サイガイ</t>
    </rPh>
    <phoneticPr fontId="2"/>
  </si>
  <si>
    <t>特別養護老人ホーム（併設のショートステイを含む）</t>
    <rPh sb="0" eb="2">
      <t>トクベツ</t>
    </rPh>
    <rPh sb="2" eb="4">
      <t>ヨウゴ</t>
    </rPh>
    <rPh sb="4" eb="6">
      <t>ロウジン</t>
    </rPh>
    <rPh sb="10" eb="12">
      <t>ヘイセツ</t>
    </rPh>
    <rPh sb="21" eb="22">
      <t>フク</t>
    </rPh>
    <phoneticPr fontId="2"/>
  </si>
  <si>
    <t>介護付きホーム（特定施設入居者生活介護の指定を受けるもの）</t>
    <phoneticPr fontId="2"/>
  </si>
  <si>
    <t>介護老人保健施設</t>
    <phoneticPr fontId="2"/>
  </si>
  <si>
    <t>介護医療院</t>
    <phoneticPr fontId="2"/>
  </si>
  <si>
    <t>補助単価
（自動入力）</t>
    <rPh sb="0" eb="2">
      <t>ホジョ</t>
    </rPh>
    <rPh sb="2" eb="4">
      <t>タンカ</t>
    </rPh>
    <rPh sb="6" eb="8">
      <t>ジドウ</t>
    </rPh>
    <rPh sb="8" eb="10">
      <t>ニュウリョク</t>
    </rPh>
    <phoneticPr fontId="2"/>
  </si>
  <si>
    <t>2-4.①既存施設の個室→ユニット化改修、②既存施設の多床室→ユニット化改修</t>
    <rPh sb="5" eb="7">
      <t>キソン</t>
    </rPh>
    <rPh sb="7" eb="9">
      <t>シセツ</t>
    </rPh>
    <rPh sb="10" eb="12">
      <t>コシツ</t>
    </rPh>
    <rPh sb="17" eb="18">
      <t>カ</t>
    </rPh>
    <rPh sb="18" eb="20">
      <t>カイシュウ</t>
    </rPh>
    <rPh sb="22" eb="24">
      <t>キソン</t>
    </rPh>
    <rPh sb="24" eb="26">
      <t>シセツ</t>
    </rPh>
    <rPh sb="27" eb="30">
      <t>タショウシツ</t>
    </rPh>
    <rPh sb="35" eb="36">
      <t>カ</t>
    </rPh>
    <rPh sb="36" eb="38">
      <t>カイシュウ</t>
    </rPh>
    <phoneticPr fontId="2"/>
  </si>
  <si>
    <t>特別養護老人ホーム</t>
    <rPh sb="0" eb="2">
      <t>トクベツ</t>
    </rPh>
    <rPh sb="2" eb="4">
      <t>ヨウゴ</t>
    </rPh>
    <rPh sb="4" eb="6">
      <t>ロウジン</t>
    </rPh>
    <phoneticPr fontId="2"/>
  </si>
  <si>
    <t>介護老人保健施設</t>
  </si>
  <si>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</si>
  <si>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</si>
  <si>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2-5.プライバシー改修</t>
    <rPh sb="10" eb="12">
      <t>カイシュウ</t>
    </rPh>
    <phoneticPr fontId="2"/>
  </si>
  <si>
    <t>2-6.看取り環境の整備</t>
    <rPh sb="4" eb="9">
      <t>ミト</t>
    </rPh>
    <rPh sb="10" eb="12">
      <t>セイビ</t>
    </rPh>
    <phoneticPr fontId="2"/>
  </si>
  <si>
    <t>2-7.共生型サービス事業所の整備</t>
    <rPh sb="4" eb="7">
      <t>キョウセイ</t>
    </rPh>
    <rPh sb="11" eb="14">
      <t>ジギョウショ</t>
    </rPh>
    <rPh sb="15" eb="17">
      <t>セイビ</t>
    </rPh>
    <phoneticPr fontId="2"/>
  </si>
  <si>
    <t>2-8.（①、③）.コロナ対策</t>
    <rPh sb="13" eb="15">
      <t>タイサク</t>
    </rPh>
    <phoneticPr fontId="2"/>
  </si>
  <si>
    <t>2-8（②）.介護施設等の多床室の個室化支援</t>
    <rPh sb="7" eb="9">
      <t>カイゴ</t>
    </rPh>
    <rPh sb="9" eb="11">
      <t>シセツ</t>
    </rPh>
    <rPh sb="11" eb="12">
      <t>トウ</t>
    </rPh>
    <rPh sb="13" eb="16">
      <t>タショウシツ</t>
    </rPh>
    <rPh sb="17" eb="20">
      <t>コシツカ</t>
    </rPh>
    <rPh sb="20" eb="22">
      <t>シエン</t>
    </rPh>
    <phoneticPr fontId="2"/>
  </si>
  <si>
    <t>2-9.宿舎整備</t>
    <rPh sb="4" eb="6">
      <t>シュクシャ</t>
    </rPh>
    <rPh sb="6" eb="8">
      <t>セイビ</t>
    </rPh>
    <phoneticPr fontId="2"/>
  </si>
  <si>
    <t>介護付きホーム（特定施設入居者生活介護の指定を受けるもの）</t>
  </si>
  <si>
    <t>養護老人ホーム</t>
    <rPh sb="0" eb="2">
      <t>ヨウゴ</t>
    </rPh>
    <rPh sb="2" eb="4">
      <t>ロウジン</t>
    </rPh>
    <phoneticPr fontId="2"/>
  </si>
  <si>
    <t>〇〇介護付ホーム</t>
    <rPh sb="2" eb="4">
      <t>カイゴ</t>
    </rPh>
    <rPh sb="4" eb="5">
      <t>ツキ</t>
    </rPh>
    <phoneticPr fontId="2"/>
  </si>
  <si>
    <t>姫路市〇〇1丁目1番地</t>
    <rPh sb="0" eb="3">
      <t>ヒメジシ</t>
    </rPh>
    <rPh sb="6" eb="8">
      <t>チョウメ</t>
    </rPh>
    <rPh sb="9" eb="11">
      <t>バンチ</t>
    </rPh>
    <phoneticPr fontId="2"/>
  </si>
  <si>
    <t>介護老人保健施設〇〇</t>
    <rPh sb="0" eb="2">
      <t>カイゴ</t>
    </rPh>
    <rPh sb="2" eb="4">
      <t>ロウジン</t>
    </rPh>
    <rPh sb="4" eb="6">
      <t>ホケン</t>
    </rPh>
    <rPh sb="6" eb="8">
      <t>シセツ</t>
    </rPh>
    <phoneticPr fontId="2"/>
  </si>
  <si>
    <t>姫路市△△1番1号</t>
    <rPh sb="0" eb="3">
      <t>ヒメジシ</t>
    </rPh>
    <rPh sb="6" eb="7">
      <t>バン</t>
    </rPh>
    <rPh sb="8" eb="9">
      <t>ゴウ</t>
    </rPh>
    <phoneticPr fontId="2"/>
  </si>
  <si>
    <t>姫路荘養護老人ホーム</t>
    <rPh sb="0" eb="2">
      <t>ヒメジ</t>
    </rPh>
    <rPh sb="2" eb="3">
      <t>ソウ</t>
    </rPh>
    <rPh sb="3" eb="5">
      <t>ヨウゴ</t>
    </rPh>
    <rPh sb="5" eb="7">
      <t>ロウジン</t>
    </rPh>
    <phoneticPr fontId="2"/>
  </si>
  <si>
    <t>姫路市〇〇1丁目1番地</t>
    <phoneticPr fontId="2"/>
  </si>
  <si>
    <t>介護医療院</t>
  </si>
  <si>
    <t>〇〇介護医療院</t>
    <rPh sb="2" eb="4">
      <t>カイゴ</t>
    </rPh>
    <rPh sb="4" eb="6">
      <t>イリョウ</t>
    </rPh>
    <rPh sb="6" eb="7">
      <t>イン</t>
    </rPh>
    <phoneticPr fontId="2"/>
  </si>
  <si>
    <t>２－５　多床室のﾌﾟﾗｲﾊﾞｼｰ保護のための改修</t>
    <phoneticPr fontId="2"/>
  </si>
  <si>
    <t>２－６　介護施設等の看取り環境の整備</t>
    <rPh sb="4" eb="8">
      <t>カイゴシセ</t>
    </rPh>
    <rPh sb="8" eb="9">
      <t>トウ</t>
    </rPh>
    <rPh sb="10" eb="15">
      <t>ミト</t>
    </rPh>
    <rPh sb="16" eb="18">
      <t>セイビ</t>
    </rPh>
    <phoneticPr fontId="2"/>
  </si>
  <si>
    <t>２－７　共生型サービス事業所の整備</t>
    <rPh sb="4" eb="7">
      <t>キョウセイガタ</t>
    </rPh>
    <rPh sb="11" eb="14">
      <t>ジギョウショ</t>
    </rPh>
    <rPh sb="15" eb="17">
      <t>セイビ</t>
    </rPh>
    <phoneticPr fontId="2"/>
  </si>
  <si>
    <t>２－８　介護施設等における新型コロナウィルス感染拡大防止対策　　</t>
    <phoneticPr fontId="2"/>
  </si>
  <si>
    <t>２－９　介護職員の宿舎施設整備</t>
    <rPh sb="4" eb="8">
      <t>カイゴショ</t>
    </rPh>
    <rPh sb="9" eb="11">
      <t>シュクシャ</t>
    </rPh>
    <rPh sb="11" eb="13">
      <t>シセ</t>
    </rPh>
    <rPh sb="13" eb="15">
      <t>セイビ</t>
    </rPh>
    <phoneticPr fontId="2"/>
  </si>
  <si>
    <t>例</t>
    <rPh sb="0" eb="1">
      <t>レイ</t>
    </rPh>
    <phoneticPr fontId="2"/>
  </si>
  <si>
    <t>補助基準額
（自動計算）</t>
    <rPh sb="0" eb="2">
      <t>ホジョ</t>
    </rPh>
    <rPh sb="2" eb="4">
      <t>キジュン</t>
    </rPh>
    <rPh sb="4" eb="5">
      <t>ガク</t>
    </rPh>
    <rPh sb="7" eb="11">
      <t>ジドウ</t>
    </rPh>
    <phoneticPr fontId="2"/>
  </si>
  <si>
    <t>特別養護老人ホーム（地域密着型を含む）</t>
    <rPh sb="0" eb="6">
      <t>トクベツヨウゴロウジン</t>
    </rPh>
    <rPh sb="10" eb="15">
      <t>チイキミッチャクガタ</t>
    </rPh>
    <rPh sb="16" eb="17">
      <t>フク</t>
    </rPh>
    <phoneticPr fontId="2"/>
  </si>
  <si>
    <t>所要見込
（自動計算）</t>
    <rPh sb="0" eb="2">
      <t>ショヨウ</t>
    </rPh>
    <rPh sb="2" eb="4">
      <t>ミコミ</t>
    </rPh>
    <rPh sb="6" eb="10">
      <t>ジドウケイサン</t>
    </rPh>
    <phoneticPr fontId="2"/>
  </si>
  <si>
    <r>
      <t>a）介護老人保健施設又は介護医療院</t>
    </r>
    <r>
      <rPr>
        <b/>
        <u/>
        <sz val="14"/>
        <color theme="1"/>
        <rFont val="HG丸ｺﾞｼｯｸM-PRO"/>
        <family val="3"/>
        <charset val="128"/>
      </rPr>
      <t>以外</t>
    </r>
    <r>
      <rPr>
        <sz val="14"/>
        <color theme="1"/>
        <rFont val="HG丸ｺﾞｼｯｸM-PRO"/>
        <family val="3"/>
        <charset val="128"/>
      </rPr>
      <t>の対象施設</t>
    </r>
    <rPh sb="17" eb="19">
      <t>イガイ</t>
    </rPh>
    <rPh sb="20" eb="22">
      <t>タイショウ</t>
    </rPh>
    <rPh sb="22" eb="24">
      <t>シセツ</t>
    </rPh>
    <phoneticPr fontId="2"/>
  </si>
  <si>
    <t>b）介護老人保健施設又は介護医療院</t>
    <phoneticPr fontId="2"/>
  </si>
  <si>
    <t>b）介護老人保健施設及び介護医療院</t>
    <phoneticPr fontId="2"/>
  </si>
  <si>
    <t>a）介護老人保健施設又は介護医療院以外の対象施設</t>
    <rPh sb="10" eb="11">
      <t>マタ</t>
    </rPh>
    <rPh sb="17" eb="19">
      <t>イガイ</t>
    </rPh>
    <rPh sb="20" eb="22">
      <t>タイショウ</t>
    </rPh>
    <rPh sb="22" eb="24">
      <t>シセツ</t>
    </rPh>
    <phoneticPr fontId="2"/>
  </si>
  <si>
    <t>b）介護老人保健施設又は介護医療院</t>
    <rPh sb="2" eb="4">
      <t>カイゴ</t>
    </rPh>
    <rPh sb="4" eb="6">
      <t>ロウジン</t>
    </rPh>
    <rPh sb="6" eb="8">
      <t>ホケン</t>
    </rPh>
    <rPh sb="8" eb="10">
      <t>シセツ</t>
    </rPh>
    <rPh sb="10" eb="11">
      <t>マタ</t>
    </rPh>
    <rPh sb="12" eb="14">
      <t>カイゴ</t>
    </rPh>
    <rPh sb="14" eb="16">
      <t>イリョウ</t>
    </rPh>
    <rPh sb="16" eb="17">
      <t>イン</t>
    </rPh>
    <phoneticPr fontId="2"/>
  </si>
  <si>
    <t>b）定期巡回・随時対応型訪問介護看護事業所又は施設内保育施設</t>
    <phoneticPr fontId="2"/>
  </si>
  <si>
    <r>
      <t>a）定期巡回・随時対応型訪問介護看護事業所又は施設内保育施設</t>
    </r>
    <r>
      <rPr>
        <b/>
        <u/>
        <sz val="14"/>
        <color theme="1"/>
        <rFont val="HGPｺﾞｼｯｸM"/>
        <family val="3"/>
        <charset val="128"/>
      </rPr>
      <t>以外</t>
    </r>
    <r>
      <rPr>
        <b/>
        <sz val="14"/>
        <color theme="1"/>
        <rFont val="HGPｺﾞｼｯｸM"/>
        <family val="3"/>
        <charset val="128"/>
      </rPr>
      <t>の</t>
    </r>
    <r>
      <rPr>
        <sz val="14"/>
        <color theme="1"/>
        <rFont val="HGPｺﾞｼｯｸM"/>
        <family val="3"/>
        <charset val="128"/>
      </rPr>
      <t>対象施設</t>
    </r>
    <rPh sb="2" eb="11">
      <t>テイキジュ</t>
    </rPh>
    <rPh sb="11" eb="12">
      <t>ガタ</t>
    </rPh>
    <rPh sb="12" eb="21">
      <t>ホウモン</t>
    </rPh>
    <rPh sb="21" eb="22">
      <t>マタ</t>
    </rPh>
    <rPh sb="23" eb="25">
      <t>シセツ</t>
    </rPh>
    <rPh sb="25" eb="26">
      <t>ナイ</t>
    </rPh>
    <rPh sb="26" eb="30">
      <t>ホイクシセツ</t>
    </rPh>
    <rPh sb="30" eb="32">
      <t>イガイ</t>
    </rPh>
    <rPh sb="33" eb="35">
      <t>タイショウ</t>
    </rPh>
    <rPh sb="35" eb="37">
      <t>シセツ</t>
    </rPh>
    <phoneticPr fontId="2"/>
  </si>
  <si>
    <t>a）定期巡回・随時対応型訪問介護看護事業所又は施設内保育施設以外の対象施設</t>
    <phoneticPr fontId="2"/>
  </si>
  <si>
    <t>b）定期巡回・随時対応型訪問介護看護事業所又は施設内保育施設</t>
    <phoneticPr fontId="2"/>
  </si>
  <si>
    <t>地域密着型特別養護老人ホーム及び併設されるショートステイ用居室</t>
    <rPh sb="0" eb="5">
      <t>チイキ</t>
    </rPh>
    <rPh sb="5" eb="14">
      <t>トクベ</t>
    </rPh>
    <rPh sb="14" eb="15">
      <t>オヨ</t>
    </rPh>
    <rPh sb="16" eb="18">
      <t>ヘイセツ</t>
    </rPh>
    <rPh sb="28" eb="29">
      <t>ヨウ</t>
    </rPh>
    <rPh sb="29" eb="31">
      <t>キョシツ</t>
    </rPh>
    <phoneticPr fontId="2"/>
  </si>
  <si>
    <t>工事内容・工事スケジュール等
※具体的に</t>
    <rPh sb="0" eb="2">
      <t>コウジ</t>
    </rPh>
    <rPh sb="2" eb="4">
      <t>ナイヨウ</t>
    </rPh>
    <rPh sb="5" eb="7">
      <t>コウジ</t>
    </rPh>
    <rPh sb="13" eb="14">
      <t>トウ</t>
    </rPh>
    <rPh sb="16" eb="19">
      <t>グタイテキ</t>
    </rPh>
    <phoneticPr fontId="2"/>
  </si>
  <si>
    <t>③(a)ゾーニング環境等の整備（ユニット玄関室の設置）　※ユニット型施設のみ</t>
    <rPh sb="9" eb="11">
      <t>カンキョ</t>
    </rPh>
    <rPh sb="11" eb="12">
      <t>トウ</t>
    </rPh>
    <rPh sb="13" eb="15">
      <t>セイビ</t>
    </rPh>
    <rPh sb="20" eb="22">
      <t>ゲンカ</t>
    </rPh>
    <rPh sb="22" eb="23">
      <t>シツ</t>
    </rPh>
    <rPh sb="24" eb="26">
      <t>セッチ</t>
    </rPh>
    <rPh sb="33" eb="34">
      <t>ガタ</t>
    </rPh>
    <rPh sb="34" eb="36">
      <t>シセツ</t>
    </rPh>
    <phoneticPr fontId="2"/>
  </si>
  <si>
    <t>③(b)ゾーニング環境等の整備（従来型個室・多床室のゾーニング）　※従来型のみ</t>
    <rPh sb="9" eb="11">
      <t>カンキョ</t>
    </rPh>
    <rPh sb="11" eb="12">
      <t>トウ</t>
    </rPh>
    <rPh sb="13" eb="15">
      <t>セイビ</t>
    </rPh>
    <rPh sb="16" eb="19">
      <t>ジュウライガ</t>
    </rPh>
    <rPh sb="19" eb="21">
      <t>コシツ</t>
    </rPh>
    <rPh sb="22" eb="25">
      <t>タショウシ</t>
    </rPh>
    <rPh sb="34" eb="37">
      <t>ジュウライガタ</t>
    </rPh>
    <phoneticPr fontId="2"/>
  </si>
  <si>
    <t>ユニット出入り部に防護服の着脱等のための前室（玄関室）を設置するための仕切り壁および扉を設置する。</t>
    <rPh sb="4" eb="6">
      <t>デイ</t>
    </rPh>
    <rPh sb="9" eb="12">
      <t>ボウゴ</t>
    </rPh>
    <rPh sb="13" eb="15">
      <t>チャ</t>
    </rPh>
    <rPh sb="15" eb="16">
      <t>トウ</t>
    </rPh>
    <rPh sb="20" eb="22">
      <t>ゼ</t>
    </rPh>
    <rPh sb="23" eb="25">
      <t>ゲンカ</t>
    </rPh>
    <rPh sb="25" eb="26">
      <t>シツ</t>
    </rPh>
    <rPh sb="28" eb="32">
      <t>セ</t>
    </rPh>
    <rPh sb="35" eb="37">
      <t>シキ</t>
    </rPh>
    <rPh sb="38" eb="39">
      <t>カベ</t>
    </rPh>
    <rPh sb="42" eb="43">
      <t>トビラ</t>
    </rPh>
    <rPh sb="44" eb="46">
      <t>セッチ</t>
    </rPh>
    <phoneticPr fontId="2"/>
  </si>
  <si>
    <t>特別養護老人ホーム（併設のショートステイを含む）</t>
  </si>
  <si>
    <t>特別養護老人ホーム（併設のショートステイを含む）</t>
    <phoneticPr fontId="2"/>
  </si>
  <si>
    <t>災害イエローゾーンに所在する老朽化した広域型介護施設の移転改築整備</t>
    <rPh sb="0" eb="2">
      <t>サイガイ</t>
    </rPh>
    <rPh sb="10" eb="12">
      <t>ショザイ</t>
    </rPh>
    <rPh sb="14" eb="17">
      <t>ロウキュウカ</t>
    </rPh>
    <rPh sb="19" eb="21">
      <t>コウイキ</t>
    </rPh>
    <rPh sb="21" eb="22">
      <t>ガタ</t>
    </rPh>
    <rPh sb="22" eb="24">
      <t>カイゴ</t>
    </rPh>
    <rPh sb="24" eb="26">
      <t>シセツ</t>
    </rPh>
    <rPh sb="27" eb="29">
      <t>イテン</t>
    </rPh>
    <rPh sb="29" eb="31">
      <t>カイチク</t>
    </rPh>
    <rPh sb="31" eb="33">
      <t>セイビ</t>
    </rPh>
    <phoneticPr fontId="2"/>
  </si>
  <si>
    <t>災害レッドゾーンに所在する老朽化した広域型介護施設の移転改築整備</t>
    <rPh sb="0" eb="2">
      <t>サイガイ</t>
    </rPh>
    <rPh sb="9" eb="11">
      <t>ショザイ</t>
    </rPh>
    <rPh sb="13" eb="16">
      <t>ロウキュウカ</t>
    </rPh>
    <rPh sb="18" eb="20">
      <t>コウイキ</t>
    </rPh>
    <rPh sb="20" eb="21">
      <t>ガタ</t>
    </rPh>
    <rPh sb="21" eb="23">
      <t>カイゴ</t>
    </rPh>
    <rPh sb="23" eb="25">
      <t>シセツ</t>
    </rPh>
    <rPh sb="26" eb="28">
      <t>イテン</t>
    </rPh>
    <rPh sb="28" eb="30">
      <t>カイチク</t>
    </rPh>
    <rPh sb="30" eb="32">
      <t>セイビ</t>
    </rPh>
    <phoneticPr fontId="2"/>
  </si>
  <si>
    <t>介護付きホーム（特定施設入居者生活介護の指定を受けるもの）</t>
    <rPh sb="0" eb="2">
      <t>カイゴ</t>
    </rPh>
    <rPh sb="2" eb="3">
      <t>ツ</t>
    </rPh>
    <rPh sb="8" eb="10">
      <t>トクテイ</t>
    </rPh>
    <rPh sb="10" eb="12">
      <t>シセツ</t>
    </rPh>
    <rPh sb="12" eb="15">
      <t>ニュウキョシャ</t>
    </rPh>
    <rPh sb="15" eb="17">
      <t>セイカツ</t>
    </rPh>
    <rPh sb="17" eb="19">
      <t>カイゴ</t>
    </rPh>
    <rPh sb="20" eb="22">
      <t>シテイ</t>
    </rPh>
    <rPh sb="23" eb="24">
      <t>ウ</t>
    </rPh>
    <phoneticPr fontId="2"/>
  </si>
  <si>
    <t>2－3①　災害レッドゾーンに所在する老朽化した広域型介護施設の移転改築整備</t>
    <phoneticPr fontId="2"/>
  </si>
  <si>
    <t>宿舎整備予定地</t>
    <rPh sb="0" eb="2">
      <t>シュクシャ</t>
    </rPh>
    <rPh sb="2" eb="4">
      <t>セイビ</t>
    </rPh>
    <rPh sb="4" eb="7">
      <t>ヨテイチ</t>
    </rPh>
    <phoneticPr fontId="2"/>
  </si>
  <si>
    <t>2－3②　災害イエローゾーンに所在する老朽化した広域型介護施設の移転改築整備</t>
    <phoneticPr fontId="2"/>
  </si>
  <si>
    <t>サービス付き高齢者向け住宅</t>
    <rPh sb="4" eb="5">
      <t>ツ</t>
    </rPh>
    <rPh sb="6" eb="9">
      <t>コウレイシャ</t>
    </rPh>
    <rPh sb="9" eb="10">
      <t>ム</t>
    </rPh>
    <rPh sb="11" eb="13">
      <t>ジュウタク</t>
    </rPh>
    <phoneticPr fontId="2"/>
  </si>
  <si>
    <t>併設施設がある場合は、面積按分を行い、各施設種別ごとに行を分けて入力してください。</t>
    <rPh sb="0" eb="2">
      <t>ヘイセツ</t>
    </rPh>
    <rPh sb="2" eb="4">
      <t>シセツ</t>
    </rPh>
    <rPh sb="7" eb="9">
      <t>バアイ</t>
    </rPh>
    <rPh sb="11" eb="13">
      <t>メンセキ</t>
    </rPh>
    <rPh sb="13" eb="15">
      <t>アンブン</t>
    </rPh>
    <rPh sb="16" eb="17">
      <t>オコナ</t>
    </rPh>
    <rPh sb="19" eb="22">
      <t>カクシセツ</t>
    </rPh>
    <rPh sb="22" eb="24">
      <t>シュベツ</t>
    </rPh>
    <rPh sb="27" eb="28">
      <t>ギョウ</t>
    </rPh>
    <rPh sb="29" eb="30">
      <t>ワ</t>
    </rPh>
    <rPh sb="32" eb="34">
      <t>ニュウリョク</t>
    </rPh>
    <phoneticPr fontId="2"/>
  </si>
  <si>
    <t>併設施設がある場合は、面積按分を行い。各施設種別ごとに行を分けて入力してください。</t>
    <rPh sb="0" eb="2">
      <t>ヘイセツ</t>
    </rPh>
    <rPh sb="2" eb="4">
      <t>シセツ</t>
    </rPh>
    <rPh sb="7" eb="9">
      <t>バアイ</t>
    </rPh>
    <rPh sb="11" eb="13">
      <t>メンセキ</t>
    </rPh>
    <rPh sb="13" eb="15">
      <t>アンブン</t>
    </rPh>
    <rPh sb="16" eb="17">
      <t>オコナ</t>
    </rPh>
    <rPh sb="19" eb="22">
      <t>カクシセツ</t>
    </rPh>
    <rPh sb="22" eb="24">
      <t>シュベツ</t>
    </rPh>
    <rPh sb="27" eb="28">
      <t>ギョウ</t>
    </rPh>
    <rPh sb="29" eb="30">
      <t>ワ</t>
    </rPh>
    <rPh sb="32" eb="34">
      <t>ニュウリョク</t>
    </rPh>
    <phoneticPr fontId="2"/>
  </si>
  <si>
    <t>令和８年度　地域介護拠点整備事業補助金所要額調書</t>
    <rPh sb="6" eb="8">
      <t>チイキ</t>
    </rPh>
    <rPh sb="8" eb="10">
      <t>カイゴ</t>
    </rPh>
    <rPh sb="10" eb="12">
      <t>キョテン</t>
    </rPh>
    <rPh sb="12" eb="14">
      <t>セイビ</t>
    </rPh>
    <rPh sb="14" eb="16">
      <t>ジギョウ</t>
    </rPh>
    <rPh sb="16" eb="19">
      <t>ホジョキン</t>
    </rPh>
    <rPh sb="19" eb="22">
      <t>ショヨウガク</t>
    </rPh>
    <rPh sb="22" eb="24">
      <t>チョウショ</t>
    </rPh>
    <phoneticPr fontId="2"/>
  </si>
  <si>
    <t>姫路市高齢者政策課　宛　（9月22日（金）〆切）</t>
    <rPh sb="0" eb="3">
      <t>ヒメジシ</t>
    </rPh>
    <rPh sb="3" eb="6">
      <t>コウレイシャ</t>
    </rPh>
    <rPh sb="6" eb="8">
      <t>セイサク</t>
    </rPh>
    <rPh sb="8" eb="9">
      <t>カ</t>
    </rPh>
    <rPh sb="10" eb="11">
      <t>アテ</t>
    </rPh>
    <rPh sb="14" eb="15">
      <t>ガツ</t>
    </rPh>
    <rPh sb="17" eb="18">
      <t>ニチ</t>
    </rPh>
    <rPh sb="19" eb="20">
      <t>キン</t>
    </rPh>
    <rPh sb="21" eb="23">
      <t>シメキリ</t>
    </rPh>
    <phoneticPr fontId="1"/>
  </si>
  <si>
    <t>実施希望事業「来年度（令和８年度）実施分」</t>
    <rPh sb="0" eb="2">
      <t>ジッシ</t>
    </rPh>
    <rPh sb="2" eb="4">
      <t>キボウ</t>
    </rPh>
    <rPh sb="4" eb="6">
      <t>ジギョウ</t>
    </rPh>
    <rPh sb="7" eb="10">
      <t>ライネンド</t>
    </rPh>
    <rPh sb="11" eb="12">
      <t>レイ</t>
    </rPh>
    <rPh sb="12" eb="13">
      <t>ワ</t>
    </rPh>
    <rPh sb="14" eb="16">
      <t>ネンド</t>
    </rPh>
    <rPh sb="17" eb="19">
      <t>ジッシ</t>
    </rPh>
    <rPh sb="19" eb="20">
      <t>ブン</t>
    </rPh>
    <phoneticPr fontId="2"/>
  </si>
  <si>
    <t>定期巡回・随時対応型訪問介護看護事業所</t>
    <phoneticPr fontId="2"/>
  </si>
  <si>
    <t>介護付きホーム</t>
    <rPh sb="0" eb="2">
      <t>カイゴ</t>
    </rPh>
    <rPh sb="2" eb="3">
      <t>ツキ</t>
    </rPh>
    <phoneticPr fontId="2"/>
  </si>
  <si>
    <t>ケアハウス（特定施設入居者生活介護の指定を受けるもの）</t>
    <rPh sb="6" eb="8">
      <t>トクテイ</t>
    </rPh>
    <rPh sb="8" eb="10">
      <t>シセツ</t>
    </rPh>
    <rPh sb="10" eb="13">
      <t>ニュウキョシャ</t>
    </rPh>
    <rPh sb="13" eb="15">
      <t>セイカツ</t>
    </rPh>
    <rPh sb="15" eb="17">
      <t>カイゴ</t>
    </rPh>
    <rPh sb="18" eb="20">
      <t>シテイ</t>
    </rPh>
    <rPh sb="21" eb="22">
      <t>ウ</t>
    </rPh>
    <phoneticPr fontId="2"/>
  </si>
  <si>
    <t>1フロアで脱衣場と浴室を共同で使用していたが、2Fと3Fの談話室を脱衣場及び浴室に改修する工事を行い、4室ごとで使用できるようにする。
R8年8月に談話室の撤去に係る工事を行い、9月に配管新設工事を行う、浴室の新設工事を11月に行い工事を完了させる。</t>
    <rPh sb="5" eb="8">
      <t>ダ</t>
    </rPh>
    <rPh sb="9" eb="11">
      <t>ヨク</t>
    </rPh>
    <rPh sb="12" eb="14">
      <t>キョウドウ</t>
    </rPh>
    <rPh sb="15" eb="17">
      <t>シヨウ</t>
    </rPh>
    <rPh sb="29" eb="32">
      <t>ダンワシツ</t>
    </rPh>
    <rPh sb="33" eb="36">
      <t>ダツ</t>
    </rPh>
    <rPh sb="36" eb="37">
      <t>オヨ</t>
    </rPh>
    <rPh sb="38" eb="40">
      <t>ヨク</t>
    </rPh>
    <rPh sb="41" eb="43">
      <t>カイシュウ</t>
    </rPh>
    <rPh sb="45" eb="47">
      <t>コウジ</t>
    </rPh>
    <rPh sb="48" eb="49">
      <t>オコナ</t>
    </rPh>
    <rPh sb="52" eb="53">
      <t>シツ</t>
    </rPh>
    <rPh sb="56" eb="58">
      <t>シヨウ</t>
    </rPh>
    <rPh sb="70" eb="71">
      <t>ネン</t>
    </rPh>
    <rPh sb="72" eb="73">
      <t>ガツ</t>
    </rPh>
    <rPh sb="74" eb="77">
      <t>ダン</t>
    </rPh>
    <rPh sb="78" eb="80">
      <t>テッ</t>
    </rPh>
    <rPh sb="81" eb="82">
      <t>カカ</t>
    </rPh>
    <rPh sb="83" eb="85">
      <t>コウジ</t>
    </rPh>
    <rPh sb="86" eb="87">
      <t>オコナ</t>
    </rPh>
    <rPh sb="90" eb="91">
      <t>ガツ</t>
    </rPh>
    <rPh sb="92" eb="94">
      <t>ハイカ</t>
    </rPh>
    <rPh sb="94" eb="96">
      <t>シンセ</t>
    </rPh>
    <rPh sb="96" eb="98">
      <t>コウジ</t>
    </rPh>
    <rPh sb="99" eb="101">
      <t>オコ</t>
    </rPh>
    <rPh sb="102" eb="104">
      <t>ヨクシ</t>
    </rPh>
    <rPh sb="105" eb="107">
      <t>シンセ</t>
    </rPh>
    <rPh sb="107" eb="109">
      <t>コウジ</t>
    </rPh>
    <rPh sb="112" eb="113">
      <t>ガツ</t>
    </rPh>
    <rPh sb="114" eb="116">
      <t>オ</t>
    </rPh>
    <rPh sb="116" eb="118">
      <t>コウジ</t>
    </rPh>
    <rPh sb="119" eb="121">
      <t>カンリョ</t>
    </rPh>
    <phoneticPr fontId="2"/>
  </si>
  <si>
    <t>施設内の会議室を家族面会室に改修する。2方向からの面会に対応するため。面会者側は外部から直接出入りが可能となるように、屋外への出入り口扉を新設する。室内中央に壁とアクリル板を新設する。
扉の改修はR8年9月から行い、壁とアクリル板の新設はR8年10月に行う。</t>
    <rPh sb="0" eb="2">
      <t>シセ</t>
    </rPh>
    <rPh sb="2" eb="3">
      <t>ナイ</t>
    </rPh>
    <rPh sb="4" eb="7">
      <t>カイギシツ</t>
    </rPh>
    <rPh sb="8" eb="12">
      <t>カゾ</t>
    </rPh>
    <rPh sb="12" eb="13">
      <t>シツ</t>
    </rPh>
    <rPh sb="14" eb="16">
      <t>カイシュウ</t>
    </rPh>
    <rPh sb="20" eb="22">
      <t>ホウコウ</t>
    </rPh>
    <rPh sb="25" eb="27">
      <t>メンカイ</t>
    </rPh>
    <rPh sb="28" eb="30">
      <t>タイオウ</t>
    </rPh>
    <rPh sb="35" eb="38">
      <t>メンカイシャ</t>
    </rPh>
    <rPh sb="38" eb="39">
      <t>ガワ</t>
    </rPh>
    <rPh sb="40" eb="42">
      <t>ガイブ</t>
    </rPh>
    <rPh sb="44" eb="46">
      <t>チョクセツ</t>
    </rPh>
    <rPh sb="46" eb="48">
      <t>デイ</t>
    </rPh>
    <rPh sb="50" eb="52">
      <t>カノウ</t>
    </rPh>
    <rPh sb="59" eb="61">
      <t>オクガイ</t>
    </rPh>
    <rPh sb="63" eb="65">
      <t>デイ</t>
    </rPh>
    <rPh sb="66" eb="67">
      <t>グチ</t>
    </rPh>
    <rPh sb="67" eb="68">
      <t>トビラ</t>
    </rPh>
    <rPh sb="69" eb="71">
      <t>シンセツ</t>
    </rPh>
    <rPh sb="74" eb="76">
      <t>シツナイ</t>
    </rPh>
    <rPh sb="76" eb="78">
      <t>チュウオウ</t>
    </rPh>
    <rPh sb="79" eb="80">
      <t>カベ</t>
    </rPh>
    <rPh sb="85" eb="86">
      <t>バン</t>
    </rPh>
    <rPh sb="87" eb="89">
      <t>シンセツ</t>
    </rPh>
    <rPh sb="93" eb="94">
      <t>トビラ</t>
    </rPh>
    <rPh sb="95" eb="97">
      <t>カイシュウ</t>
    </rPh>
    <rPh sb="100" eb="101">
      <t>ネン</t>
    </rPh>
    <rPh sb="102" eb="103">
      <t>ガツ</t>
    </rPh>
    <rPh sb="105" eb="106">
      <t>オコナ</t>
    </rPh>
    <rPh sb="108" eb="110">
      <t>カベ</t>
    </rPh>
    <rPh sb="116" eb="118">
      <t>シンセツ</t>
    </rPh>
    <rPh sb="121" eb="122">
      <t>ネン</t>
    </rPh>
    <rPh sb="124" eb="125">
      <t>ガツ</t>
    </rPh>
    <rPh sb="126" eb="128">
      <t>オコ</t>
    </rPh>
    <phoneticPr fontId="2"/>
  </si>
  <si>
    <t>2Fの2人部屋3室を個室に改修するため、床間に壁を設置するとともに出入り口の扉を追加で設置する。部屋を区切ることに伴って天井配管の改修工事が必要となる。
R8年8月から2ヶ月間で天井、壁の新設工事を行う。</t>
    <rPh sb="4" eb="5">
      <t>ニン</t>
    </rPh>
    <rPh sb="5" eb="7">
      <t>ベヤ</t>
    </rPh>
    <rPh sb="8" eb="9">
      <t>シツ</t>
    </rPh>
    <rPh sb="10" eb="12">
      <t>コシツ</t>
    </rPh>
    <rPh sb="13" eb="15">
      <t>カイシュ</t>
    </rPh>
    <rPh sb="20" eb="21">
      <t>ユカ</t>
    </rPh>
    <rPh sb="21" eb="22">
      <t>アイダ</t>
    </rPh>
    <rPh sb="23" eb="24">
      <t>カベ</t>
    </rPh>
    <rPh sb="25" eb="29">
      <t>セッ</t>
    </rPh>
    <rPh sb="33" eb="35">
      <t>デイ</t>
    </rPh>
    <rPh sb="36" eb="37">
      <t>グチ</t>
    </rPh>
    <rPh sb="38" eb="40">
      <t>トビラ</t>
    </rPh>
    <rPh sb="40" eb="42">
      <t>ツイカ</t>
    </rPh>
    <rPh sb="43" eb="45">
      <t>セッチ</t>
    </rPh>
    <rPh sb="48" eb="50">
      <t>ヘヤ</t>
    </rPh>
    <rPh sb="51" eb="54">
      <t>クギ</t>
    </rPh>
    <rPh sb="57" eb="58">
      <t>トモナ</t>
    </rPh>
    <rPh sb="60" eb="62">
      <t>テンジョウ</t>
    </rPh>
    <rPh sb="62" eb="64">
      <t>ハイカン</t>
    </rPh>
    <rPh sb="65" eb="69">
      <t>カイシュウコウジ</t>
    </rPh>
    <rPh sb="70" eb="72">
      <t>ヒツヨウ</t>
    </rPh>
    <rPh sb="79" eb="80">
      <t>ネン</t>
    </rPh>
    <rPh sb="81" eb="82">
      <t>ガツ</t>
    </rPh>
    <rPh sb="86" eb="88">
      <t>ゲ</t>
    </rPh>
    <rPh sb="89" eb="91">
      <t>テンジョウ</t>
    </rPh>
    <rPh sb="92" eb="93">
      <t>カベ</t>
    </rPh>
    <rPh sb="94" eb="96">
      <t>シンセツ</t>
    </rPh>
    <rPh sb="96" eb="98">
      <t>コウジ</t>
    </rPh>
    <rPh sb="99" eb="100">
      <t>オコナ</t>
    </rPh>
    <phoneticPr fontId="2"/>
  </si>
  <si>
    <t>既存居室（3室）に簡易陰圧装置を設置する。装置設置のために屋外排気用ダクトを設置する工事を行う。天井の改修も必要となる。
R8年8月に3日間の予定で工事を行う。</t>
    <rPh sb="0" eb="2">
      <t>キソン</t>
    </rPh>
    <rPh sb="2" eb="4">
      <t>キョシツ</t>
    </rPh>
    <rPh sb="6" eb="7">
      <t>シツ</t>
    </rPh>
    <rPh sb="9" eb="13">
      <t>カンイ</t>
    </rPh>
    <rPh sb="13" eb="15">
      <t>ソウチ</t>
    </rPh>
    <rPh sb="16" eb="18">
      <t>セッチ</t>
    </rPh>
    <rPh sb="21" eb="28">
      <t>ソウ</t>
    </rPh>
    <rPh sb="29" eb="31">
      <t>オクガイ</t>
    </rPh>
    <rPh sb="31" eb="33">
      <t>ハイキ</t>
    </rPh>
    <rPh sb="33" eb="34">
      <t>ヨウ</t>
    </rPh>
    <rPh sb="38" eb="40">
      <t>セッチ</t>
    </rPh>
    <rPh sb="42" eb="44">
      <t>コウジ</t>
    </rPh>
    <rPh sb="45" eb="46">
      <t>オコナ</t>
    </rPh>
    <rPh sb="48" eb="50">
      <t>テンジョウ</t>
    </rPh>
    <rPh sb="51" eb="53">
      <t>カイシュウ</t>
    </rPh>
    <rPh sb="54" eb="56">
      <t>ヒツヨウ</t>
    </rPh>
    <rPh sb="63" eb="64">
      <t>ネン</t>
    </rPh>
    <rPh sb="65" eb="66">
      <t>ガツ</t>
    </rPh>
    <rPh sb="68" eb="69">
      <t>ニチ</t>
    </rPh>
    <rPh sb="69" eb="70">
      <t>カン</t>
    </rPh>
    <rPh sb="71" eb="73">
      <t>ヨテイ</t>
    </rPh>
    <rPh sb="74" eb="76">
      <t>コウジ</t>
    </rPh>
    <rPh sb="77" eb="79">
      <t>オコ</t>
    </rPh>
    <phoneticPr fontId="2"/>
  </si>
  <si>
    <t>既存の家族宿泊室を看取り部屋に改修するにあたり、ミニキッチンの新設、ナースコールの設置、ソファやテーブル等の購入を行う。
工事はR8年10月に着工し、12月を目途に完了する。備品購入をR9年1月に行う。</t>
    <rPh sb="0" eb="2">
      <t>キソン</t>
    </rPh>
    <rPh sb="3" eb="5">
      <t>カゾク</t>
    </rPh>
    <rPh sb="5" eb="8">
      <t>シュクハクシツ</t>
    </rPh>
    <rPh sb="9" eb="12">
      <t>ミト</t>
    </rPh>
    <rPh sb="12" eb="14">
      <t>ベヤ</t>
    </rPh>
    <rPh sb="15" eb="17">
      <t>カイシュウ</t>
    </rPh>
    <rPh sb="31" eb="33">
      <t>シンセツ</t>
    </rPh>
    <rPh sb="41" eb="43">
      <t>セッチ</t>
    </rPh>
    <rPh sb="52" eb="53">
      <t>トウ</t>
    </rPh>
    <rPh sb="54" eb="56">
      <t>コウニュウ</t>
    </rPh>
    <rPh sb="57" eb="58">
      <t>オコナ</t>
    </rPh>
    <rPh sb="61" eb="63">
      <t>コウジ</t>
    </rPh>
    <rPh sb="66" eb="67">
      <t>ネン</t>
    </rPh>
    <rPh sb="69" eb="70">
      <t>ガツ</t>
    </rPh>
    <rPh sb="71" eb="73">
      <t>チャッコウ</t>
    </rPh>
    <rPh sb="77" eb="78">
      <t>ガツ</t>
    </rPh>
    <rPh sb="79" eb="81">
      <t>メド</t>
    </rPh>
    <rPh sb="82" eb="84">
      <t>カンリョウ</t>
    </rPh>
    <phoneticPr fontId="2"/>
  </si>
  <si>
    <t>特養の多床室（15室：1F～3F）の各床間に壁及び建具を設置し、他の入所者からの視線を遮る。
各利用者のスペース出入部には扉を設置する。
工事スケジュールはR8年9月に1F、10月に2F、11月に3Fと3段階に分けて入所者を別部屋に移動させながら工事を行う。</t>
    <rPh sb="0" eb="2">
      <t>トク</t>
    </rPh>
    <rPh sb="3" eb="6">
      <t>タショウ</t>
    </rPh>
    <rPh sb="9" eb="10">
      <t>シツ</t>
    </rPh>
    <rPh sb="18" eb="19">
      <t>カク</t>
    </rPh>
    <rPh sb="19" eb="20">
      <t>ユカ</t>
    </rPh>
    <rPh sb="20" eb="21">
      <t>アイダ</t>
    </rPh>
    <rPh sb="22" eb="23">
      <t>カベ</t>
    </rPh>
    <rPh sb="23" eb="24">
      <t>オヨ</t>
    </rPh>
    <rPh sb="25" eb="27">
      <t>タテグ</t>
    </rPh>
    <rPh sb="28" eb="30">
      <t>セッチ</t>
    </rPh>
    <rPh sb="32" eb="33">
      <t>タ</t>
    </rPh>
    <rPh sb="34" eb="37">
      <t>ニュウショシャ</t>
    </rPh>
    <rPh sb="40" eb="42">
      <t>シセン</t>
    </rPh>
    <rPh sb="43" eb="44">
      <t>サエギ</t>
    </rPh>
    <rPh sb="47" eb="51">
      <t>カクリヨウシャ</t>
    </rPh>
    <rPh sb="56" eb="58">
      <t>シュツニュウ</t>
    </rPh>
    <rPh sb="58" eb="59">
      <t>ブ</t>
    </rPh>
    <rPh sb="61" eb="62">
      <t>トビラ</t>
    </rPh>
    <rPh sb="63" eb="65">
      <t>セッチ</t>
    </rPh>
    <rPh sb="80" eb="81">
      <t>ネン</t>
    </rPh>
    <phoneticPr fontId="2"/>
  </si>
  <si>
    <t>特養の多床室（14室：1F～3F）及び廊下、浴室、トイレ等を、ユニット化するために改修する。
工事スケジュールはR8年9月に1F、10月に2F、11月に3Fと3段階に分けて入所者を別部屋に移動させながら工事を行う。</t>
    <rPh sb="0" eb="2">
      <t>トク</t>
    </rPh>
    <rPh sb="3" eb="6">
      <t>タショウ</t>
    </rPh>
    <rPh sb="9" eb="10">
      <t>シツ</t>
    </rPh>
    <rPh sb="58" eb="59">
      <t>ネン</t>
    </rPh>
    <phoneticPr fontId="2"/>
  </si>
  <si>
    <t>特養の個室（70室：1F～3F）及び廊下、浴室、トイレ等を、ユニット化するために改修する。
工事スケジュールはR8年9月に1F、10月に2F、11月に3Fと3段階に分けて入所者を別部屋に移動させながら工事を行う。</t>
    <rPh sb="0" eb="2">
      <t>トク</t>
    </rPh>
    <rPh sb="8" eb="9">
      <t>シツ</t>
    </rPh>
    <rPh sb="16" eb="17">
      <t>オヨ</t>
    </rPh>
    <rPh sb="18" eb="20">
      <t>ロウカ</t>
    </rPh>
    <rPh sb="21" eb="23">
      <t>ヨクシツ</t>
    </rPh>
    <rPh sb="27" eb="28">
      <t>トウ</t>
    </rPh>
    <rPh sb="34" eb="35">
      <t>カ</t>
    </rPh>
    <rPh sb="40" eb="42">
      <t>カイシュウ</t>
    </rPh>
    <rPh sb="57" eb="58">
      <t>ネン</t>
    </rPh>
    <phoneticPr fontId="2"/>
  </si>
  <si>
    <t>定期巡回「〇〇」の大規模改修に合わせて、事業所の電気設備の改造及びWi-fi環境の整備を行う。
令和8年9月の1ヶ月間で完了する。</t>
    <rPh sb="0" eb="2">
      <t>テイキ</t>
    </rPh>
    <rPh sb="2" eb="4">
      <t>ジュンカイ</t>
    </rPh>
    <rPh sb="9" eb="14">
      <t>ダイキボカイシュウ</t>
    </rPh>
    <rPh sb="15" eb="16">
      <t>ア</t>
    </rPh>
    <rPh sb="20" eb="23">
      <t>ジギョウ</t>
    </rPh>
    <rPh sb="24" eb="28">
      <t>デンキセツ</t>
    </rPh>
    <rPh sb="29" eb="31">
      <t>カイゾウ</t>
    </rPh>
    <rPh sb="31" eb="32">
      <t>オヨ</t>
    </rPh>
    <rPh sb="38" eb="40">
      <t>カン</t>
    </rPh>
    <rPh sb="41" eb="43">
      <t>セイビ</t>
    </rPh>
    <rPh sb="44" eb="45">
      <t>オコナ</t>
    </rPh>
    <rPh sb="48" eb="49">
      <t>レイ</t>
    </rPh>
    <rPh sb="49" eb="50">
      <t>カズ</t>
    </rPh>
    <rPh sb="51" eb="52">
      <t>ネン</t>
    </rPh>
    <rPh sb="53" eb="54">
      <t>ガツ</t>
    </rPh>
    <rPh sb="57" eb="59">
      <t>ゲツカン</t>
    </rPh>
    <rPh sb="60" eb="62">
      <t>カンリョウ</t>
    </rPh>
    <phoneticPr fontId="2"/>
  </si>
  <si>
    <t>グループホーム〇〇の大規模改修に合わせて、給排水設備の改造工事とロボット技術を用いた設置位置の調節が可能なトイレを整備する。
令和8年9月から３か月間の予定で工事を行う。</t>
    <rPh sb="10" eb="13">
      <t>ダイキボ</t>
    </rPh>
    <rPh sb="13" eb="15">
      <t>カイシュウ</t>
    </rPh>
    <rPh sb="16" eb="17">
      <t>ア</t>
    </rPh>
    <rPh sb="21" eb="24">
      <t>キュウハイ</t>
    </rPh>
    <rPh sb="24" eb="26">
      <t>セツビ</t>
    </rPh>
    <rPh sb="27" eb="29">
      <t>カイゾウ</t>
    </rPh>
    <rPh sb="29" eb="31">
      <t>コウジ</t>
    </rPh>
    <rPh sb="36" eb="38">
      <t>ギジュツ</t>
    </rPh>
    <rPh sb="39" eb="40">
      <t>モチ</t>
    </rPh>
    <rPh sb="42" eb="44">
      <t>セッチ</t>
    </rPh>
    <rPh sb="44" eb="46">
      <t>イチ</t>
    </rPh>
    <rPh sb="47" eb="49">
      <t>チョウセツ</t>
    </rPh>
    <rPh sb="50" eb="52">
      <t>カノウ</t>
    </rPh>
    <rPh sb="57" eb="59">
      <t>セイビ</t>
    </rPh>
    <rPh sb="63" eb="64">
      <t>レイ</t>
    </rPh>
    <rPh sb="64" eb="65">
      <t>カズ</t>
    </rPh>
    <rPh sb="66" eb="67">
      <t>ネン</t>
    </rPh>
    <rPh sb="68" eb="69">
      <t>ガツ</t>
    </rPh>
    <rPh sb="73" eb="75">
      <t>ゲツカン</t>
    </rPh>
    <rPh sb="76" eb="78">
      <t>ヨテイ</t>
    </rPh>
    <rPh sb="79" eb="81">
      <t>コウジ</t>
    </rPh>
    <rPh sb="82" eb="83">
      <t>オコナ</t>
    </rPh>
    <phoneticPr fontId="2"/>
  </si>
  <si>
    <r>
      <rPr>
        <b/>
        <sz val="12"/>
        <color rgb="FFFF0000"/>
        <rFont val="HG丸ｺﾞｼｯｸM-PRO"/>
        <family val="3"/>
        <charset val="128"/>
      </rPr>
      <t>※注意！</t>
    </r>
    <r>
      <rPr>
        <sz val="12"/>
        <color theme="1"/>
        <rFont val="HG丸ｺﾞｼｯｸM-PRO"/>
        <family val="3"/>
        <charset val="128"/>
      </rPr>
      <t xml:space="preserve">
こちらの事業については、工事業者等からの見積書等を参考に想定される工事費を記入してください。
昨今の物価高騰等も考慮して見積りを依頼してください。
</t>
    </r>
    <rPh sb="1" eb="3">
      <t>チュウイ</t>
    </rPh>
    <rPh sb="9" eb="11">
      <t>ジギョウ</t>
    </rPh>
    <rPh sb="17" eb="19">
      <t>コウジ</t>
    </rPh>
    <rPh sb="19" eb="21">
      <t>ギョウシャ</t>
    </rPh>
    <rPh sb="21" eb="22">
      <t>トウ</t>
    </rPh>
    <rPh sb="25" eb="28">
      <t>ミツモリショ</t>
    </rPh>
    <rPh sb="28" eb="29">
      <t>トウ</t>
    </rPh>
    <rPh sb="30" eb="32">
      <t>サンコウ</t>
    </rPh>
    <rPh sb="33" eb="35">
      <t>ソウテイ</t>
    </rPh>
    <rPh sb="38" eb="41">
      <t>コウジヒ</t>
    </rPh>
    <rPh sb="42" eb="44">
      <t>キニュウ</t>
    </rPh>
    <rPh sb="52" eb="54">
      <t>サッコン</t>
    </rPh>
    <rPh sb="55" eb="57">
      <t>ブッカ</t>
    </rPh>
    <rPh sb="57" eb="59">
      <t>コウトウ</t>
    </rPh>
    <rPh sb="59" eb="60">
      <t>トウ</t>
    </rPh>
    <rPh sb="61" eb="63">
      <t>コウリョ</t>
    </rPh>
    <rPh sb="65" eb="67">
      <t>ミツモ</t>
    </rPh>
    <rPh sb="69" eb="71">
      <t>イライ</t>
    </rPh>
    <phoneticPr fontId="2"/>
  </si>
  <si>
    <t>2－10　地域密着型サービス等から広域型施設への転換事業</t>
    <rPh sb="5" eb="7">
      <t>チイキ</t>
    </rPh>
    <rPh sb="7" eb="10">
      <t>ミッチャクガタ</t>
    </rPh>
    <rPh sb="14" eb="15">
      <t>トウ</t>
    </rPh>
    <rPh sb="17" eb="19">
      <t>コウイキ</t>
    </rPh>
    <rPh sb="19" eb="20">
      <t>ガタ</t>
    </rPh>
    <rPh sb="20" eb="22">
      <t>シセツ</t>
    </rPh>
    <rPh sb="24" eb="28">
      <t>テンカンジギョウ</t>
    </rPh>
    <phoneticPr fontId="2"/>
  </si>
  <si>
    <t>小規模な介護医療院</t>
    <rPh sb="0" eb="3">
      <t>ショウキボ</t>
    </rPh>
    <rPh sb="4" eb="9">
      <t>カイゴイ</t>
    </rPh>
    <phoneticPr fontId="2"/>
  </si>
  <si>
    <t>地域密着型サービス等から広域型施設への転換事業</t>
    <rPh sb="0" eb="2">
      <t>チイキ</t>
    </rPh>
    <rPh sb="2" eb="5">
      <t>ミッチャクガタ</t>
    </rPh>
    <rPh sb="9" eb="10">
      <t>トウ</t>
    </rPh>
    <rPh sb="12" eb="14">
      <t>コウイキ</t>
    </rPh>
    <rPh sb="14" eb="15">
      <t>ガタ</t>
    </rPh>
    <rPh sb="15" eb="17">
      <t>シセツ</t>
    </rPh>
    <rPh sb="19" eb="21">
      <t>テンカン</t>
    </rPh>
    <rPh sb="21" eb="23">
      <t>ジギョウ</t>
    </rPh>
    <phoneticPr fontId="2"/>
  </si>
  <si>
    <t>広域型施設におけるダウンサイジング実施事業</t>
    <rPh sb="0" eb="2">
      <t>コウイキ</t>
    </rPh>
    <rPh sb="2" eb="3">
      <t>ガタ</t>
    </rPh>
    <rPh sb="3" eb="5">
      <t>シセツ</t>
    </rPh>
    <rPh sb="17" eb="19">
      <t>ジッシ</t>
    </rPh>
    <rPh sb="19" eb="21">
      <t>ジギョウ</t>
    </rPh>
    <phoneticPr fontId="2"/>
  </si>
  <si>
    <t>介護施設等の集約・再編実施事業</t>
    <rPh sb="0" eb="2">
      <t>カイゴ</t>
    </rPh>
    <rPh sb="2" eb="4">
      <t>シセツ</t>
    </rPh>
    <rPh sb="4" eb="5">
      <t>トウ</t>
    </rPh>
    <rPh sb="6" eb="8">
      <t>シュウヤク</t>
    </rPh>
    <rPh sb="9" eb="11">
      <t>サイヘン</t>
    </rPh>
    <rPh sb="11" eb="13">
      <t>ジッシ</t>
    </rPh>
    <rPh sb="13" eb="15">
      <t>ジギョウ</t>
    </rPh>
    <phoneticPr fontId="2"/>
  </si>
  <si>
    <t>養護老人ホーム</t>
    <phoneticPr fontId="2"/>
  </si>
  <si>
    <t>転換後の施設種別</t>
    <rPh sb="0" eb="2">
      <t>テンカン</t>
    </rPh>
    <rPh sb="2" eb="3">
      <t>ゴ</t>
    </rPh>
    <rPh sb="4" eb="6">
      <t>シセツ</t>
    </rPh>
    <rPh sb="6" eb="8">
      <t>シュベツ</t>
    </rPh>
    <phoneticPr fontId="2"/>
  </si>
  <si>
    <t>２-10.地域密着型サービス等から広域型施設への転換事業</t>
    <rPh sb="5" eb="7">
      <t>チイキ</t>
    </rPh>
    <rPh sb="7" eb="10">
      <t>ミッチャクガタ</t>
    </rPh>
    <rPh sb="14" eb="15">
      <t>トウ</t>
    </rPh>
    <rPh sb="17" eb="19">
      <t>コウイキ</t>
    </rPh>
    <rPh sb="19" eb="20">
      <t>ガタ</t>
    </rPh>
    <rPh sb="20" eb="22">
      <t>シセツ</t>
    </rPh>
    <rPh sb="24" eb="26">
      <t>テンカン</t>
    </rPh>
    <rPh sb="26" eb="28">
      <t>ジギョウ</t>
    </rPh>
    <phoneticPr fontId="2"/>
  </si>
  <si>
    <t>２-11.広域型施設におけるダウンサイジング実施事業</t>
    <rPh sb="5" eb="7">
      <t>コウイキ</t>
    </rPh>
    <rPh sb="7" eb="8">
      <t>ガタ</t>
    </rPh>
    <rPh sb="8" eb="10">
      <t>シセツ</t>
    </rPh>
    <rPh sb="22" eb="24">
      <t>ジッシ</t>
    </rPh>
    <rPh sb="24" eb="26">
      <t>ジギョウ</t>
    </rPh>
    <phoneticPr fontId="2"/>
  </si>
  <si>
    <t>b）広域型</t>
    <rPh sb="2" eb="4">
      <t>コウイキ</t>
    </rPh>
    <rPh sb="4" eb="5">
      <t>ガタ</t>
    </rPh>
    <phoneticPr fontId="2"/>
  </si>
  <si>
    <t>a）地域密着型等</t>
    <rPh sb="2" eb="4">
      <t>チイキ</t>
    </rPh>
    <rPh sb="4" eb="7">
      <t>ミッチャクガタ</t>
    </rPh>
    <rPh sb="7" eb="8">
      <t>ナド</t>
    </rPh>
    <phoneticPr fontId="2"/>
  </si>
  <si>
    <t>地域密着型特別養護老人ホーム（併設のショートステイを含む）</t>
    <rPh sb="0" eb="5">
      <t>チイキミッチャクガタ</t>
    </rPh>
    <rPh sb="5" eb="7">
      <t>トクベツ</t>
    </rPh>
    <rPh sb="7" eb="9">
      <t>ヨウゴ</t>
    </rPh>
    <rPh sb="9" eb="11">
      <t>ロウジン</t>
    </rPh>
    <rPh sb="15" eb="17">
      <t>ヘイセツ</t>
    </rPh>
    <rPh sb="26" eb="27">
      <t>フク</t>
    </rPh>
    <phoneticPr fontId="2"/>
  </si>
  <si>
    <t>小規模な介護老人保健施設</t>
    <rPh sb="0" eb="3">
      <t>ショウキボ</t>
    </rPh>
    <rPh sb="4" eb="6">
      <t>カイゴ</t>
    </rPh>
    <rPh sb="6" eb="12">
      <t>ロウジンホケンシセツ</t>
    </rPh>
    <phoneticPr fontId="2"/>
  </si>
  <si>
    <t>小規模な介護医療院</t>
    <rPh sb="0" eb="3">
      <t>ショウキボ</t>
    </rPh>
    <rPh sb="4" eb="6">
      <t>カイゴ</t>
    </rPh>
    <rPh sb="6" eb="8">
      <t>イリョウ</t>
    </rPh>
    <rPh sb="8" eb="9">
      <t>イン</t>
    </rPh>
    <phoneticPr fontId="2"/>
  </si>
  <si>
    <t>小規模な養護老人ホーム</t>
    <rPh sb="0" eb="3">
      <t>ショウキボ</t>
    </rPh>
    <rPh sb="4" eb="8">
      <t>ヨウゴロウジン</t>
    </rPh>
    <phoneticPr fontId="2"/>
  </si>
  <si>
    <t>小規模なケアハウス（特定施設入居者生活介護の指定を受けるもの）</t>
    <rPh sb="0" eb="3">
      <t>ショウキボ</t>
    </rPh>
    <phoneticPr fontId="2"/>
  </si>
  <si>
    <t>認知症グループホーム</t>
    <rPh sb="0" eb="3">
      <t>ニンチショウ</t>
    </rPh>
    <phoneticPr fontId="2"/>
  </si>
  <si>
    <t>小規模多機能型居宅介護事業所</t>
    <rPh sb="0" eb="14">
      <t>ショウキボタキノウカタキョタクカイゴジギョウショ</t>
    </rPh>
    <phoneticPr fontId="2"/>
  </si>
  <si>
    <t>定期巡回・随時対応型訪問介護看護事業所</t>
    <phoneticPr fontId="2"/>
  </si>
  <si>
    <t>看護小規模多機能型居宅介護事業所</t>
    <rPh sb="0" eb="16">
      <t>カンゴショウキボタキノウカタキョタクカイゴジギョウショ</t>
    </rPh>
    <phoneticPr fontId="2"/>
  </si>
  <si>
    <t>認知症対応型デイサービスセンター</t>
    <rPh sb="0" eb="5">
      <t>ニンチショウタイオウ</t>
    </rPh>
    <rPh sb="5" eb="6">
      <t>ガタ</t>
    </rPh>
    <phoneticPr fontId="2"/>
  </si>
  <si>
    <t>地域包括支援センター</t>
    <rPh sb="0" eb="2">
      <t>チイキ</t>
    </rPh>
    <rPh sb="2" eb="4">
      <t>ホウカツ</t>
    </rPh>
    <rPh sb="4" eb="6">
      <t>シエン</t>
    </rPh>
    <phoneticPr fontId="2"/>
  </si>
  <si>
    <t>生活支援ハウス</t>
    <rPh sb="0" eb="2">
      <t>セイカツ</t>
    </rPh>
    <rPh sb="2" eb="4">
      <t>シエン</t>
    </rPh>
    <phoneticPr fontId="2"/>
  </si>
  <si>
    <t>施設内保育施設</t>
    <rPh sb="0" eb="2">
      <t>シセツ</t>
    </rPh>
    <rPh sb="2" eb="3">
      <t>ナイ</t>
    </rPh>
    <rPh sb="3" eb="5">
      <t>ホイク</t>
    </rPh>
    <rPh sb="5" eb="7">
      <t>シセツ</t>
    </rPh>
    <phoneticPr fontId="2"/>
  </si>
  <si>
    <t>小規模な介護付ホーム</t>
    <rPh sb="0" eb="3">
      <t>ショウキボ</t>
    </rPh>
    <rPh sb="4" eb="6">
      <t>カイゴ</t>
    </rPh>
    <rPh sb="6" eb="7">
      <t>ツ</t>
    </rPh>
    <phoneticPr fontId="2"/>
  </si>
  <si>
    <t>特別養護老人ホーム（併設のショートステイを含む）</t>
    <rPh sb="0" eb="6">
      <t>トクベツヨウゴロウジン</t>
    </rPh>
    <phoneticPr fontId="2"/>
  </si>
  <si>
    <t>介護老人保健施設</t>
    <phoneticPr fontId="2"/>
  </si>
  <si>
    <t>介護医療院</t>
    <phoneticPr fontId="2"/>
  </si>
  <si>
    <t>２-12.介護施設等の集約・再編実施事業</t>
    <rPh sb="5" eb="7">
      <t>カイゴ</t>
    </rPh>
    <rPh sb="7" eb="9">
      <t>シセツ</t>
    </rPh>
    <rPh sb="9" eb="10">
      <t>トウ</t>
    </rPh>
    <rPh sb="11" eb="13">
      <t>シュウヤク</t>
    </rPh>
    <rPh sb="14" eb="16">
      <t>サイヘン</t>
    </rPh>
    <rPh sb="16" eb="18">
      <t>ジッシ</t>
    </rPh>
    <rPh sb="18" eb="20">
      <t>ジギョウ</t>
    </rPh>
    <phoneticPr fontId="2"/>
  </si>
  <si>
    <t>特別養護老人ホーム○○の外壁補修及び天井の雨漏りを防ぐための修繕を行う。
R8年11月に外壁補修から着工し、1月には天井の雨漏り補修を含むすべての工事を完了する。</t>
    <rPh sb="0" eb="9">
      <t>トクベ</t>
    </rPh>
    <rPh sb="12" eb="14">
      <t>ガイヘ</t>
    </rPh>
    <rPh sb="14" eb="16">
      <t>ホシュウ</t>
    </rPh>
    <rPh sb="16" eb="17">
      <t>オヨ</t>
    </rPh>
    <rPh sb="18" eb="20">
      <t>テン</t>
    </rPh>
    <rPh sb="21" eb="24">
      <t>アマモ</t>
    </rPh>
    <rPh sb="25" eb="29">
      <t>フセ</t>
    </rPh>
    <rPh sb="30" eb="32">
      <t>シュウゼン</t>
    </rPh>
    <rPh sb="33" eb="34">
      <t>オコナ</t>
    </rPh>
    <rPh sb="39" eb="40">
      <t>ネン</t>
    </rPh>
    <rPh sb="42" eb="43">
      <t>ガツ</t>
    </rPh>
    <rPh sb="44" eb="46">
      <t>ガイ</t>
    </rPh>
    <rPh sb="46" eb="48">
      <t>ホ</t>
    </rPh>
    <rPh sb="50" eb="52">
      <t>チャッコウ</t>
    </rPh>
    <rPh sb="55" eb="56">
      <t>ガツ</t>
    </rPh>
    <rPh sb="58" eb="60">
      <t>テン</t>
    </rPh>
    <rPh sb="61" eb="64">
      <t>ア</t>
    </rPh>
    <rPh sb="64" eb="66">
      <t>ホシュウ</t>
    </rPh>
    <rPh sb="67" eb="68">
      <t>フク</t>
    </rPh>
    <rPh sb="73" eb="75">
      <t>コウジ</t>
    </rPh>
    <rPh sb="76" eb="78">
      <t>カンリョウ</t>
    </rPh>
    <phoneticPr fontId="2"/>
  </si>
  <si>
    <t>転換後の
施設定員</t>
    <rPh sb="0" eb="2">
      <t>テンカン</t>
    </rPh>
    <rPh sb="2" eb="3">
      <t>ゴ</t>
    </rPh>
    <rPh sb="5" eb="7">
      <t>シセツ</t>
    </rPh>
    <rPh sb="7" eb="9">
      <t>テイイン</t>
    </rPh>
    <phoneticPr fontId="2"/>
  </si>
  <si>
    <t>合計</t>
    <rPh sb="0" eb="2">
      <t>ゴウケイ</t>
    </rPh>
    <phoneticPr fontId="2"/>
  </si>
  <si>
    <t>ケアハウス（特定施設入居者生活介護の指定を受けるもの）</t>
    <phoneticPr fontId="2"/>
  </si>
  <si>
    <t>a）介護老人保健施設又は介護医療院以外の対象施設（転換後の広域型施設）</t>
    <rPh sb="10" eb="11">
      <t>マタ</t>
    </rPh>
    <rPh sb="17" eb="19">
      <t>イガイ</t>
    </rPh>
    <rPh sb="20" eb="22">
      <t>タイショウ</t>
    </rPh>
    <rPh sb="22" eb="24">
      <t>シセツ</t>
    </rPh>
    <rPh sb="25" eb="27">
      <t>テンカン</t>
    </rPh>
    <rPh sb="27" eb="28">
      <t>ゴ</t>
    </rPh>
    <rPh sb="29" eb="31">
      <t>コウイキ</t>
    </rPh>
    <rPh sb="31" eb="32">
      <t>ガタ</t>
    </rPh>
    <rPh sb="32" eb="34">
      <t>シセツ</t>
    </rPh>
    <phoneticPr fontId="2"/>
  </si>
  <si>
    <t>b）介護老人保健施設又は介護医療院（転換後の広域型施設）</t>
    <rPh sb="2" eb="4">
      <t>カイゴ</t>
    </rPh>
    <rPh sb="4" eb="6">
      <t>ロウジン</t>
    </rPh>
    <rPh sb="6" eb="8">
      <t>ホケン</t>
    </rPh>
    <rPh sb="8" eb="10">
      <t>シセツ</t>
    </rPh>
    <rPh sb="10" eb="11">
      <t>マタ</t>
    </rPh>
    <rPh sb="12" eb="14">
      <t>カイゴ</t>
    </rPh>
    <rPh sb="14" eb="16">
      <t>イリョウ</t>
    </rPh>
    <rPh sb="16" eb="17">
      <t>イン</t>
    </rPh>
    <rPh sb="18" eb="20">
      <t>テンカン</t>
    </rPh>
    <rPh sb="20" eb="21">
      <t>ゴ</t>
    </rPh>
    <rPh sb="22" eb="24">
      <t>コウイキ</t>
    </rPh>
    <rPh sb="24" eb="25">
      <t>ガタ</t>
    </rPh>
    <rPh sb="25" eb="27">
      <t>シセツ</t>
    </rPh>
    <phoneticPr fontId="2"/>
  </si>
  <si>
    <t>2－11　広域型施設におけるダウンサイジング実施事業（ダウンサイジング整備後の施設が地域密着型等の小規模施設）</t>
    <rPh sb="5" eb="7">
      <t>コウイキ</t>
    </rPh>
    <rPh sb="7" eb="8">
      <t>ガタ</t>
    </rPh>
    <rPh sb="8" eb="10">
      <t>シセツ</t>
    </rPh>
    <rPh sb="22" eb="24">
      <t>ジッシ</t>
    </rPh>
    <rPh sb="24" eb="26">
      <t>ジギョウ</t>
    </rPh>
    <rPh sb="35" eb="37">
      <t>セイビ</t>
    </rPh>
    <rPh sb="37" eb="38">
      <t>ゴ</t>
    </rPh>
    <rPh sb="39" eb="41">
      <t>シセツ</t>
    </rPh>
    <rPh sb="42" eb="44">
      <t>チイキ</t>
    </rPh>
    <rPh sb="44" eb="46">
      <t>ミッチャク</t>
    </rPh>
    <rPh sb="46" eb="47">
      <t>ガタ</t>
    </rPh>
    <rPh sb="47" eb="48">
      <t>トウ</t>
    </rPh>
    <rPh sb="49" eb="52">
      <t>ショウキボ</t>
    </rPh>
    <rPh sb="52" eb="54">
      <t>シセツ</t>
    </rPh>
    <phoneticPr fontId="2"/>
  </si>
  <si>
    <t>ダウンサイジング整備後の施設定員</t>
    <rPh sb="8" eb="10">
      <t>セイビ</t>
    </rPh>
    <rPh sb="10" eb="11">
      <t>ゴ</t>
    </rPh>
    <rPh sb="12" eb="14">
      <t>シセツ</t>
    </rPh>
    <rPh sb="14" eb="16">
      <t>テイイン</t>
    </rPh>
    <phoneticPr fontId="2"/>
  </si>
  <si>
    <t>合計</t>
    <rPh sb="0" eb="2">
      <t>ゴウケイ</t>
    </rPh>
    <phoneticPr fontId="2"/>
  </si>
  <si>
    <t>認知症高齢者グループホーム</t>
    <rPh sb="0" eb="3">
      <t>ニンチショウ</t>
    </rPh>
    <rPh sb="3" eb="6">
      <t>コウレイシャ</t>
    </rPh>
    <phoneticPr fontId="2"/>
  </si>
  <si>
    <t>b）小規模な介護老人保健施設又は小規模な介護医療院</t>
    <rPh sb="2" eb="5">
      <t>ショウキボ</t>
    </rPh>
    <rPh sb="6" eb="8">
      <t>カイゴ</t>
    </rPh>
    <rPh sb="8" eb="10">
      <t>ロウジン</t>
    </rPh>
    <rPh sb="10" eb="12">
      <t>ホケン</t>
    </rPh>
    <rPh sb="12" eb="14">
      <t>シセツ</t>
    </rPh>
    <rPh sb="14" eb="15">
      <t>マタ</t>
    </rPh>
    <rPh sb="16" eb="19">
      <t>ショウキボ</t>
    </rPh>
    <rPh sb="20" eb="22">
      <t>カイゴ</t>
    </rPh>
    <rPh sb="22" eb="24">
      <t>イリョウ</t>
    </rPh>
    <rPh sb="24" eb="25">
      <t>イン</t>
    </rPh>
    <phoneticPr fontId="2"/>
  </si>
  <si>
    <t>2－11　広域型施設におけるダウンサイジング実施事業（ダウンサイジング整備後の施設が広域型等の大規模施設）</t>
    <rPh sb="5" eb="7">
      <t>コウイキ</t>
    </rPh>
    <rPh sb="7" eb="8">
      <t>ガタ</t>
    </rPh>
    <rPh sb="8" eb="10">
      <t>シセツ</t>
    </rPh>
    <rPh sb="22" eb="24">
      <t>ジッシ</t>
    </rPh>
    <rPh sb="24" eb="26">
      <t>ジギョウ</t>
    </rPh>
    <rPh sb="35" eb="37">
      <t>セイビ</t>
    </rPh>
    <rPh sb="37" eb="38">
      <t>ゴ</t>
    </rPh>
    <rPh sb="39" eb="41">
      <t>シセツ</t>
    </rPh>
    <rPh sb="42" eb="44">
      <t>コウイキ</t>
    </rPh>
    <rPh sb="44" eb="45">
      <t>ガタ</t>
    </rPh>
    <rPh sb="45" eb="46">
      <t>トウ</t>
    </rPh>
    <rPh sb="47" eb="50">
      <t>ダイキボ</t>
    </rPh>
    <rPh sb="50" eb="52">
      <t>シセツ</t>
    </rPh>
    <phoneticPr fontId="2"/>
  </si>
  <si>
    <r>
      <t>a）（ダウンサイジング整備後の施設が）介護老人保健施設又は介護医療院</t>
    </r>
    <r>
      <rPr>
        <b/>
        <u/>
        <sz val="14"/>
        <color theme="1"/>
        <rFont val="HG丸ｺﾞｼｯｸM-PRO"/>
        <family val="3"/>
        <charset val="128"/>
      </rPr>
      <t>以外の</t>
    </r>
    <r>
      <rPr>
        <sz val="14"/>
        <color theme="1"/>
        <rFont val="HG丸ｺﾞｼｯｸM-PRO"/>
        <family val="3"/>
        <charset val="128"/>
      </rPr>
      <t>施設</t>
    </r>
    <rPh sb="11" eb="13">
      <t>セイビ</t>
    </rPh>
    <rPh sb="13" eb="14">
      <t>ゴ</t>
    </rPh>
    <rPh sb="15" eb="17">
      <t>シセツ</t>
    </rPh>
    <rPh sb="19" eb="21">
      <t>カイゴ</t>
    </rPh>
    <rPh sb="21" eb="23">
      <t>ロウジン</t>
    </rPh>
    <rPh sb="23" eb="25">
      <t>ホケン</t>
    </rPh>
    <rPh sb="25" eb="27">
      <t>シセツ</t>
    </rPh>
    <rPh sb="27" eb="28">
      <t>マタ</t>
    </rPh>
    <rPh sb="29" eb="31">
      <t>カイゴ</t>
    </rPh>
    <rPh sb="31" eb="33">
      <t>イリョウ</t>
    </rPh>
    <rPh sb="33" eb="34">
      <t>イン</t>
    </rPh>
    <rPh sb="34" eb="36">
      <t>イガイ</t>
    </rPh>
    <rPh sb="37" eb="39">
      <t>シセツ</t>
    </rPh>
    <phoneticPr fontId="2"/>
  </si>
  <si>
    <t>b）（ダウンサイジング整備後の施設が）介護老人保健施設又は介護医療院</t>
    <rPh sb="11" eb="13">
      <t>セイビ</t>
    </rPh>
    <rPh sb="13" eb="14">
      <t>ゴ</t>
    </rPh>
    <rPh sb="15" eb="17">
      <t>シセツ</t>
    </rPh>
    <rPh sb="19" eb="21">
      <t>カイゴ</t>
    </rPh>
    <rPh sb="21" eb="23">
      <t>ロウジン</t>
    </rPh>
    <rPh sb="23" eb="25">
      <t>ホケン</t>
    </rPh>
    <rPh sb="25" eb="27">
      <t>シセツ</t>
    </rPh>
    <rPh sb="27" eb="28">
      <t>マタ</t>
    </rPh>
    <rPh sb="29" eb="31">
      <t>カイゴ</t>
    </rPh>
    <rPh sb="31" eb="33">
      <t>イリョウ</t>
    </rPh>
    <rPh sb="33" eb="34">
      <t>イン</t>
    </rPh>
    <phoneticPr fontId="2"/>
  </si>
  <si>
    <t>a）（ダウンサイジング後の施設が）以下のもの
　　地域密着型特別養護老人ホーム（併設のショートステイを含む）、小規模な養護老人ホーム、小規模なケアハウス（特定施設入居者生活介護の指定を
　   受けるもの）又は小規模な介護付きホーム</t>
    <rPh sb="11" eb="12">
      <t>ゴ</t>
    </rPh>
    <rPh sb="13" eb="15">
      <t>シセツ</t>
    </rPh>
    <rPh sb="17" eb="19">
      <t>イカ</t>
    </rPh>
    <rPh sb="25" eb="27">
      <t>チイキ</t>
    </rPh>
    <rPh sb="27" eb="30">
      <t>ミッチャクガタ</t>
    </rPh>
    <rPh sb="30" eb="32">
      <t>トクベツ</t>
    </rPh>
    <rPh sb="32" eb="34">
      <t>ヨウゴ</t>
    </rPh>
    <rPh sb="34" eb="36">
      <t>ロウジン</t>
    </rPh>
    <rPh sb="40" eb="42">
      <t>ヘイセツ</t>
    </rPh>
    <rPh sb="51" eb="52">
      <t>フク</t>
    </rPh>
    <rPh sb="55" eb="58">
      <t>ショウキボ</t>
    </rPh>
    <rPh sb="59" eb="61">
      <t>ヨウゴ</t>
    </rPh>
    <rPh sb="61" eb="63">
      <t>ロウジン</t>
    </rPh>
    <rPh sb="67" eb="70">
      <t>ショウキボ</t>
    </rPh>
    <rPh sb="77" eb="79">
      <t>トクテイ</t>
    </rPh>
    <rPh sb="79" eb="81">
      <t>シセツ</t>
    </rPh>
    <rPh sb="81" eb="84">
      <t>ニュウキョシャ</t>
    </rPh>
    <rPh sb="84" eb="86">
      <t>セイカツ</t>
    </rPh>
    <rPh sb="86" eb="88">
      <t>カイゴ</t>
    </rPh>
    <rPh sb="89" eb="91">
      <t>シテイ</t>
    </rPh>
    <rPh sb="97" eb="98">
      <t>ウ</t>
    </rPh>
    <rPh sb="103" eb="104">
      <t>マタ</t>
    </rPh>
    <rPh sb="105" eb="108">
      <t>ショウキボ</t>
    </rPh>
    <rPh sb="109" eb="111">
      <t>カイゴ</t>
    </rPh>
    <rPh sb="111" eb="112">
      <t>ツ</t>
    </rPh>
    <phoneticPr fontId="2"/>
  </si>
  <si>
    <r>
      <t>c）a又はb</t>
    </r>
    <r>
      <rPr>
        <b/>
        <u/>
        <sz val="14"/>
        <color theme="1"/>
        <rFont val="HG丸ｺﾞｼｯｸM-PRO"/>
        <family val="3"/>
        <charset val="128"/>
      </rPr>
      <t>以外の</t>
    </r>
    <r>
      <rPr>
        <sz val="14"/>
        <color theme="1"/>
        <rFont val="HG丸ｺﾞｼｯｸM-PRO"/>
        <family val="3"/>
        <charset val="128"/>
      </rPr>
      <t>施設</t>
    </r>
    <rPh sb="3" eb="4">
      <t>マタ</t>
    </rPh>
    <rPh sb="6" eb="8">
      <t>イガイ</t>
    </rPh>
    <rPh sb="9" eb="11">
      <t>シセツ</t>
    </rPh>
    <phoneticPr fontId="2"/>
  </si>
  <si>
    <t>2－12　介護施設等の集約・再編実施事業（再編後の施設が地域密着型等の小規模施設）</t>
    <rPh sb="5" eb="7">
      <t>カイゴ</t>
    </rPh>
    <rPh sb="7" eb="9">
      <t>シセツ</t>
    </rPh>
    <rPh sb="9" eb="10">
      <t>トウ</t>
    </rPh>
    <rPh sb="11" eb="13">
      <t>シュウヤク</t>
    </rPh>
    <rPh sb="14" eb="16">
      <t>サイヘン</t>
    </rPh>
    <rPh sb="16" eb="18">
      <t>ジッシ</t>
    </rPh>
    <rPh sb="18" eb="20">
      <t>ジギョウ</t>
    </rPh>
    <rPh sb="21" eb="23">
      <t>サイヘン</t>
    </rPh>
    <rPh sb="23" eb="24">
      <t>ゴ</t>
    </rPh>
    <rPh sb="25" eb="27">
      <t>シセツ</t>
    </rPh>
    <rPh sb="28" eb="30">
      <t>チイキ</t>
    </rPh>
    <rPh sb="30" eb="32">
      <t>ミッチャク</t>
    </rPh>
    <rPh sb="32" eb="33">
      <t>ガタ</t>
    </rPh>
    <rPh sb="33" eb="34">
      <t>トウ</t>
    </rPh>
    <rPh sb="35" eb="38">
      <t>ショウキボ</t>
    </rPh>
    <rPh sb="38" eb="40">
      <t>シセツ</t>
    </rPh>
    <phoneticPr fontId="2"/>
  </si>
  <si>
    <t>a）（再編後の施設が）以下のもの
　　地域密着型特別養護老人ホーム（併設のショートステイを含む）、小規模な養護老人ホーム、小規模なケアハウス（特定施設入居者生活介護の指定を
　   受けるもの）又は小規模な介護付きホーム</t>
    <rPh sb="3" eb="5">
      <t>サイヘン</t>
    </rPh>
    <rPh sb="5" eb="6">
      <t>ゴ</t>
    </rPh>
    <rPh sb="7" eb="9">
      <t>シセツ</t>
    </rPh>
    <rPh sb="11" eb="13">
      <t>イカ</t>
    </rPh>
    <rPh sb="19" eb="21">
      <t>チイキ</t>
    </rPh>
    <rPh sb="21" eb="24">
      <t>ミッチャクガタ</t>
    </rPh>
    <rPh sb="24" eb="26">
      <t>トクベツ</t>
    </rPh>
    <rPh sb="26" eb="28">
      <t>ヨウゴ</t>
    </rPh>
    <rPh sb="28" eb="30">
      <t>ロウジン</t>
    </rPh>
    <rPh sb="34" eb="36">
      <t>ヘイセツ</t>
    </rPh>
    <rPh sb="45" eb="46">
      <t>フク</t>
    </rPh>
    <rPh sb="49" eb="52">
      <t>ショウキボ</t>
    </rPh>
    <rPh sb="53" eb="55">
      <t>ヨウゴ</t>
    </rPh>
    <rPh sb="55" eb="57">
      <t>ロウジン</t>
    </rPh>
    <rPh sb="61" eb="64">
      <t>ショウキボ</t>
    </rPh>
    <rPh sb="71" eb="73">
      <t>トクテイ</t>
    </rPh>
    <rPh sb="73" eb="75">
      <t>シセツ</t>
    </rPh>
    <rPh sb="75" eb="78">
      <t>ニュウキョシャ</t>
    </rPh>
    <rPh sb="78" eb="80">
      <t>セイカツ</t>
    </rPh>
    <rPh sb="80" eb="82">
      <t>カイゴ</t>
    </rPh>
    <rPh sb="83" eb="85">
      <t>シテイ</t>
    </rPh>
    <rPh sb="91" eb="92">
      <t>ウ</t>
    </rPh>
    <rPh sb="97" eb="98">
      <t>マタ</t>
    </rPh>
    <rPh sb="99" eb="102">
      <t>ショウキボ</t>
    </rPh>
    <rPh sb="103" eb="105">
      <t>カイゴ</t>
    </rPh>
    <rPh sb="105" eb="106">
      <t>ツ</t>
    </rPh>
    <phoneticPr fontId="2"/>
  </si>
  <si>
    <t>2－12　介護施設等の集約・再編実施事業（再編後の施設が広域型等の大規模施設）</t>
    <rPh sb="28" eb="30">
      <t>コウイキ</t>
    </rPh>
    <rPh sb="30" eb="31">
      <t>ガタ</t>
    </rPh>
    <rPh sb="31" eb="32">
      <t>トウ</t>
    </rPh>
    <rPh sb="33" eb="36">
      <t>ダイキボ</t>
    </rPh>
    <rPh sb="36" eb="38">
      <t>シセツ</t>
    </rPh>
    <phoneticPr fontId="2"/>
  </si>
  <si>
    <r>
      <t>a）（再編後の施設が）介護老人保健施設又は介護医療院</t>
    </r>
    <r>
      <rPr>
        <b/>
        <u/>
        <sz val="14"/>
        <color theme="1"/>
        <rFont val="HG丸ｺﾞｼｯｸM-PRO"/>
        <family val="3"/>
        <charset val="128"/>
      </rPr>
      <t>以外の</t>
    </r>
    <r>
      <rPr>
        <sz val="14"/>
        <color theme="1"/>
        <rFont val="HG丸ｺﾞｼｯｸM-PRO"/>
        <family val="3"/>
        <charset val="128"/>
      </rPr>
      <t>施設</t>
    </r>
    <rPh sb="3" eb="5">
      <t>サイヘン</t>
    </rPh>
    <rPh sb="5" eb="6">
      <t>ゴ</t>
    </rPh>
    <rPh sb="7" eb="9">
      <t>シセツ</t>
    </rPh>
    <rPh sb="11" eb="13">
      <t>カイゴ</t>
    </rPh>
    <rPh sb="13" eb="15">
      <t>ロウジン</t>
    </rPh>
    <rPh sb="15" eb="17">
      <t>ホケン</t>
    </rPh>
    <rPh sb="17" eb="19">
      <t>シセツ</t>
    </rPh>
    <rPh sb="19" eb="20">
      <t>マタ</t>
    </rPh>
    <rPh sb="21" eb="23">
      <t>カイゴ</t>
    </rPh>
    <rPh sb="23" eb="25">
      <t>イリョウ</t>
    </rPh>
    <rPh sb="25" eb="26">
      <t>イン</t>
    </rPh>
    <rPh sb="26" eb="28">
      <t>イガイ</t>
    </rPh>
    <rPh sb="29" eb="31">
      <t>シセツ</t>
    </rPh>
    <phoneticPr fontId="2"/>
  </si>
  <si>
    <t>b）（再編後の施設が）介護老人保健施設又は介護医療院</t>
    <rPh sb="3" eb="5">
      <t>サイヘン</t>
    </rPh>
    <rPh sb="5" eb="6">
      <t>ゴ</t>
    </rPh>
    <rPh sb="7" eb="9">
      <t>シセツ</t>
    </rPh>
    <rPh sb="11" eb="13">
      <t>カイゴ</t>
    </rPh>
    <rPh sb="13" eb="15">
      <t>ロウジン</t>
    </rPh>
    <rPh sb="15" eb="17">
      <t>ホケン</t>
    </rPh>
    <rPh sb="17" eb="19">
      <t>シセツ</t>
    </rPh>
    <rPh sb="19" eb="20">
      <t>マタ</t>
    </rPh>
    <rPh sb="21" eb="23">
      <t>カイゴ</t>
    </rPh>
    <rPh sb="23" eb="25">
      <t>イリョウ</t>
    </rPh>
    <rPh sb="25" eb="26">
      <t>イン</t>
    </rPh>
    <phoneticPr fontId="2"/>
  </si>
  <si>
    <t>b）（再編後の施設が）小規模な介護老人保健施設又は小規模な介護医療院</t>
    <rPh sb="3" eb="6">
      <t>サイヘンゴ</t>
    </rPh>
    <rPh sb="7" eb="9">
      <t>シセツ</t>
    </rPh>
    <rPh sb="11" eb="14">
      <t>ショウキボ</t>
    </rPh>
    <rPh sb="15" eb="17">
      <t>カイゴ</t>
    </rPh>
    <rPh sb="17" eb="19">
      <t>ロウジン</t>
    </rPh>
    <rPh sb="19" eb="21">
      <t>ホケン</t>
    </rPh>
    <rPh sb="21" eb="23">
      <t>シセツ</t>
    </rPh>
    <rPh sb="23" eb="24">
      <t>マタ</t>
    </rPh>
    <rPh sb="25" eb="28">
      <t>ショウキボ</t>
    </rPh>
    <rPh sb="29" eb="31">
      <t>カイゴ</t>
    </rPh>
    <rPh sb="31" eb="33">
      <t>イリョウ</t>
    </rPh>
    <rPh sb="33" eb="34">
      <t>イン</t>
    </rPh>
    <phoneticPr fontId="2"/>
  </si>
  <si>
    <r>
      <t>c）（再編後の施設）a又はb</t>
    </r>
    <r>
      <rPr>
        <b/>
        <u/>
        <sz val="14"/>
        <color theme="1"/>
        <rFont val="HG丸ｺﾞｼｯｸM-PRO"/>
        <family val="3"/>
        <charset val="128"/>
      </rPr>
      <t>以外の</t>
    </r>
    <r>
      <rPr>
        <sz val="14"/>
        <color theme="1"/>
        <rFont val="HG丸ｺﾞｼｯｸM-PRO"/>
        <family val="3"/>
        <charset val="128"/>
      </rPr>
      <t>施設</t>
    </r>
    <rPh sb="3" eb="6">
      <t>サイヘンゴ</t>
    </rPh>
    <rPh sb="7" eb="9">
      <t>シセツ</t>
    </rPh>
    <rPh sb="11" eb="12">
      <t>マタ</t>
    </rPh>
    <rPh sb="14" eb="16">
      <t>イガイ</t>
    </rPh>
    <rPh sb="17" eb="19">
      <t>シセツ</t>
    </rPh>
    <phoneticPr fontId="2"/>
  </si>
  <si>
    <t>再編後の施設定員</t>
    <rPh sb="0" eb="2">
      <t>サイヘン</t>
    </rPh>
    <rPh sb="2" eb="3">
      <t>ゴ</t>
    </rPh>
    <rPh sb="4" eb="6">
      <t>シセツ</t>
    </rPh>
    <rPh sb="6" eb="8">
      <t>テイイン</t>
    </rPh>
    <phoneticPr fontId="2"/>
  </si>
  <si>
    <t>再編前の
既存施設名・種別・定員</t>
    <rPh sb="0" eb="2">
      <t>サイヘン</t>
    </rPh>
    <rPh sb="2" eb="3">
      <t>マエ</t>
    </rPh>
    <rPh sb="5" eb="7">
      <t>キゾン</t>
    </rPh>
    <rPh sb="7" eb="9">
      <t>シセツ</t>
    </rPh>
    <rPh sb="9" eb="10">
      <t>メイ</t>
    </rPh>
    <rPh sb="11" eb="13">
      <t>シュベツ</t>
    </rPh>
    <rPh sb="14" eb="16">
      <t>テイイン</t>
    </rPh>
    <phoneticPr fontId="2"/>
  </si>
  <si>
    <t>地域密着型特別養護老人ホーム（併設のショートステイを含む）</t>
  </si>
  <si>
    <t>①
小規模多機能ホーム姫路・小規模多機能型居宅介護事業所・29人
②
特別養護老人ホーム姫路園・地域密着型特別養護老人ホーム・20人</t>
    <rPh sb="2" eb="5">
      <t>ショウキボ</t>
    </rPh>
    <rPh sb="5" eb="8">
      <t>タキノウ</t>
    </rPh>
    <rPh sb="11" eb="13">
      <t>ヒメジ</t>
    </rPh>
    <rPh sb="14" eb="17">
      <t>ショウキボ</t>
    </rPh>
    <rPh sb="17" eb="21">
      <t>タキノウガタ</t>
    </rPh>
    <rPh sb="21" eb="23">
      <t>キョタク</t>
    </rPh>
    <rPh sb="23" eb="25">
      <t>カイゴ</t>
    </rPh>
    <rPh sb="25" eb="28">
      <t>ジギョウショ</t>
    </rPh>
    <rPh sb="31" eb="32">
      <t>ニン</t>
    </rPh>
    <rPh sb="35" eb="37">
      <t>トクベツ</t>
    </rPh>
    <rPh sb="37" eb="39">
      <t>ヨウゴ</t>
    </rPh>
    <rPh sb="39" eb="41">
      <t>ロウジン</t>
    </rPh>
    <rPh sb="44" eb="46">
      <t>ヒメジ</t>
    </rPh>
    <rPh sb="46" eb="47">
      <t>エン</t>
    </rPh>
    <rPh sb="48" eb="50">
      <t>チイキ</t>
    </rPh>
    <rPh sb="50" eb="53">
      <t>ミッチャクガタ</t>
    </rPh>
    <rPh sb="53" eb="55">
      <t>トクベツ</t>
    </rPh>
    <rPh sb="55" eb="57">
      <t>ヨウゴ</t>
    </rPh>
    <rPh sb="57" eb="59">
      <t>ロウジン</t>
    </rPh>
    <rPh sb="65" eb="66">
      <t>ニン</t>
    </rPh>
    <phoneticPr fontId="2"/>
  </si>
  <si>
    <t>①
姫路介護付有料老人ホーム・介護付きホーム（特定施設入居者生活介護の指定を受けるもの）・100人
②
特別養護老人ホーム姫路園・地域密着型特別養護老人ホーム・29人</t>
    <rPh sb="2" eb="4">
      <t>ヒメジ</t>
    </rPh>
    <rPh sb="4" eb="6">
      <t>カイゴ</t>
    </rPh>
    <rPh sb="6" eb="7">
      <t>ツキ</t>
    </rPh>
    <rPh sb="7" eb="9">
      <t>ユウリョウ</t>
    </rPh>
    <rPh sb="9" eb="11">
      <t>ロウジン</t>
    </rPh>
    <rPh sb="15" eb="17">
      <t>カイゴ</t>
    </rPh>
    <rPh sb="17" eb="18">
      <t>ツ</t>
    </rPh>
    <rPh sb="48" eb="49">
      <t>ニン</t>
    </rPh>
    <rPh sb="52" eb="54">
      <t>トクベツ</t>
    </rPh>
    <rPh sb="54" eb="56">
      <t>ヨウゴ</t>
    </rPh>
    <rPh sb="56" eb="58">
      <t>ロウジン</t>
    </rPh>
    <rPh sb="61" eb="63">
      <t>ヒメジ</t>
    </rPh>
    <rPh sb="63" eb="64">
      <t>エン</t>
    </rPh>
    <rPh sb="65" eb="67">
      <t>チイキ</t>
    </rPh>
    <rPh sb="67" eb="70">
      <t>ミッチャクガタ</t>
    </rPh>
    <rPh sb="70" eb="72">
      <t>トクベツ</t>
    </rPh>
    <rPh sb="72" eb="74">
      <t>ヨウゴ</t>
    </rPh>
    <rPh sb="74" eb="76">
      <t>ロウジン</t>
    </rPh>
    <rPh sb="82" eb="83">
      <t>ニン</t>
    </rPh>
    <phoneticPr fontId="2"/>
  </si>
  <si>
    <t>①
老健ひめじ・介護老人保健施設・20人
②
ひめじ介護医療院・介護医療院・5人</t>
    <rPh sb="2" eb="4">
      <t>ロウケン</t>
    </rPh>
    <rPh sb="8" eb="10">
      <t>カイゴ</t>
    </rPh>
    <rPh sb="10" eb="12">
      <t>ロウジン</t>
    </rPh>
    <rPh sb="12" eb="14">
      <t>ホケン</t>
    </rPh>
    <rPh sb="14" eb="16">
      <t>シセツ</t>
    </rPh>
    <rPh sb="19" eb="20">
      <t>ニン</t>
    </rPh>
    <rPh sb="26" eb="28">
      <t>カイゴ</t>
    </rPh>
    <rPh sb="28" eb="30">
      <t>イリョウ</t>
    </rPh>
    <rPh sb="30" eb="31">
      <t>イン</t>
    </rPh>
    <rPh sb="32" eb="34">
      <t>カイゴ</t>
    </rPh>
    <rPh sb="34" eb="36">
      <t>イリョウ</t>
    </rPh>
    <rPh sb="36" eb="37">
      <t>イン</t>
    </rPh>
    <rPh sb="39" eb="40">
      <t>ニン</t>
    </rPh>
    <phoneticPr fontId="2"/>
  </si>
  <si>
    <t>①
老健ひめじ・介護老人保健施設・90人
②
ひめじ介護医療院・介護医療院・10人</t>
    <rPh sb="2" eb="4">
      <t>ロウケン</t>
    </rPh>
    <rPh sb="8" eb="16">
      <t>カイゴロウジンホケンシセツ</t>
    </rPh>
    <rPh sb="19" eb="20">
      <t>ニン</t>
    </rPh>
    <rPh sb="26" eb="28">
      <t>カイゴ</t>
    </rPh>
    <rPh sb="28" eb="30">
      <t>イリョウ</t>
    </rPh>
    <rPh sb="30" eb="31">
      <t>イン</t>
    </rPh>
    <rPh sb="32" eb="34">
      <t>カイゴ</t>
    </rPh>
    <rPh sb="34" eb="36">
      <t>イリョウ</t>
    </rPh>
    <rPh sb="36" eb="37">
      <t>イン</t>
    </rPh>
    <rPh sb="40" eb="41">
      <t>ニン</t>
    </rPh>
    <phoneticPr fontId="2"/>
  </si>
  <si>
    <t>看護小規模多機能〇〇</t>
    <rPh sb="0" eb="2">
      <t>カンゴ</t>
    </rPh>
    <rPh sb="2" eb="5">
      <t>ショウキボ</t>
    </rPh>
    <rPh sb="5" eb="8">
      <t>タキノウ</t>
    </rPh>
    <phoneticPr fontId="2"/>
  </si>
  <si>
    <t>①
看護小規模多機能ひめじ・看護小規模多機能型居宅介護事業所・29人
②
小規模多機能ホームひめじ・小規模多機能型居宅介護事業所・29人</t>
    <rPh sb="2" eb="4">
      <t>カンゴ</t>
    </rPh>
    <rPh sb="4" eb="7">
      <t>ショウキボ</t>
    </rPh>
    <rPh sb="7" eb="10">
      <t>タキノウ</t>
    </rPh>
    <rPh sb="14" eb="16">
      <t>カンゴ</t>
    </rPh>
    <rPh sb="16" eb="19">
      <t>ショウキボ</t>
    </rPh>
    <rPh sb="19" eb="23">
      <t>タキノウガタ</t>
    </rPh>
    <rPh sb="23" eb="25">
      <t>キョタク</t>
    </rPh>
    <rPh sb="25" eb="27">
      <t>カイゴ</t>
    </rPh>
    <rPh sb="27" eb="30">
      <t>ジギョウショ</t>
    </rPh>
    <rPh sb="33" eb="34">
      <t>ニン</t>
    </rPh>
    <rPh sb="37" eb="40">
      <t>ショウキボ</t>
    </rPh>
    <rPh sb="40" eb="43">
      <t>タキノウ</t>
    </rPh>
    <rPh sb="50" eb="53">
      <t>ショウキボ</t>
    </rPh>
    <rPh sb="53" eb="57">
      <t>タキノウガタ</t>
    </rPh>
    <rPh sb="57" eb="59">
      <t>キョタク</t>
    </rPh>
    <rPh sb="59" eb="61">
      <t>カイゴ</t>
    </rPh>
    <rPh sb="61" eb="64">
      <t>ジギョウショ</t>
    </rPh>
    <rPh sb="67" eb="68">
      <t>ニン</t>
    </rPh>
    <phoneticPr fontId="2"/>
  </si>
  <si>
    <t>既存施設名・種別・定員</t>
    <rPh sb="0" eb="2">
      <t>キゾン</t>
    </rPh>
    <rPh sb="2" eb="4">
      <t>シセツ</t>
    </rPh>
    <rPh sb="4" eb="5">
      <t>メイ</t>
    </rPh>
    <rPh sb="6" eb="8">
      <t>シュベツ</t>
    </rPh>
    <rPh sb="9" eb="11">
      <t>テイイン</t>
    </rPh>
    <phoneticPr fontId="2"/>
  </si>
  <si>
    <t>介護付有料老人ホームひめじ・介護付きホーム（特定施設入居者生活介護の指定を受けるもの）・100人</t>
    <rPh sb="0" eb="2">
      <t>カイゴ</t>
    </rPh>
    <rPh sb="2" eb="3">
      <t>ツキ</t>
    </rPh>
    <rPh sb="3" eb="5">
      <t>ユウリョウ</t>
    </rPh>
    <rPh sb="5" eb="7">
      <t>ロウジン</t>
    </rPh>
    <rPh sb="14" eb="16">
      <t>カイゴ</t>
    </rPh>
    <rPh sb="16" eb="17">
      <t>ツ</t>
    </rPh>
    <rPh sb="47" eb="48">
      <t>ニン</t>
    </rPh>
    <phoneticPr fontId="2"/>
  </si>
  <si>
    <t>老健ひめじ・介護老人保健施設・100人</t>
    <rPh sb="0" eb="2">
      <t>ロウケン</t>
    </rPh>
    <rPh sb="6" eb="8">
      <t>カイゴ</t>
    </rPh>
    <rPh sb="8" eb="10">
      <t>ロウジン</t>
    </rPh>
    <rPh sb="10" eb="12">
      <t>ホケン</t>
    </rPh>
    <rPh sb="12" eb="14">
      <t>シセツ</t>
    </rPh>
    <rPh sb="18" eb="19">
      <t>ニン</t>
    </rPh>
    <phoneticPr fontId="2"/>
  </si>
  <si>
    <t>介護老人保健施設○○・介護老人保健施設・60人</t>
    <rPh sb="0" eb="8">
      <t>カイゴロウジンホケンシセツ</t>
    </rPh>
    <rPh sb="11" eb="13">
      <t>カイゴ</t>
    </rPh>
    <rPh sb="13" eb="15">
      <t>ロウジン</t>
    </rPh>
    <rPh sb="15" eb="17">
      <t>ホケン</t>
    </rPh>
    <rPh sb="17" eb="19">
      <t>シセツ</t>
    </rPh>
    <rPh sb="22" eb="23">
      <t>ニン</t>
    </rPh>
    <phoneticPr fontId="2"/>
  </si>
  <si>
    <t>特別養護老人ホーム○○・特別養護老人ホーム・50人</t>
    <rPh sb="0" eb="6">
      <t>トクベツヨウゴロウジン</t>
    </rPh>
    <rPh sb="12" eb="14">
      <t>トクベツ</t>
    </rPh>
    <rPh sb="14" eb="16">
      <t>ヨウゴ</t>
    </rPh>
    <rPh sb="16" eb="18">
      <t>ロウジン</t>
    </rPh>
    <rPh sb="24" eb="25">
      <t>ニン</t>
    </rPh>
    <phoneticPr fontId="2"/>
  </si>
  <si>
    <t>看護小規模多機能○○・看護小規模多機能型居宅介護事業所・29人</t>
    <rPh sb="0" eb="2">
      <t>カンゴ</t>
    </rPh>
    <rPh sb="2" eb="5">
      <t>ショウキボ</t>
    </rPh>
    <rPh sb="5" eb="8">
      <t>タキノウ</t>
    </rPh>
    <rPh sb="11" eb="13">
      <t>カンゴ</t>
    </rPh>
    <rPh sb="13" eb="16">
      <t>ショウキボ</t>
    </rPh>
    <rPh sb="16" eb="20">
      <t>タキノウガタ</t>
    </rPh>
    <rPh sb="20" eb="22">
      <t>キョタク</t>
    </rPh>
    <rPh sb="22" eb="24">
      <t>カイゴ</t>
    </rPh>
    <rPh sb="24" eb="27">
      <t>ジギョウショ</t>
    </rPh>
    <rPh sb="30" eb="31">
      <t>ニン</t>
    </rPh>
    <phoneticPr fontId="2"/>
  </si>
  <si>
    <t>特別養護老人ホームひめじ</t>
    <phoneticPr fontId="2"/>
  </si>
  <si>
    <t>介護老人保健施設ひめじ・介護老人保健施設・20人</t>
    <rPh sb="0" eb="8">
      <t>カイゴロウジンホケンシセツ</t>
    </rPh>
    <rPh sb="12" eb="14">
      <t>カイゴ</t>
    </rPh>
    <rPh sb="14" eb="16">
      <t>ロウジン</t>
    </rPh>
    <rPh sb="16" eb="18">
      <t>ホケン</t>
    </rPh>
    <rPh sb="18" eb="20">
      <t>シセツ</t>
    </rPh>
    <rPh sb="23" eb="24">
      <t>ニン</t>
    </rPh>
    <phoneticPr fontId="2"/>
  </si>
  <si>
    <t>特別養護老人ホーム姫路園・地域密着型特別養護老人ホーム・29人</t>
    <rPh sb="0" eb="2">
      <t>トクベツ</t>
    </rPh>
    <rPh sb="2" eb="4">
      <t>ヨウゴ</t>
    </rPh>
    <rPh sb="4" eb="6">
      <t>ロウジン</t>
    </rPh>
    <rPh sb="9" eb="11">
      <t>ヒメジ</t>
    </rPh>
    <rPh sb="11" eb="12">
      <t>エン</t>
    </rPh>
    <rPh sb="13" eb="15">
      <t>チイキ</t>
    </rPh>
    <rPh sb="15" eb="18">
      <t>ミッチャクガタ</t>
    </rPh>
    <rPh sb="18" eb="24">
      <t>トクベツヨウゴロウジン</t>
    </rPh>
    <rPh sb="30" eb="31">
      <t>ニン</t>
    </rPh>
    <phoneticPr fontId="2"/>
  </si>
  <si>
    <t>〇〇ホーム</t>
    <phoneticPr fontId="2"/>
  </si>
  <si>
    <t>集約再編後の施設種別</t>
    <rPh sb="0" eb="2">
      <t>シュウヤク</t>
    </rPh>
    <rPh sb="2" eb="4">
      <t>サイヘン</t>
    </rPh>
    <rPh sb="4" eb="5">
      <t>ゴ</t>
    </rPh>
    <rPh sb="6" eb="8">
      <t>シセツ</t>
    </rPh>
    <rPh sb="8" eb="10">
      <t>シュベツ</t>
    </rPh>
    <phoneticPr fontId="2"/>
  </si>
  <si>
    <r>
      <rPr>
        <b/>
        <sz val="11"/>
        <color rgb="FFFF0000"/>
        <rFont val="BIZ UDゴシック"/>
        <family val="3"/>
        <charset val="128"/>
      </rPr>
      <t>※注意！</t>
    </r>
    <r>
      <rPr>
        <sz val="10"/>
        <color theme="1"/>
        <rFont val="BIZ UDゴシック"/>
        <family val="3"/>
        <charset val="128"/>
      </rPr>
      <t xml:space="preserve">
No.10~12について、県補助事業の実施が未定となっておりますのでご注意ください。
事業が実施された場合に、実施意向があるかについて回答してください。
</t>
    </r>
    <r>
      <rPr>
        <b/>
        <sz val="10"/>
        <color theme="1"/>
        <rFont val="BIZ UDゴシック"/>
        <family val="3"/>
        <charset val="128"/>
      </rPr>
      <t>上記以外の事業についても令和８年度以降の実施がない場合もありますのでご了承ください。</t>
    </r>
    <rPh sb="1" eb="3">
      <t>チュウイ</t>
    </rPh>
    <rPh sb="18" eb="19">
      <t>ケン</t>
    </rPh>
    <rPh sb="19" eb="21">
      <t>ホジョ</t>
    </rPh>
    <rPh sb="21" eb="23">
      <t>ジギョウ</t>
    </rPh>
    <rPh sb="24" eb="26">
      <t>ジッシ</t>
    </rPh>
    <rPh sb="27" eb="29">
      <t>ミテイ</t>
    </rPh>
    <rPh sb="40" eb="42">
      <t>チュウイ</t>
    </rPh>
    <rPh sb="48" eb="50">
      <t>ジギョウ</t>
    </rPh>
    <rPh sb="51" eb="53">
      <t>ジッシ</t>
    </rPh>
    <rPh sb="56" eb="58">
      <t>バアイ</t>
    </rPh>
    <rPh sb="60" eb="62">
      <t>ジッシ</t>
    </rPh>
    <rPh sb="62" eb="64">
      <t>イコウ</t>
    </rPh>
    <rPh sb="72" eb="74">
      <t>カイトウ</t>
    </rPh>
    <rPh sb="82" eb="84">
      <t>ジョウキ</t>
    </rPh>
    <rPh sb="84" eb="86">
      <t>イガイ</t>
    </rPh>
    <rPh sb="87" eb="89">
      <t>ジギョウ</t>
    </rPh>
    <rPh sb="94" eb="96">
      <t>レイワ</t>
    </rPh>
    <rPh sb="97" eb="99">
      <t>ネンド</t>
    </rPh>
    <rPh sb="99" eb="101">
      <t>イコウ</t>
    </rPh>
    <rPh sb="102" eb="104">
      <t>ジッシ</t>
    </rPh>
    <rPh sb="107" eb="109">
      <t>バアイ</t>
    </rPh>
    <rPh sb="117" eb="119">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</si>
</sst>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人&quot;"/>
    <numFmt numFmtId="177" formatCode="#,###&quot;千&quot;&quot;円&quot;"/>
    <numFmt numFmtId="178" formatCode="#,###\ &quot;千円／人&quot;"/>
    <numFmt numFmtId="179" formatCode="#,###\ &quot;千円／施設&quot;"/>
    <numFmt numFmtId="180" formatCode="#&quot;人&quot;"/>
    <numFmt numFmtId="181" formatCode="#,###\ &quot;千円／台&quot;"/>
    <numFmt numFmtId="182" formatCode="#&quot;台&quot;"/>
    <numFmt numFmtId="183" formatCode="#,###\ &quot;千円／箇所&quot;"/>
    <numFmt numFmtId="184" formatCode="#&quot;箇所&quot;"/>
    <numFmt numFmtId="185" formatCode="#,##0&quot;円／人&quot;"/>
    <numFmt numFmtId="186" formatCode="#,##0&quot;千円／人&quot;"/>
  </numFmts>
  <fonts count="29" x14ac:knownFonts="1">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sz val="11"/>
      <color theme="1"/>
      <name val="ＭＳ 明朝"/>
      <family val="1"/>
      <charset val="128"/>
    </font>
    <font>
      <sz val="12"/>
      <color theme="1"/>
      <name val="ＭＳ ゴシック"/>
      <family val="3"/>
      <charset val="128"/>
    </font>
    <font>
      <sz val="12"/>
      <color theme="1"/>
      <name val="ＭＳ 明朝"/>
      <family val="1"/>
      <charset val="128"/>
    </font>
    <font>
      <sz val="11"/>
      <color theme="1"/>
      <name val="HGPｺﾞｼｯｸM"/>
      <family val="3"/>
      <charset val="128"/>
    </font>
    <font>
      <sz val="11"/>
      <color theme="1"/>
      <name val="HG丸ｺﾞｼｯｸM-PRO"/>
      <family val="3"/>
      <charset val="128"/>
    </font>
    <font>
      <sz val="11"/>
      <color theme="1"/>
      <name val="游ゴシック"/>
      <family val="3"/>
      <charset val="128"/>
      <scheme val="minor"/>
    </font>
    <font>
      <sz val="10"/>
      <color theme="1"/>
      <name val="HGPｺﾞｼｯｸM"/>
      <family val="3"/>
      <charset val="128"/>
    </font>
    <font>
      <sz val="14"/>
      <color theme="1"/>
      <name val="HG丸ｺﾞｼｯｸM-PRO"/>
      <family val="3"/>
      <charset val="128"/>
    </font>
    <font>
      <sz val="14"/>
      <color theme="1"/>
      <name val="游ゴシック"/>
      <family val="2"/>
      <scheme val="minor"/>
    </font>
    <font>
      <sz val="14"/>
      <color theme="1"/>
      <name val="HGPｺﾞｼｯｸM"/>
      <family val="3"/>
      <charset val="128"/>
    </font>
    <font>
      <sz val="16"/>
      <color theme="1"/>
      <name val="HG丸ｺﾞｼｯｸM-PRO"/>
      <family val="3"/>
      <charset val="128"/>
    </font>
    <font>
      <b/>
      <sz val="14"/>
      <color theme="1"/>
      <name val="HGPｺﾞｼｯｸM"/>
      <family val="3"/>
      <charset val="128"/>
    </font>
    <font>
      <b/>
      <u/>
      <sz val="14"/>
      <color theme="1"/>
      <name val="HGPｺﾞｼｯｸM"/>
      <family val="3"/>
      <charset val="128"/>
    </font>
    <font>
      <sz val="12"/>
      <color theme="1"/>
      <name val="HG丸ｺﾞｼｯｸM-PRO"/>
      <family val="3"/>
      <charset val="128"/>
    </font>
    <font>
      <sz val="10"/>
      <color theme="1"/>
      <name val="HG丸ｺﾞｼｯｸM-PRO"/>
      <family val="3"/>
      <charset val="128"/>
    </font>
    <font>
      <b/>
      <u/>
      <sz val="14"/>
      <color theme="1"/>
      <name val="HG丸ｺﾞｼｯｸM-PRO"/>
      <family val="3"/>
      <charset val="128"/>
    </font>
    <font>
      <b/>
      <sz val="12"/>
      <color rgb="FFFF0000"/>
      <name val="HG丸ｺﾞｼｯｸM-PRO"/>
      <family val="3"/>
      <charset val="128"/>
    </font>
    <font>
      <sz val="10"/>
      <name val="BIZ UDゴシック"/>
      <family val="3"/>
      <charset val="128"/>
    </font>
    <font>
      <sz val="11"/>
      <color theme="1"/>
      <name val="BIZ UDゴシック"/>
      <family val="3"/>
      <charset val="128"/>
    </font>
    <font>
      <sz val="14"/>
      <color theme="1"/>
      <name val="BIZ UDゴシック"/>
      <family val="3"/>
      <charset val="128"/>
    </font>
    <font>
      <sz val="14"/>
      <name val="BIZ UDゴシック"/>
      <family val="3"/>
      <charset val="128"/>
    </font>
    <font>
      <sz val="12"/>
      <color theme="1"/>
      <name val="BIZ UDゴシック"/>
      <family val="3"/>
      <charset val="128"/>
    </font>
    <font>
      <sz val="10"/>
      <color theme="1"/>
      <name val="BIZ UDゴシック"/>
      <family val="3"/>
      <charset val="128"/>
    </font>
    <font>
      <b/>
      <sz val="11"/>
      <color rgb="FFFF0000"/>
      <name val="BIZ UDゴシック"/>
      <family val="3"/>
      <charset val="128"/>
    </font>
    <font>
      <b/>
      <sz val="10"/>
      <color theme="1"/>
      <name val="BIZ UDゴシック"/>
      <family val="3"/>
      <charset val="128"/>
    </font>
    <font>
      <sz val="12"/>
      <name val="BIZ UD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8" tint="0.59996337778862885"/>
        <bgColor indexed="64"/>
      </patternFill>
    </fill>
  </fills>
  <borders count="5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1">
    <xf numFmtId="0" fontId="0" fillId="0" borderId="0"/>
  </cellStyleXfs>
  <cellXfs count="343">
    <xf numFmtId="0" fontId="0" fillId="0" borderId="0" xfId="0"/>
    <xf numFmtId="0" fontId="3" fillId="0" borderId="0" xfId="0" applyFont="1"/>
    <xf numFmtId="0" fontId="4" fillId="0" borderId="0" xfId="0" applyFont="1"/>
    <xf numFmtId="49" fontId="7" fillId="0" borderId="0" xfId="0" applyNumberFormat="1" applyFont="1"/>
    <xf numFmtId="0" fontId="6" fillId="0" borderId="0" xfId="0" applyFont="1"/>
    <xf numFmtId="0" fontId="6" fillId="0" borderId="0" xfId="0" applyFont="1" applyBorder="1" applyAlignment="1">
      <alignment horizontal="center"/>
    </xf>
    <xf numFmtId="0" fontId="6" fillId="0" borderId="0" xfId="0" applyFont="1" applyAlignment="1">
      <alignment vertical="center"/>
    </xf>
    <xf numFmtId="0" fontId="0" fillId="0" borderId="0" xfId="0" applyAlignment="1">
      <alignment horizontal="right" vertical="center" wrapText="1"/>
    </xf>
    <xf numFmtId="0" fontId="0" fillId="0" borderId="0" xfId="0" applyAlignment="1">
      <alignment vertical="center" wrapText="1"/>
    </xf>
    <xf numFmtId="0" fontId="0" fillId="0" borderId="0" xfId="0" applyAlignment="1">
      <alignment vertical="center"/>
    </xf>
    <xf numFmtId="49" fontId="7" fillId="0" borderId="0" xfId="0" applyNumberFormat="1" applyFont="1" applyAlignment="1">
      <alignment vertical="center"/>
    </xf>
    <xf numFmtId="0" fontId="0" fillId="0" borderId="0" xfId="0" applyBorder="1" applyAlignment="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80" fontId="6" fillId="0" borderId="2" xfId="0" applyNumberFormat="1" applyFont="1" applyBorder="1" applyAlignment="1">
      <alignment vertical="center"/>
    </xf>
    <xf numFmtId="177" fontId="6" fillId="0" borderId="2" xfId="0" applyNumberFormat="1"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177" fontId="6" fillId="0" borderId="2" xfId="0" applyNumberFormat="1" applyFont="1" applyFill="1" applyBorder="1" applyAlignment="1">
      <alignment vertical="center"/>
    </xf>
    <xf numFmtId="177" fontId="6" fillId="0" borderId="8" xfId="0" applyNumberFormat="1" applyFont="1" applyBorder="1" applyAlignment="1">
      <alignment vertical="center"/>
    </xf>
    <xf numFmtId="177" fontId="6" fillId="0" borderId="8" xfId="0" applyNumberFormat="1" applyFont="1" applyFill="1" applyBorder="1" applyAlignment="1">
      <alignment vertical="center"/>
    </xf>
    <xf numFmtId="0" fontId="0" fillId="0" borderId="0" xfId="0" applyAlignment="1">
      <alignment horizontal="right" vertical="center"/>
    </xf>
    <xf numFmtId="0" fontId="6" fillId="0" borderId="2" xfId="0" applyFont="1" applyBorder="1" applyAlignment="1">
      <alignment horizontal="center" vertical="center"/>
    </xf>
    <xf numFmtId="177" fontId="6" fillId="0" borderId="0" xfId="0" applyNumberFormat="1" applyFont="1" applyAlignment="1">
      <alignment vertical="center"/>
    </xf>
    <xf numFmtId="0" fontId="6" fillId="0" borderId="0" xfId="0" applyFont="1" applyAlignment="1">
      <alignment horizontal="center" vertical="center"/>
    </xf>
    <xf numFmtId="178" fontId="6" fillId="0" borderId="0" xfId="0" applyNumberFormat="1" applyFont="1" applyAlignment="1">
      <alignment horizontal="center" vertical="center"/>
    </xf>
    <xf numFmtId="177" fontId="6" fillId="0" borderId="33" xfId="0" applyNumberFormat="1" applyFont="1" applyBorder="1" applyAlignment="1">
      <alignment vertical="center"/>
    </xf>
    <xf numFmtId="177" fontId="6" fillId="0" borderId="0" xfId="0" applyNumberFormat="1" applyFont="1" applyBorder="1" applyAlignment="1"/>
    <xf numFmtId="177" fontId="6" fillId="0" borderId="0" xfId="0" applyNumberFormat="1" applyFont="1" applyBorder="1" applyAlignment="1">
      <alignment horizontal="center" vertical="center"/>
    </xf>
    <xf numFmtId="177" fontId="6" fillId="0" borderId="24" xfId="0" applyNumberFormat="1" applyFont="1" applyBorder="1" applyAlignment="1">
      <alignment vertical="center"/>
    </xf>
    <xf numFmtId="177" fontId="6" fillId="0" borderId="6" xfId="0" applyNumberFormat="1" applyFont="1" applyBorder="1" applyAlignment="1">
      <alignment vertical="center"/>
    </xf>
    <xf numFmtId="180" fontId="6" fillId="3" borderId="15" xfId="0" applyNumberFormat="1" applyFont="1" applyFill="1" applyBorder="1" applyAlignment="1">
      <alignment vertical="center"/>
    </xf>
    <xf numFmtId="177" fontId="6" fillId="3" borderId="15" xfId="0" applyNumberFormat="1" applyFont="1" applyFill="1" applyBorder="1" applyAlignment="1">
      <alignment vertical="center"/>
    </xf>
    <xf numFmtId="176" fontId="6" fillId="3" borderId="15" xfId="0" applyNumberFormat="1" applyFont="1" applyFill="1" applyBorder="1" applyAlignment="1">
      <alignment vertical="center" wrapText="1"/>
    </xf>
    <xf numFmtId="177" fontId="6" fillId="3" borderId="20" xfId="0" applyNumberFormat="1" applyFont="1" applyFill="1" applyBorder="1" applyAlignment="1">
      <alignment horizontal="right" vertical="center" wrapText="1"/>
    </xf>
    <xf numFmtId="0" fontId="6" fillId="3" borderId="20" xfId="0" applyFont="1" applyFill="1" applyBorder="1" applyAlignment="1">
      <alignment vertical="center" wrapText="1"/>
    </xf>
    <xf numFmtId="0" fontId="6" fillId="3" borderId="21" xfId="0" applyFont="1" applyFill="1" applyBorder="1" applyAlignment="1">
      <alignment vertical="center" wrapText="1"/>
    </xf>
    <xf numFmtId="0" fontId="6" fillId="3" borderId="22" xfId="0" applyFont="1" applyFill="1" applyBorder="1" applyAlignment="1">
      <alignment vertical="center" wrapText="1"/>
    </xf>
    <xf numFmtId="0" fontId="6" fillId="0" borderId="32" xfId="0" applyFont="1" applyBorder="1" applyAlignment="1">
      <alignment horizontal="center" vertical="center"/>
    </xf>
    <xf numFmtId="177" fontId="6" fillId="0" borderId="0" xfId="0" applyNumberFormat="1" applyFont="1" applyBorder="1" applyAlignment="1">
      <alignment vertical="center"/>
    </xf>
    <xf numFmtId="0" fontId="6" fillId="0" borderId="7" xfId="0" applyFont="1" applyBorder="1" applyAlignment="1">
      <alignment horizontal="center"/>
    </xf>
    <xf numFmtId="0" fontId="6" fillId="0" borderId="7" xfId="0" applyFont="1" applyBorder="1" applyAlignment="1"/>
    <xf numFmtId="49" fontId="10" fillId="0" borderId="0" xfId="0" applyNumberFormat="1" applyFont="1" applyAlignment="1">
      <alignment vertical="center"/>
    </xf>
    <xf numFmtId="0" fontId="12" fillId="0" borderId="0" xfId="0" applyFont="1" applyAlignment="1">
      <alignment vertical="center"/>
    </xf>
    <xf numFmtId="0" fontId="6" fillId="3" borderId="23" xfId="0" applyFont="1" applyFill="1" applyBorder="1" applyAlignment="1">
      <alignment vertical="center" wrapText="1"/>
    </xf>
    <xf numFmtId="177" fontId="6" fillId="3" borderId="15" xfId="0" applyNumberFormat="1" applyFont="1" applyFill="1" applyBorder="1" applyAlignment="1">
      <alignment vertical="center" wrapText="1"/>
    </xf>
    <xf numFmtId="177" fontId="6" fillId="0" borderId="31" xfId="0" applyNumberFormat="1" applyFont="1" applyFill="1" applyBorder="1" applyAlignment="1">
      <alignment vertical="center" wrapText="1"/>
    </xf>
    <xf numFmtId="177" fontId="6" fillId="0" borderId="9" xfId="0" applyNumberFormat="1" applyFont="1" applyFill="1" applyBorder="1" applyAlignment="1">
      <alignment vertical="center" wrapText="1"/>
    </xf>
    <xf numFmtId="177" fontId="6" fillId="0" borderId="25" xfId="0" applyNumberFormat="1" applyFont="1" applyBorder="1" applyAlignment="1">
      <alignment vertical="center"/>
    </xf>
    <xf numFmtId="0" fontId="0" fillId="0" borderId="0" xfId="0" applyAlignment="1">
      <alignment horizontal="center"/>
    </xf>
    <xf numFmtId="0" fontId="6" fillId="0" borderId="7"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6" fillId="3" borderId="15" xfId="0" applyFont="1" applyFill="1" applyBorder="1" applyAlignment="1">
      <alignment vertical="center" wrapText="1"/>
    </xf>
    <xf numFmtId="0" fontId="7" fillId="5" borderId="24" xfId="0" applyFont="1" applyFill="1" applyBorder="1"/>
    <xf numFmtId="0" fontId="6" fillId="6" borderId="24" xfId="0" applyFont="1" applyFill="1" applyBorder="1"/>
    <xf numFmtId="0" fontId="6" fillId="7" borderId="24" xfId="0" applyFont="1" applyFill="1" applyBorder="1"/>
    <xf numFmtId="0" fontId="6" fillId="0" borderId="35" xfId="0" applyFont="1" applyBorder="1"/>
    <xf numFmtId="0" fontId="6" fillId="0" borderId="11" xfId="0" applyFont="1" applyBorder="1"/>
    <xf numFmtId="0" fontId="6" fillId="0" borderId="34" xfId="0" applyFont="1" applyBorder="1"/>
    <xf numFmtId="0" fontId="6" fillId="6" borderId="37" xfId="0" applyFont="1" applyFill="1" applyBorder="1"/>
    <xf numFmtId="0" fontId="6" fillId="0" borderId="10" xfId="0" applyFont="1" applyBorder="1"/>
    <xf numFmtId="0" fontId="6" fillId="0" borderId="36" xfId="0" applyFont="1" applyBorder="1"/>
    <xf numFmtId="0" fontId="6" fillId="0" borderId="0" xfId="0" applyFont="1" applyAlignment="1">
      <alignment horizontal="right" vertical="center"/>
    </xf>
    <xf numFmtId="49" fontId="10" fillId="0" borderId="0" xfId="0" applyNumberFormat="1" applyFont="1" applyAlignment="1">
      <alignment horizontal="center" vertical="center"/>
    </xf>
    <xf numFmtId="0" fontId="6" fillId="0" borderId="2" xfId="0" applyFont="1" applyBorder="1" applyAlignment="1">
      <alignment horizontal="left" vertical="center"/>
    </xf>
    <xf numFmtId="0" fontId="6" fillId="3" borderId="15" xfId="0" applyFont="1" applyFill="1" applyBorder="1" applyAlignment="1">
      <alignment horizontal="left" vertical="center" wrapText="1"/>
    </xf>
    <xf numFmtId="177" fontId="6" fillId="0" borderId="33" xfId="0" applyNumberFormat="1" applyFont="1" applyBorder="1" applyAlignment="1">
      <alignment horizontal="right" vertical="center"/>
    </xf>
    <xf numFmtId="0" fontId="6" fillId="0" borderId="2" xfId="0" applyFont="1" applyBorder="1" applyAlignment="1">
      <alignment horizontal="center" vertical="center" wrapText="1"/>
    </xf>
    <xf numFmtId="0" fontId="6" fillId="0" borderId="6" xfId="0" applyFont="1" applyBorder="1" applyAlignment="1">
      <alignment horizontal="left" vertical="center"/>
    </xf>
    <xf numFmtId="180" fontId="6" fillId="0" borderId="6" xfId="0" applyNumberFormat="1" applyFont="1" applyBorder="1" applyAlignment="1">
      <alignment vertical="center"/>
    </xf>
    <xf numFmtId="182" fontId="6" fillId="3" borderId="15" xfId="0" applyNumberFormat="1" applyFont="1" applyFill="1" applyBorder="1" applyAlignment="1">
      <alignment vertical="center"/>
    </xf>
    <xf numFmtId="177" fontId="6" fillId="0" borderId="6" xfId="0" applyNumberFormat="1" applyFont="1" applyFill="1" applyBorder="1" applyAlignment="1">
      <alignment vertical="center"/>
    </xf>
    <xf numFmtId="184" fontId="6" fillId="3" borderId="15" xfId="0" applyNumberFormat="1" applyFont="1" applyFill="1" applyBorder="1" applyAlignment="1">
      <alignment vertical="center"/>
    </xf>
    <xf numFmtId="177" fontId="6" fillId="0" borderId="25" xfId="0" applyNumberFormat="1" applyFont="1" applyFill="1" applyBorder="1" applyAlignment="1">
      <alignment vertical="center"/>
    </xf>
    <xf numFmtId="177" fontId="6" fillId="0" borderId="16" xfId="0" applyNumberFormat="1" applyFont="1" applyFill="1" applyBorder="1" applyAlignment="1">
      <alignment horizontal="right" vertical="center"/>
    </xf>
    <xf numFmtId="177" fontId="6" fillId="0" borderId="8" xfId="0" applyNumberFormat="1" applyFont="1" applyFill="1" applyBorder="1" applyAlignment="1">
      <alignment horizontal="right" vertical="center"/>
    </xf>
    <xf numFmtId="177" fontId="6" fillId="0" borderId="33" xfId="0" applyNumberFormat="1" applyFont="1" applyFill="1" applyBorder="1" applyAlignment="1">
      <alignment vertical="center"/>
    </xf>
    <xf numFmtId="0" fontId="6" fillId="0" borderId="2" xfId="0" applyFont="1" applyBorder="1" applyAlignment="1">
      <alignment horizontal="center"/>
    </xf>
    <xf numFmtId="0" fontId="6" fillId="2" borderId="15" xfId="0" applyFont="1" applyFill="1" applyBorder="1" applyAlignment="1">
      <alignment vertical="center"/>
    </xf>
    <xf numFmtId="177" fontId="6" fillId="2" borderId="15" xfId="0" applyNumberFormat="1" applyFont="1" applyFill="1" applyBorder="1" applyAlignment="1">
      <alignment vertical="center"/>
    </xf>
    <xf numFmtId="177" fontId="6" fillId="0" borderId="6" xfId="0" applyNumberFormat="1" applyFont="1" applyBorder="1" applyAlignment="1">
      <alignment horizontal="right" vertical="center"/>
    </xf>
    <xf numFmtId="177" fontId="6" fillId="0" borderId="12" xfId="0" applyNumberFormat="1" applyFont="1" applyBorder="1" applyAlignment="1">
      <alignment horizontal="center" vertical="center"/>
    </xf>
    <xf numFmtId="177" fontId="0" fillId="0" borderId="33" xfId="0" applyNumberFormat="1" applyBorder="1" applyAlignment="1">
      <alignment vertical="center"/>
    </xf>
    <xf numFmtId="177" fontId="0" fillId="0" borderId="32" xfId="0" applyNumberForma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2" borderId="15" xfId="0" applyFont="1" applyFill="1" applyBorder="1" applyAlignment="1">
      <alignment horizontal="left" vertical="center"/>
    </xf>
    <xf numFmtId="0" fontId="6" fillId="2" borderId="15" xfId="0" applyFont="1" applyFill="1" applyBorder="1" applyAlignment="1">
      <alignment horizontal="left" vertical="center" wrapText="1"/>
    </xf>
    <xf numFmtId="0" fontId="11" fillId="0" borderId="0" xfId="0" applyFont="1"/>
    <xf numFmtId="0" fontId="5" fillId="0" borderId="0" xfId="0" applyFont="1"/>
    <xf numFmtId="176" fontId="6" fillId="3" borderId="15" xfId="0" applyNumberFormat="1" applyFont="1" applyFill="1" applyBorder="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left" vertical="center"/>
    </xf>
    <xf numFmtId="0" fontId="12" fillId="0" borderId="0" xfId="0" applyFont="1"/>
    <xf numFmtId="56" fontId="13" fillId="0" borderId="0" xfId="0" applyNumberFormat="1" applyFont="1" applyAlignment="1">
      <alignment vertical="center"/>
    </xf>
    <xf numFmtId="0" fontId="6" fillId="0" borderId="7" xfId="0" applyFont="1" applyBorder="1" applyAlignment="1">
      <alignment horizont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5" xfId="0" applyFont="1" applyBorder="1" applyAlignment="1">
      <alignment horizontal="left" vertical="center" wrapText="1"/>
    </xf>
    <xf numFmtId="0" fontId="7" fillId="0" borderId="0" xfId="0" applyFont="1"/>
    <xf numFmtId="0" fontId="13" fillId="0" borderId="0" xfId="0" applyFont="1"/>
    <xf numFmtId="0" fontId="7" fillId="0" borderId="2" xfId="0" applyFont="1" applyBorder="1" applyAlignment="1">
      <alignment horizontal="center" vertical="center"/>
    </xf>
    <xf numFmtId="0" fontId="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shrinkToFit="1"/>
    </xf>
    <xf numFmtId="0" fontId="17" fillId="0" borderId="2" xfId="0" applyFont="1" applyBorder="1" applyAlignment="1">
      <alignment horizontal="center" vertical="center" wrapText="1"/>
    </xf>
    <xf numFmtId="0" fontId="7" fillId="0" borderId="0" xfId="0" applyFont="1" applyBorder="1"/>
    <xf numFmtId="185" fontId="7" fillId="0" borderId="0" xfId="0" applyNumberFormat="1" applyFont="1"/>
    <xf numFmtId="185" fontId="7" fillId="0" borderId="0" xfId="0" applyNumberFormat="1" applyFont="1" applyBorder="1"/>
    <xf numFmtId="0" fontId="7" fillId="0" borderId="2" xfId="0" applyFont="1" applyBorder="1" applyAlignment="1">
      <alignment horizontal="center" vertical="center"/>
    </xf>
    <xf numFmtId="185" fontId="17" fillId="0" borderId="2" xfId="0" applyNumberFormat="1" applyFont="1" applyFill="1" applyBorder="1" applyAlignment="1">
      <alignment horizontal="center" vertical="center" wrapText="1"/>
    </xf>
    <xf numFmtId="185" fontId="17" fillId="0" borderId="2" xfId="0" applyNumberFormat="1" applyFont="1" applyBorder="1" applyAlignment="1">
      <alignment horizontal="center" vertical="center" wrapText="1" shrinkToFit="1"/>
    </xf>
    <xf numFmtId="185" fontId="17" fillId="0" borderId="2" xfId="0" applyNumberFormat="1" applyFont="1" applyBorder="1" applyAlignment="1">
      <alignment horizontal="center" vertical="center" wrapText="1"/>
    </xf>
    <xf numFmtId="0" fontId="6" fillId="0" borderId="0" xfId="0" applyFont="1" applyBorder="1"/>
    <xf numFmtId="0" fontId="13" fillId="0" borderId="0" xfId="0" applyFont="1" applyAlignment="1">
      <alignment vertical="center"/>
    </xf>
    <xf numFmtId="0" fontId="7" fillId="0" borderId="2" xfId="0" applyFont="1" applyFill="1" applyBorder="1" applyAlignment="1">
      <alignment horizontal="center" vertical="center" wrapText="1"/>
    </xf>
    <xf numFmtId="177" fontId="6" fillId="0" borderId="36" xfId="0" applyNumberFormat="1" applyFont="1" applyBorder="1" applyAlignment="1">
      <alignment vertical="center"/>
    </xf>
    <xf numFmtId="185" fontId="17" fillId="0" borderId="29" xfId="0" applyNumberFormat="1" applyFont="1" applyBorder="1" applyAlignment="1">
      <alignment horizontal="center" vertical="center" wrapText="1" shrinkToFit="1"/>
    </xf>
    <xf numFmtId="185" fontId="17" fillId="0" borderId="0" xfId="0" applyNumberFormat="1" applyFont="1" applyBorder="1" applyAlignment="1">
      <alignment horizontal="center" vertical="center" wrapText="1"/>
    </xf>
    <xf numFmtId="185" fontId="7" fillId="0" borderId="29" xfId="0" applyNumberFormat="1" applyFont="1" applyBorder="1"/>
    <xf numFmtId="185" fontId="7" fillId="0" borderId="29" xfId="0" applyNumberFormat="1" applyFont="1" applyFill="1" applyBorder="1"/>
    <xf numFmtId="177" fontId="6" fillId="0" borderId="0" xfId="0" applyNumberFormat="1" applyFont="1" applyFill="1" applyBorder="1" applyAlignment="1">
      <alignment vertical="center"/>
    </xf>
    <xf numFmtId="0" fontId="10" fillId="0" borderId="0" xfId="0" applyFont="1"/>
    <xf numFmtId="49" fontId="7" fillId="0" borderId="0" xfId="0" applyNumberFormat="1" applyFont="1" applyAlignment="1">
      <alignment horizontal="center" vertical="center"/>
    </xf>
    <xf numFmtId="0" fontId="7" fillId="0" borderId="0" xfId="0" applyFont="1" applyAlignment="1">
      <alignment horizontal="right" vertical="center"/>
    </xf>
    <xf numFmtId="0" fontId="10" fillId="0" borderId="0" xfId="0" applyFont="1" applyBorder="1"/>
    <xf numFmtId="184" fontId="6" fillId="0" borderId="6" xfId="0" applyNumberFormat="1" applyFont="1" applyBorder="1" applyAlignment="1">
      <alignment vertical="center"/>
    </xf>
    <xf numFmtId="184" fontId="6" fillId="0" borderId="2" xfId="0" applyNumberFormat="1" applyFont="1" applyBorder="1" applyAlignment="1">
      <alignment vertical="center"/>
    </xf>
    <xf numFmtId="182" fontId="6" fillId="0" borderId="6" xfId="0" applyNumberFormat="1" applyFont="1" applyBorder="1" applyAlignment="1">
      <alignment vertical="center"/>
    </xf>
    <xf numFmtId="182" fontId="6" fillId="0" borderId="2" xfId="0" applyNumberFormat="1" applyFont="1" applyBorder="1" applyAlignment="1">
      <alignment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6" xfId="0" applyFont="1" applyBorder="1" applyAlignment="1">
      <alignment horizontal="left" vertical="center" wrapText="1"/>
    </xf>
    <xf numFmtId="0" fontId="6" fillId="3" borderId="15" xfId="0" applyFont="1" applyFill="1" applyBorder="1" applyAlignment="1">
      <alignment horizontal="left" vertical="center" wrapText="1"/>
    </xf>
    <xf numFmtId="0" fontId="5" fillId="0" borderId="0" xfId="0" applyFont="1" applyBorder="1" applyAlignment="1">
      <alignment horizontal="center" vertical="center" wrapText="1"/>
    </xf>
    <xf numFmtId="49" fontId="3" fillId="0" borderId="0" xfId="0" applyNumberFormat="1" applyFont="1" applyAlignment="1">
      <alignment vertical="center"/>
    </xf>
    <xf numFmtId="0" fontId="3" fillId="0" borderId="0" xfId="0" applyFont="1" applyAlignment="1">
      <alignment vertical="center"/>
    </xf>
    <xf numFmtId="0" fontId="6" fillId="3" borderId="15" xfId="0" applyFont="1" applyFill="1" applyBorder="1" applyAlignment="1">
      <alignment vertical="center"/>
    </xf>
    <xf numFmtId="186" fontId="6" fillId="3" borderId="15" xfId="0" applyNumberFormat="1" applyFont="1" applyFill="1" applyBorder="1" applyAlignment="1">
      <alignment horizontal="right" vertical="center"/>
    </xf>
    <xf numFmtId="180" fontId="6" fillId="3" borderId="15" xfId="0" applyNumberFormat="1" applyFont="1" applyFill="1" applyBorder="1" applyAlignment="1">
      <alignment horizontal="right" vertical="center"/>
    </xf>
    <xf numFmtId="177" fontId="6" fillId="3" borderId="15" xfId="0" applyNumberFormat="1" applyFont="1" applyFill="1" applyBorder="1" applyAlignment="1">
      <alignment horizontal="right" vertical="center"/>
    </xf>
    <xf numFmtId="0" fontId="6" fillId="0" borderId="6" xfId="0" applyFont="1" applyBorder="1" applyAlignment="1">
      <alignment vertical="center" wrapText="1"/>
    </xf>
    <xf numFmtId="0" fontId="6" fillId="0" borderId="6" xfId="0" applyFont="1" applyBorder="1"/>
    <xf numFmtId="180" fontId="6" fillId="0" borderId="6" xfId="0" applyNumberFormat="1" applyFont="1" applyBorder="1" applyAlignment="1">
      <alignment horizontal="right" vertical="center"/>
    </xf>
    <xf numFmtId="0" fontId="6" fillId="0" borderId="2" xfId="0" applyFont="1" applyBorder="1" applyAlignment="1">
      <alignment vertical="center" wrapText="1"/>
    </xf>
    <xf numFmtId="0" fontId="6" fillId="0" borderId="2" xfId="0" applyFont="1" applyBorder="1"/>
    <xf numFmtId="180" fontId="6" fillId="0" borderId="2" xfId="0" applyNumberFormat="1" applyFont="1" applyBorder="1" applyAlignment="1">
      <alignment horizontal="right" vertical="center"/>
    </xf>
    <xf numFmtId="177" fontId="6" fillId="0" borderId="2" xfId="0" applyNumberFormat="1" applyFont="1" applyBorder="1" applyAlignment="1">
      <alignment horizontal="right" vertical="center"/>
    </xf>
    <xf numFmtId="0" fontId="6" fillId="0" borderId="6" xfId="0" applyFont="1" applyBorder="1" applyAlignment="1">
      <alignment vertical="center"/>
    </xf>
    <xf numFmtId="0" fontId="6" fillId="0" borderId="2" xfId="0" applyFont="1" applyBorder="1" applyAlignment="1">
      <alignment vertical="center"/>
    </xf>
    <xf numFmtId="177" fontId="6" fillId="3" borderId="15" xfId="0" applyNumberFormat="1" applyFont="1" applyFill="1" applyBorder="1" applyAlignment="1">
      <alignment vertical="center" shrinkToFit="1"/>
    </xf>
    <xf numFmtId="186" fontId="6" fillId="0" borderId="9" xfId="0" applyNumberFormat="1" applyFont="1" applyBorder="1" applyAlignment="1">
      <alignment horizontal="right" vertical="center"/>
    </xf>
    <xf numFmtId="186" fontId="6" fillId="0" borderId="2" xfId="0" applyNumberFormat="1" applyFont="1" applyBorder="1" applyAlignment="1">
      <alignment horizontal="right" vertical="center"/>
    </xf>
    <xf numFmtId="177" fontId="6" fillId="0" borderId="6" xfId="0" applyNumberFormat="1" applyFont="1" applyBorder="1" applyAlignment="1">
      <alignment vertical="center" shrinkToFit="1"/>
    </xf>
    <xf numFmtId="177" fontId="6" fillId="0" borderId="2" xfId="0" applyNumberFormat="1" applyFont="1" applyBorder="1" applyAlignment="1">
      <alignment vertical="center" shrinkToFit="1"/>
    </xf>
    <xf numFmtId="0" fontId="0" fillId="0" borderId="0" xfId="0" applyFont="1"/>
    <xf numFmtId="0" fontId="6" fillId="8" borderId="35" xfId="0" applyFont="1" applyFill="1" applyBorder="1"/>
    <xf numFmtId="0" fontId="6" fillId="7" borderId="11" xfId="0" applyFont="1" applyFill="1" applyBorder="1"/>
    <xf numFmtId="0" fontId="6"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3" borderId="15" xfId="0" applyFont="1" applyFill="1" applyBorder="1" applyAlignment="1">
      <alignment horizontal="left" vertical="center" wrapText="1"/>
    </xf>
    <xf numFmtId="0" fontId="6" fillId="0" borderId="6" xfId="0" applyFont="1" applyBorder="1" applyAlignment="1">
      <alignment horizontal="left" vertical="center" wrapText="1"/>
    </xf>
    <xf numFmtId="0" fontId="6" fillId="0" borderId="37" xfId="0" applyFont="1" applyBorder="1"/>
    <xf numFmtId="177" fontId="6" fillId="0" borderId="2" xfId="0" applyNumberFormat="1" applyFont="1" applyFill="1" applyBorder="1" applyAlignment="1">
      <alignment vertical="center" wrapText="1"/>
    </xf>
    <xf numFmtId="186" fontId="6" fillId="0" borderId="31" xfId="0" applyNumberFormat="1" applyFont="1" applyBorder="1" applyAlignment="1">
      <alignment horizontal="right" vertical="center"/>
    </xf>
    <xf numFmtId="0" fontId="21" fillId="0" borderId="0" xfId="0" applyFont="1"/>
    <xf numFmtId="49" fontId="22" fillId="0" borderId="0" xfId="0" applyNumberFormat="1" applyFont="1" applyAlignment="1">
      <alignment horizontal="center" vertical="center"/>
    </xf>
    <xf numFmtId="0" fontId="23" fillId="0" borderId="0" xfId="0" applyFont="1" applyBorder="1" applyAlignment="1">
      <alignment vertical="center"/>
    </xf>
    <xf numFmtId="0" fontId="21" fillId="0" borderId="0" xfId="0" applyFont="1" applyBorder="1" applyAlignment="1">
      <alignment vertical="center" wrapText="1"/>
    </xf>
    <xf numFmtId="0" fontId="24" fillId="0" borderId="0" xfId="0" applyFont="1" applyBorder="1" applyAlignment="1">
      <alignment horizontal="center" vertical="center" wrapText="1"/>
    </xf>
    <xf numFmtId="0" fontId="24" fillId="0" borderId="0" xfId="0" applyFont="1"/>
    <xf numFmtId="0" fontId="25" fillId="0" borderId="0" xfId="0" applyFont="1" applyBorder="1" applyAlignment="1">
      <alignment vertical="center"/>
    </xf>
    <xf numFmtId="0" fontId="24" fillId="0" borderId="0" xfId="0" applyFont="1" applyBorder="1" applyAlignment="1">
      <alignment vertical="center"/>
    </xf>
    <xf numFmtId="0" fontId="28" fillId="0" borderId="0" xfId="0" applyFont="1" applyBorder="1" applyAlignment="1">
      <alignment vertical="center"/>
    </xf>
    <xf numFmtId="0" fontId="28" fillId="0" borderId="2" xfId="0" applyFont="1" applyBorder="1" applyAlignment="1">
      <alignment vertical="center"/>
    </xf>
    <xf numFmtId="0" fontId="24" fillId="0" borderId="2" xfId="0" applyFont="1" applyBorder="1" applyAlignment="1">
      <alignment vertical="center" wrapText="1"/>
    </xf>
    <xf numFmtId="0" fontId="21" fillId="0" borderId="35" xfId="0" applyFont="1" applyBorder="1" applyAlignment="1">
      <alignment horizontal="center" vertical="center"/>
    </xf>
    <xf numFmtId="49" fontId="21" fillId="0" borderId="19" xfId="0" applyNumberFormat="1" applyFont="1" applyBorder="1" applyAlignment="1">
      <alignment horizontal="center" vertical="center"/>
    </xf>
    <xf numFmtId="0" fontId="21" fillId="0" borderId="11" xfId="0" applyFont="1" applyBorder="1" applyAlignment="1">
      <alignment horizontal="center" vertical="center"/>
    </xf>
    <xf numFmtId="49" fontId="21" fillId="0" borderId="5" xfId="0" applyNumberFormat="1" applyFont="1" applyBorder="1" applyAlignment="1">
      <alignment horizontal="center" vertical="center"/>
    </xf>
    <xf numFmtId="0" fontId="21" fillId="4" borderId="11" xfId="0" applyFont="1" applyFill="1" applyBorder="1" applyAlignment="1">
      <alignment horizontal="center" vertical="center"/>
    </xf>
    <xf numFmtId="0" fontId="21" fillId="4" borderId="5" xfId="0" applyFont="1" applyFill="1" applyBorder="1"/>
    <xf numFmtId="0" fontId="21" fillId="0" borderId="41" xfId="0" applyFont="1" applyBorder="1" applyAlignment="1">
      <alignment horizontal="center" vertical="center"/>
    </xf>
    <xf numFmtId="49" fontId="21" fillId="0" borderId="39" xfId="0" applyNumberFormat="1" applyFont="1" applyBorder="1" applyAlignment="1">
      <alignment horizontal="center" vertical="center"/>
    </xf>
    <xf numFmtId="0" fontId="21" fillId="0" borderId="45" xfId="0" applyFont="1" applyBorder="1" applyAlignment="1">
      <alignment horizontal="center" vertical="center"/>
    </xf>
    <xf numFmtId="49" fontId="21" fillId="0" borderId="43" xfId="0" applyNumberFormat="1" applyFont="1" applyBorder="1" applyAlignment="1">
      <alignment horizontal="center" vertical="center"/>
    </xf>
    <xf numFmtId="0" fontId="21" fillId="0" borderId="44"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48" xfId="0" applyFont="1" applyBorder="1" applyAlignment="1">
      <alignment horizontal="center" vertical="center"/>
    </xf>
    <xf numFmtId="49" fontId="21" fillId="0" borderId="49" xfId="0" applyNumberFormat="1" applyFont="1" applyBorder="1" applyAlignment="1">
      <alignment horizontal="center" vertical="center"/>
    </xf>
    <xf numFmtId="0" fontId="21" fillId="0" borderId="34" xfId="0" applyFont="1" applyBorder="1" applyAlignment="1">
      <alignment horizontal="center" vertical="center"/>
    </xf>
    <xf numFmtId="0" fontId="21" fillId="0" borderId="10" xfId="0" applyFont="1" applyBorder="1" applyAlignment="1">
      <alignment horizontal="center" vertical="center"/>
    </xf>
    <xf numFmtId="0" fontId="21" fillId="0" borderId="5" xfId="0" applyFont="1" applyBorder="1" applyAlignment="1">
      <alignment horizontal="center" vertical="center" wrapText="1"/>
    </xf>
    <xf numFmtId="0" fontId="6" fillId="0" borderId="0" xfId="0" applyFont="1" applyFill="1" applyAlignment="1">
      <alignment vertical="center"/>
    </xf>
    <xf numFmtId="0" fontId="6" fillId="5" borderId="0" xfId="0" applyFont="1" applyFill="1" applyAlignment="1">
      <alignment vertical="center"/>
    </xf>
    <xf numFmtId="0" fontId="6" fillId="0" borderId="7" xfId="0" applyFont="1" applyBorder="1" applyAlignment="1"/>
    <xf numFmtId="0" fontId="6" fillId="0" borderId="7" xfId="0" applyFont="1" applyBorder="1" applyAlignment="1"/>
    <xf numFmtId="0" fontId="6" fillId="0" borderId="0" xfId="0" applyFont="1" applyFill="1" applyAlignment="1">
      <alignment vertical="center"/>
    </xf>
    <xf numFmtId="0" fontId="6" fillId="0" borderId="7" xfId="0" applyFont="1" applyBorder="1" applyAlignment="1"/>
    <xf numFmtId="0" fontId="6" fillId="0" borderId="0" xfId="0" applyFont="1" applyFill="1" applyAlignment="1">
      <alignment vertical="center"/>
    </xf>
    <xf numFmtId="0" fontId="6" fillId="0" borderId="7" xfId="0" applyFont="1" applyBorder="1" applyAlignment="1"/>
    <xf numFmtId="0" fontId="6" fillId="0" borderId="0" xfId="0" applyFont="1" applyFill="1" applyAlignment="1">
      <alignment vertical="center"/>
    </xf>
    <xf numFmtId="0" fontId="6" fillId="0" borderId="7" xfId="0" applyFont="1" applyBorder="1" applyAlignment="1"/>
    <xf numFmtId="0" fontId="6" fillId="0" borderId="0" xfId="0" applyFont="1" applyFill="1" applyAlignment="1">
      <alignment vertical="center"/>
    </xf>
    <xf numFmtId="0" fontId="6" fillId="0" borderId="0" xfId="0" applyFont="1" applyFill="1" applyAlignment="1">
      <alignment vertical="center"/>
    </xf>
    <xf numFmtId="0" fontId="6" fillId="5" borderId="0" xfId="0" applyFont="1" applyFill="1" applyAlignment="1">
      <alignment vertical="center"/>
    </xf>
    <xf numFmtId="0" fontId="6" fillId="5" borderId="0" xfId="0" applyFont="1" applyFill="1" applyAlignment="1">
      <alignment horizontal="center" vertical="center"/>
    </xf>
    <xf numFmtId="0" fontId="6" fillId="0" borderId="54" xfId="0" applyFont="1" applyBorder="1"/>
    <xf numFmtId="0" fontId="6" fillId="0" borderId="11" xfId="0" applyFont="1" applyFill="1" applyBorder="1"/>
    <xf numFmtId="0" fontId="6" fillId="0" borderId="6" xfId="0" applyFont="1" applyBorder="1" applyAlignment="1">
      <alignment horizontal="left" vertical="center" wrapText="1"/>
    </xf>
    <xf numFmtId="177" fontId="6" fillId="0" borderId="8" xfId="0" applyNumberFormat="1" applyFont="1" applyBorder="1" applyAlignment="1">
      <alignment vertical="center" shrinkToFit="1"/>
    </xf>
    <xf numFmtId="177" fontId="6" fillId="0" borderId="24" xfId="0" applyNumberFormat="1" applyFont="1" applyBorder="1" applyAlignment="1">
      <alignment horizontal="center" vertical="center"/>
    </xf>
    <xf numFmtId="185" fontId="7" fillId="0" borderId="24" xfId="0" applyNumberFormat="1" applyFont="1" applyBorder="1" applyAlignment="1">
      <alignment horizontal="center" vertical="center"/>
    </xf>
    <xf numFmtId="0" fontId="6" fillId="0" borderId="6" xfId="0" applyFont="1" applyBorder="1" applyAlignment="1">
      <alignment horizontal="left" vertical="center" wrapText="1"/>
    </xf>
    <xf numFmtId="185" fontId="7" fillId="0" borderId="12" xfId="0" applyNumberFormat="1" applyFont="1" applyBorder="1" applyAlignment="1">
      <alignment horizontal="center" vertical="center"/>
    </xf>
    <xf numFmtId="0" fontId="6" fillId="0" borderId="31" xfId="0" applyFont="1" applyFill="1" applyBorder="1" applyAlignment="1">
      <alignment vertical="center" wrapText="1"/>
    </xf>
    <xf numFmtId="0" fontId="6" fillId="0" borderId="2" xfId="0" applyFont="1" applyFill="1" applyBorder="1" applyAlignment="1">
      <alignment vertical="center" wrapText="1"/>
    </xf>
    <xf numFmtId="179" fontId="6" fillId="3" borderId="15" xfId="0" applyNumberFormat="1" applyFont="1" applyFill="1" applyBorder="1" applyAlignment="1">
      <alignment vertical="center"/>
    </xf>
    <xf numFmtId="179" fontId="6" fillId="0" borderId="31" xfId="0" applyNumberFormat="1" applyFont="1" applyBorder="1" applyAlignment="1">
      <alignment vertical="center"/>
    </xf>
    <xf numFmtId="179" fontId="6" fillId="0" borderId="2" xfId="0" applyNumberFormat="1" applyFont="1" applyBorder="1" applyAlignment="1">
      <alignment vertical="center"/>
    </xf>
    <xf numFmtId="0" fontId="7" fillId="0" borderId="2" xfId="0" applyFont="1" applyBorder="1" applyAlignment="1">
      <alignment horizontal="center" vertical="center" wrapText="1"/>
    </xf>
    <xf numFmtId="0" fontId="9" fillId="3" borderId="15" xfId="0" applyFont="1" applyFill="1" applyBorder="1" applyAlignment="1">
      <alignment vertical="center" wrapText="1"/>
    </xf>
    <xf numFmtId="0" fontId="22" fillId="0" borderId="0" xfId="0" applyFont="1" applyAlignment="1">
      <alignment horizontal="center" vertical="center"/>
    </xf>
    <xf numFmtId="0" fontId="20" fillId="0" borderId="0" xfId="0" applyFont="1" applyBorder="1" applyAlignment="1">
      <alignment vertical="center"/>
    </xf>
    <xf numFmtId="0" fontId="25" fillId="0" borderId="3"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xf>
    <xf numFmtId="0" fontId="25" fillId="0" borderId="4" xfId="0" applyFont="1" applyBorder="1" applyAlignment="1">
      <alignment vertical="center"/>
    </xf>
    <xf numFmtId="0" fontId="24" fillId="0" borderId="0" xfId="0" applyFont="1" applyBorder="1" applyAlignment="1">
      <alignment vertical="center"/>
    </xf>
    <xf numFmtId="0" fontId="21" fillId="0" borderId="16"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8" xfId="0" applyFont="1" applyBorder="1" applyAlignment="1">
      <alignment horizontal="center" vertical="center" textRotation="255"/>
    </xf>
    <xf numFmtId="0" fontId="21" fillId="0" borderId="9" xfId="0" applyFont="1" applyBorder="1" applyAlignment="1">
      <alignment horizontal="center" vertical="center" textRotation="255"/>
    </xf>
    <xf numFmtId="0" fontId="21" fillId="0" borderId="6" xfId="0" applyFont="1" applyBorder="1" applyAlignment="1">
      <alignment horizontal="center" vertical="center" textRotation="255"/>
    </xf>
    <xf numFmtId="0" fontId="25" fillId="0" borderId="16" xfId="0" applyFont="1" applyBorder="1" applyAlignment="1">
      <alignment vertical="center" shrinkToFit="1"/>
    </xf>
    <xf numFmtId="0" fontId="25" fillId="0" borderId="1" xfId="0" applyFont="1" applyBorder="1" applyAlignment="1">
      <alignment vertical="center" shrinkToFi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5" fillId="0" borderId="38" xfId="0" applyFont="1" applyBorder="1" applyAlignment="1">
      <alignment vertical="center"/>
    </xf>
    <xf numFmtId="0" fontId="25" fillId="0" borderId="40" xfId="0" applyFont="1" applyBorder="1" applyAlignment="1">
      <alignment vertical="center"/>
    </xf>
    <xf numFmtId="0" fontId="25" fillId="0" borderId="4" xfId="0" applyFont="1" applyBorder="1" applyAlignment="1">
      <alignment horizontal="left" vertical="center"/>
    </xf>
    <xf numFmtId="0" fontId="25" fillId="0" borderId="42" xfId="0" applyFont="1" applyBorder="1" applyAlignment="1">
      <alignment vertical="center"/>
    </xf>
    <xf numFmtId="0" fontId="25" fillId="0" borderId="44" xfId="0" applyFont="1" applyBorder="1" applyAlignment="1">
      <alignment vertical="center"/>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5" fillId="0" borderId="46" xfId="0" applyFont="1" applyBorder="1" applyAlignment="1">
      <alignment vertical="center"/>
    </xf>
    <xf numFmtId="0" fontId="25" fillId="0" borderId="47" xfId="0" applyFont="1" applyBorder="1" applyAlignment="1">
      <alignment vertical="center"/>
    </xf>
    <xf numFmtId="0" fontId="21" fillId="0" borderId="2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25" fillId="0" borderId="42" xfId="0" applyFont="1" applyBorder="1" applyAlignment="1">
      <alignment horizontal="left" vertical="center"/>
    </xf>
    <xf numFmtId="0" fontId="25" fillId="0" borderId="44" xfId="0" applyFont="1" applyBorder="1" applyAlignment="1">
      <alignment horizontal="left" vertical="center"/>
    </xf>
    <xf numFmtId="0" fontId="21" fillId="2" borderId="3"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52" xfId="0" applyFont="1" applyBorder="1" applyAlignment="1">
      <alignment horizontal="left" vertical="center"/>
    </xf>
    <xf numFmtId="0" fontId="25" fillId="5" borderId="0" xfId="0" applyFont="1" applyFill="1" applyBorder="1" applyAlignment="1">
      <alignment horizontal="left" vertical="center" wrapText="1"/>
    </xf>
    <xf numFmtId="0" fontId="25" fillId="0" borderId="3" xfId="0" applyFont="1" applyBorder="1" applyAlignment="1">
      <alignment horizontal="left" vertical="center" shrinkToFit="1"/>
    </xf>
    <xf numFmtId="0" fontId="25" fillId="0" borderId="4" xfId="0" applyFont="1" applyBorder="1" applyAlignment="1">
      <alignment horizontal="left" vertical="center" shrinkToFit="1"/>
    </xf>
    <xf numFmtId="0" fontId="25" fillId="0" borderId="52" xfId="0" applyFont="1" applyBorder="1" applyAlignment="1">
      <alignment horizontal="left" vertical="center" shrinkToFi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179" fontId="6" fillId="3" borderId="15" xfId="0" applyNumberFormat="1" applyFont="1" applyFill="1" applyBorder="1" applyAlignment="1">
      <alignment horizontal="right" vertical="center"/>
    </xf>
    <xf numFmtId="179" fontId="6" fillId="0" borderId="6" xfId="0" applyNumberFormat="1" applyFont="1" applyFill="1" applyBorder="1" applyAlignment="1">
      <alignment horizontal="right" vertical="center"/>
    </xf>
    <xf numFmtId="179" fontId="6" fillId="0" borderId="3" xfId="0" applyNumberFormat="1" applyFont="1" applyFill="1" applyBorder="1" applyAlignment="1">
      <alignment horizontal="right" vertical="center"/>
    </xf>
    <xf numFmtId="179" fontId="6" fillId="0" borderId="4" xfId="0" applyNumberFormat="1" applyFont="1" applyFill="1" applyBorder="1" applyAlignment="1">
      <alignment horizontal="right" vertical="center"/>
    </xf>
    <xf numFmtId="179" fontId="6" fillId="0" borderId="5" xfId="0" applyNumberFormat="1" applyFont="1" applyFill="1" applyBorder="1" applyAlignment="1">
      <alignment horizontal="right" vertical="center"/>
    </xf>
    <xf numFmtId="0" fontId="6" fillId="0" borderId="6" xfId="0" applyFont="1" applyBorder="1" applyAlignment="1">
      <alignment horizontal="left" vertical="center" wrapText="1"/>
    </xf>
    <xf numFmtId="0" fontId="6" fillId="3" borderId="15" xfId="0" applyFont="1" applyFill="1" applyBorder="1" applyAlignment="1">
      <alignment horizontal="left" vertical="center"/>
    </xf>
    <xf numFmtId="178" fontId="6" fillId="0" borderId="2" xfId="0" applyNumberFormat="1" applyFont="1" applyBorder="1" applyAlignment="1">
      <alignment horizontal="right" vertical="center" wrapText="1"/>
    </xf>
    <xf numFmtId="0" fontId="6" fillId="0" borderId="2"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3" borderId="15" xfId="0" applyFont="1" applyFill="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xf>
    <xf numFmtId="0" fontId="6" fillId="0" borderId="26" xfId="0" applyFont="1" applyBorder="1" applyAlignment="1">
      <alignment horizontal="center" vertical="center"/>
    </xf>
    <xf numFmtId="0" fontId="6" fillId="0" borderId="5" xfId="0" applyFont="1" applyBorder="1" applyAlignment="1">
      <alignment horizontal="center" vertical="center"/>
    </xf>
    <xf numFmtId="179" fontId="6" fillId="0" borderId="8"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6" xfId="0" applyNumberFormat="1" applyFont="1" applyBorder="1" applyAlignment="1">
      <alignment horizontal="right" vertical="center"/>
    </xf>
    <xf numFmtId="0" fontId="6" fillId="5" borderId="7" xfId="0" applyFont="1" applyFill="1" applyBorder="1" applyAlignment="1">
      <alignment horizontal="left" vertical="center" shrinkToFit="1"/>
    </xf>
    <xf numFmtId="179" fontId="6" fillId="0" borderId="27" xfId="0" applyNumberFormat="1" applyFont="1" applyBorder="1" applyAlignment="1">
      <alignment horizontal="right" vertical="center" wrapText="1"/>
    </xf>
    <xf numFmtId="179" fontId="6" fillId="0" borderId="7" xfId="0" applyNumberFormat="1" applyFont="1" applyBorder="1" applyAlignment="1">
      <alignment horizontal="right" vertical="center" wrapText="1"/>
    </xf>
    <xf numFmtId="179" fontId="6" fillId="0" borderId="28" xfId="0" applyNumberFormat="1" applyFont="1" applyBorder="1" applyAlignment="1">
      <alignment horizontal="right" vertical="center" wrapText="1"/>
    </xf>
    <xf numFmtId="179" fontId="6" fillId="0" borderId="29" xfId="0" applyNumberFormat="1" applyFont="1" applyBorder="1" applyAlignment="1">
      <alignment horizontal="right" vertical="center" wrapText="1"/>
    </xf>
    <xf numFmtId="179" fontId="6" fillId="0" borderId="0" xfId="0" applyNumberFormat="1" applyFont="1" applyBorder="1" applyAlignment="1">
      <alignment horizontal="right" vertical="center" wrapText="1"/>
    </xf>
    <xf numFmtId="179" fontId="6" fillId="0" borderId="30" xfId="0" applyNumberFormat="1" applyFont="1" applyBorder="1" applyAlignment="1">
      <alignment horizontal="right" vertical="center" wrapText="1"/>
    </xf>
    <xf numFmtId="179" fontId="6" fillId="0" borderId="16" xfId="0" applyNumberFormat="1" applyFont="1" applyBorder="1" applyAlignment="1">
      <alignment horizontal="right" vertical="center" wrapText="1"/>
    </xf>
    <xf numFmtId="179" fontId="6" fillId="0" borderId="1" xfId="0" applyNumberFormat="1" applyFont="1" applyBorder="1" applyAlignment="1">
      <alignment horizontal="right" vertical="center" wrapText="1"/>
    </xf>
    <xf numFmtId="179" fontId="6" fillId="0" borderId="19" xfId="0" applyNumberFormat="1" applyFont="1" applyBorder="1" applyAlignment="1">
      <alignment horizontal="right" vertical="center" wrapText="1"/>
    </xf>
    <xf numFmtId="0" fontId="6" fillId="0" borderId="4" xfId="0" applyFont="1" applyBorder="1" applyAlignment="1">
      <alignment horizontal="center" vertical="center"/>
    </xf>
    <xf numFmtId="178" fontId="6" fillId="0" borderId="8" xfId="0" applyNumberFormat="1" applyFont="1" applyBorder="1" applyAlignment="1">
      <alignment horizontal="right" vertical="center" wrapText="1"/>
    </xf>
    <xf numFmtId="178" fontId="6" fillId="0" borderId="9" xfId="0" applyNumberFormat="1" applyFont="1" applyBorder="1" applyAlignment="1">
      <alignment horizontal="right" vertical="center" wrapText="1"/>
    </xf>
    <xf numFmtId="178" fontId="6" fillId="0" borderId="6" xfId="0" applyNumberFormat="1" applyFont="1" applyBorder="1" applyAlignment="1">
      <alignment horizontal="right" vertical="center" wrapText="1"/>
    </xf>
    <xf numFmtId="181" fontId="6" fillId="0" borderId="2" xfId="0" applyNumberFormat="1" applyFont="1" applyBorder="1" applyAlignment="1">
      <alignment horizontal="right" vertical="center" wrapText="1"/>
    </xf>
    <xf numFmtId="177" fontId="6" fillId="0" borderId="12" xfId="0" applyNumberFormat="1" applyFont="1" applyBorder="1" applyAlignment="1">
      <alignment horizontal="center" vertical="center"/>
    </xf>
    <xf numFmtId="177" fontId="6" fillId="0" borderId="26" xfId="0" applyNumberFormat="1" applyFont="1" applyBorder="1" applyAlignment="1">
      <alignment horizontal="center" vertical="center"/>
    </xf>
    <xf numFmtId="177" fontId="6" fillId="0" borderId="32" xfId="0" applyNumberFormat="1" applyFont="1" applyBorder="1" applyAlignment="1">
      <alignment horizontal="center" vertical="center"/>
    </xf>
    <xf numFmtId="177" fontId="6" fillId="0" borderId="53" xfId="0" applyNumberFormat="1" applyFont="1" applyBorder="1" applyAlignment="1">
      <alignment horizontal="center" vertical="center"/>
    </xf>
    <xf numFmtId="179" fontId="6" fillId="0" borderId="27" xfId="0" applyNumberFormat="1" applyFont="1" applyFill="1" applyBorder="1" applyAlignment="1">
      <alignment horizontal="right" vertical="center"/>
    </xf>
    <xf numFmtId="179" fontId="6" fillId="0" borderId="7" xfId="0" applyNumberFormat="1" applyFont="1" applyFill="1" applyBorder="1" applyAlignment="1">
      <alignment horizontal="right" vertical="center"/>
    </xf>
    <xf numFmtId="179" fontId="6" fillId="0" borderId="28" xfId="0" applyNumberFormat="1" applyFont="1" applyFill="1" applyBorder="1" applyAlignment="1">
      <alignment horizontal="right" vertical="center"/>
    </xf>
    <xf numFmtId="179" fontId="6" fillId="0" borderId="29"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179" fontId="6" fillId="0" borderId="16" xfId="0" applyNumberFormat="1" applyFont="1" applyFill="1" applyBorder="1" applyAlignment="1">
      <alignment horizontal="right" vertical="center"/>
    </xf>
    <xf numFmtId="179" fontId="6" fillId="0" borderId="1" xfId="0" applyNumberFormat="1" applyFont="1" applyFill="1" applyBorder="1" applyAlignment="1">
      <alignment horizontal="right" vertical="center"/>
    </xf>
    <xf numFmtId="183" fontId="6" fillId="0" borderId="8" xfId="0" applyNumberFormat="1" applyFont="1" applyFill="1" applyBorder="1" applyAlignment="1">
      <alignment horizontal="right" vertical="center"/>
    </xf>
    <xf numFmtId="183" fontId="6" fillId="0" borderId="9" xfId="0" applyNumberFormat="1" applyFont="1" applyFill="1" applyBorder="1" applyAlignment="1">
      <alignment horizontal="right" vertical="center"/>
    </xf>
    <xf numFmtId="183" fontId="6" fillId="0" borderId="6" xfId="0" applyNumberFormat="1" applyFont="1" applyFill="1" applyBorder="1" applyAlignment="1">
      <alignment horizontal="righ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wrapText="1" shrinkToFit="1"/>
    </xf>
    <xf numFmtId="0" fontId="9" fillId="0" borderId="2" xfId="0" applyFont="1" applyBorder="1" applyAlignment="1">
      <alignment horizontal="center" vertical="center" shrinkToFit="1"/>
    </xf>
    <xf numFmtId="56" fontId="16" fillId="5" borderId="0" xfId="0" applyNumberFormat="1" applyFont="1" applyFill="1" applyAlignment="1">
      <alignment horizontal="left" vertical="center" wrapText="1"/>
    </xf>
    <xf numFmtId="56" fontId="13" fillId="5" borderId="0" xfId="0" applyNumberFormat="1" applyFont="1" applyFill="1" applyAlignment="1">
      <alignment horizontal="left" vertical="center"/>
    </xf>
    <xf numFmtId="0" fontId="10" fillId="0" borderId="1" xfId="0" applyFont="1" applyBorder="1" applyAlignment="1">
      <alignment horizontal="left" wrapText="1"/>
    </xf>
    <xf numFmtId="0" fontId="10" fillId="0" borderId="1"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7"/>
  <sheetViews>
    <sheetView tabSelected="1" view="pageBreakPreview" topLeftCell="A19" zoomScaleNormal="100" zoomScaleSheetLayoutView="100" workbookViewId="0">
      <selection activeCell="B17" sqref="B17:D17"/>
    </sheetView>
  </sheetViews>
  <sheetFormatPr defaultColWidth="9" defaultRowHeight="13.5" x14ac:dyDescent="0.15"/>
  <cols>
    <col min="1" max="1" width="7.25" style="107" customWidth="1"/>
    <col min="2" max="2" width="4.5" style="131" bestFit="1" customWidth="1"/>
    <col min="3" max="4" width="4.5" style="131" customWidth="1"/>
    <col min="5" max="7" width="18.625" style="107" customWidth="1"/>
    <col min="8" max="8" width="9" style="107"/>
    <col min="9" max="9" width="14.875" style="107" customWidth="1"/>
    <col min="10" max="10" width="1.25" style="107" customWidth="1"/>
    <col min="11" max="16384" width="9" style="1"/>
  </cols>
  <sheetData>
    <row r="1" spans="1:10" ht="17.25" customHeight="1" x14ac:dyDescent="0.15">
      <c r="A1" s="232" t="s">
        <v>238</v>
      </c>
      <c r="B1" s="232"/>
      <c r="C1" s="232"/>
      <c r="D1" s="232"/>
      <c r="E1" s="232"/>
      <c r="F1" s="232"/>
      <c r="G1" s="232"/>
      <c r="H1" s="174"/>
      <c r="I1" s="174"/>
      <c r="J1" s="174"/>
    </row>
    <row r="2" spans="1:10" ht="17.25" customHeight="1" x14ac:dyDescent="0.15">
      <c r="A2" s="232"/>
      <c r="B2" s="232"/>
      <c r="C2" s="232"/>
      <c r="D2" s="232"/>
      <c r="E2" s="232"/>
      <c r="F2" s="232"/>
      <c r="G2" s="232"/>
      <c r="H2" s="174"/>
      <c r="I2" s="174"/>
      <c r="J2" s="174"/>
    </row>
    <row r="3" spans="1:10" ht="9" customHeight="1" x14ac:dyDescent="0.15">
      <c r="A3" s="174"/>
      <c r="B3" s="175"/>
      <c r="C3" s="175"/>
      <c r="D3" s="175"/>
      <c r="E3" s="176"/>
      <c r="F3" s="177"/>
      <c r="G3" s="177"/>
      <c r="H3" s="174"/>
      <c r="I3" s="174"/>
      <c r="J3" s="174"/>
    </row>
    <row r="4" spans="1:10" ht="24" customHeight="1" x14ac:dyDescent="0.15">
      <c r="A4" s="174"/>
      <c r="B4" s="231" t="s">
        <v>237</v>
      </c>
      <c r="C4" s="231"/>
      <c r="D4" s="231"/>
      <c r="E4" s="231"/>
      <c r="F4" s="231"/>
      <c r="G4" s="231"/>
      <c r="H4" s="231"/>
      <c r="I4" s="174"/>
      <c r="J4" s="174"/>
    </row>
    <row r="5" spans="1:10" ht="8.25" customHeight="1" x14ac:dyDescent="0.15">
      <c r="A5" s="174"/>
      <c r="B5" s="175"/>
      <c r="C5" s="175"/>
      <c r="D5" s="175"/>
      <c r="E5" s="176"/>
      <c r="F5" s="177"/>
      <c r="G5" s="177"/>
      <c r="H5" s="174"/>
      <c r="I5" s="174"/>
      <c r="J5" s="174"/>
    </row>
    <row r="6" spans="1:10" ht="24" customHeight="1" x14ac:dyDescent="0.15">
      <c r="A6" s="174"/>
      <c r="B6" s="175"/>
      <c r="C6" s="175"/>
      <c r="D6" s="175"/>
      <c r="E6" s="182" t="s">
        <v>5</v>
      </c>
      <c r="F6" s="177"/>
      <c r="G6" s="177"/>
      <c r="H6" s="174"/>
      <c r="I6" s="174"/>
      <c r="J6" s="174"/>
    </row>
    <row r="7" spans="1:10" ht="24" customHeight="1" x14ac:dyDescent="0.15">
      <c r="A7" s="174"/>
      <c r="B7" s="175"/>
      <c r="C7" s="175"/>
      <c r="D7" s="175"/>
      <c r="E7" s="183" t="s">
        <v>0</v>
      </c>
      <c r="F7" s="272"/>
      <c r="G7" s="273"/>
      <c r="H7" s="174"/>
      <c r="I7" s="174"/>
      <c r="J7" s="174"/>
    </row>
    <row r="8" spans="1:10" ht="24" customHeight="1" x14ac:dyDescent="0.15">
      <c r="A8" s="174"/>
      <c r="B8" s="175"/>
      <c r="C8" s="175"/>
      <c r="D8" s="175"/>
      <c r="E8" s="183" t="s">
        <v>1</v>
      </c>
      <c r="F8" s="272"/>
      <c r="G8" s="273"/>
      <c r="H8" s="174"/>
      <c r="I8" s="174"/>
      <c r="J8" s="174"/>
    </row>
    <row r="9" spans="1:10" ht="24" customHeight="1" x14ac:dyDescent="0.15">
      <c r="A9" s="174"/>
      <c r="B9" s="175"/>
      <c r="C9" s="175"/>
      <c r="D9" s="175"/>
      <c r="E9" s="183" t="s">
        <v>2</v>
      </c>
      <c r="F9" s="272"/>
      <c r="G9" s="273"/>
      <c r="H9" s="174"/>
      <c r="I9" s="174"/>
      <c r="J9" s="174"/>
    </row>
    <row r="10" spans="1:10" ht="24" customHeight="1" x14ac:dyDescent="0.15">
      <c r="A10" s="174"/>
      <c r="B10" s="175"/>
      <c r="C10" s="175"/>
      <c r="D10" s="175"/>
      <c r="E10" s="183" t="s">
        <v>3</v>
      </c>
      <c r="F10" s="272"/>
      <c r="G10" s="273"/>
      <c r="H10" s="174"/>
      <c r="I10" s="174"/>
      <c r="J10" s="174"/>
    </row>
    <row r="11" spans="1:10" ht="24" customHeight="1" x14ac:dyDescent="0.15">
      <c r="A11" s="174"/>
      <c r="B11" s="177"/>
      <c r="C11" s="177"/>
      <c r="D11" s="177"/>
      <c r="E11" s="184" t="s">
        <v>4</v>
      </c>
      <c r="F11" s="272"/>
      <c r="G11" s="273"/>
      <c r="H11" s="174"/>
      <c r="I11" s="174"/>
      <c r="J11" s="174"/>
    </row>
    <row r="12" spans="1:10" ht="9" customHeight="1" x14ac:dyDescent="0.15">
      <c r="A12" s="174"/>
      <c r="B12" s="177"/>
      <c r="C12" s="177"/>
      <c r="D12" s="177"/>
      <c r="E12" s="177"/>
      <c r="F12" s="177"/>
      <c r="G12" s="177"/>
      <c r="H12" s="174"/>
      <c r="I12" s="174"/>
      <c r="J12" s="174"/>
    </row>
    <row r="13" spans="1:10" s="2" customFormat="1" ht="24" customHeight="1" x14ac:dyDescent="0.15">
      <c r="A13" s="178">
        <v>1</v>
      </c>
      <c r="B13" s="237" t="s">
        <v>239</v>
      </c>
      <c r="C13" s="237"/>
      <c r="D13" s="237"/>
      <c r="E13" s="237"/>
      <c r="F13" s="237"/>
      <c r="G13" s="237"/>
      <c r="H13" s="179"/>
      <c r="I13" s="179"/>
      <c r="J13" s="179"/>
    </row>
    <row r="14" spans="1:10" s="92" customFormat="1" ht="24" customHeight="1" x14ac:dyDescent="0.15">
      <c r="A14" s="178"/>
      <c r="B14" s="180" t="s">
        <v>134</v>
      </c>
      <c r="C14" s="181"/>
      <c r="D14" s="181"/>
      <c r="E14" s="181"/>
      <c r="F14" s="181"/>
      <c r="G14" s="181"/>
      <c r="H14" s="179"/>
      <c r="I14" s="179"/>
      <c r="J14" s="179"/>
    </row>
    <row r="15" spans="1:10" s="92" customFormat="1" ht="31.9" customHeight="1" x14ac:dyDescent="0.15">
      <c r="A15" s="178"/>
      <c r="B15" s="276" t="s">
        <v>326</v>
      </c>
      <c r="C15" s="276"/>
      <c r="D15" s="276"/>
      <c r="E15" s="276"/>
      <c r="F15" s="276"/>
      <c r="G15" s="276"/>
      <c r="H15" s="276"/>
      <c r="I15" s="276"/>
      <c r="J15" s="179"/>
    </row>
    <row r="16" spans="1:10" s="92" customFormat="1" ht="40.9" customHeight="1" thickBot="1" x14ac:dyDescent="0.2">
      <c r="A16" s="178"/>
      <c r="B16" s="276"/>
      <c r="C16" s="276"/>
      <c r="D16" s="276"/>
      <c r="E16" s="276"/>
      <c r="F16" s="276"/>
      <c r="G16" s="276"/>
      <c r="H16" s="276"/>
      <c r="I16" s="276"/>
      <c r="J16" s="179"/>
    </row>
    <row r="17" spans="1:10" s="92" customFormat="1" ht="31.5" customHeight="1" x14ac:dyDescent="0.15">
      <c r="A17" s="143"/>
      <c r="B17" s="247" t="s">
        <v>11</v>
      </c>
      <c r="C17" s="247"/>
      <c r="D17" s="247"/>
      <c r="E17" s="247" t="s">
        <v>12</v>
      </c>
      <c r="F17" s="247"/>
      <c r="G17" s="248"/>
      <c r="H17" s="200" t="s">
        <v>22</v>
      </c>
      <c r="I17" s="201" t="s">
        <v>49</v>
      </c>
    </row>
    <row r="18" spans="1:10" ht="24" customHeight="1" x14ac:dyDescent="0.15">
      <c r="A18" s="249" t="s">
        <v>135</v>
      </c>
      <c r="B18" s="238">
        <v>1</v>
      </c>
      <c r="C18" s="239"/>
      <c r="D18" s="240"/>
      <c r="E18" s="252" t="s">
        <v>145</v>
      </c>
      <c r="F18" s="253"/>
      <c r="G18" s="253"/>
      <c r="H18" s="185" t="s">
        <v>13</v>
      </c>
      <c r="I18" s="186" t="s">
        <v>131</v>
      </c>
      <c r="J18" s="1"/>
    </row>
    <row r="19" spans="1:10" ht="24" customHeight="1" x14ac:dyDescent="0.15">
      <c r="A19" s="250"/>
      <c r="B19" s="241">
        <v>2</v>
      </c>
      <c r="C19" s="242"/>
      <c r="D19" s="243"/>
      <c r="E19" s="233" t="s">
        <v>10</v>
      </c>
      <c r="F19" s="234"/>
      <c r="G19" s="234"/>
      <c r="H19" s="187" t="s">
        <v>13</v>
      </c>
      <c r="I19" s="188" t="s">
        <v>132</v>
      </c>
      <c r="J19" s="1"/>
    </row>
    <row r="20" spans="1:10" ht="24" customHeight="1" x14ac:dyDescent="0.15">
      <c r="A20" s="250"/>
      <c r="B20" s="241" t="s">
        <v>154</v>
      </c>
      <c r="C20" s="242"/>
      <c r="D20" s="243"/>
      <c r="E20" s="277" t="s">
        <v>229</v>
      </c>
      <c r="F20" s="278"/>
      <c r="G20" s="279"/>
      <c r="H20" s="187"/>
      <c r="I20" s="188" t="s">
        <v>156</v>
      </c>
      <c r="J20" s="1"/>
    </row>
    <row r="21" spans="1:10" ht="24" customHeight="1" x14ac:dyDescent="0.15">
      <c r="A21" s="250"/>
      <c r="B21" s="241" t="s">
        <v>155</v>
      </c>
      <c r="C21" s="242"/>
      <c r="D21" s="243"/>
      <c r="E21" s="277" t="s">
        <v>228</v>
      </c>
      <c r="F21" s="278"/>
      <c r="G21" s="279"/>
      <c r="H21" s="187"/>
      <c r="I21" s="188" t="s">
        <v>157</v>
      </c>
      <c r="J21" s="1"/>
    </row>
    <row r="22" spans="1:10" ht="24" customHeight="1" x14ac:dyDescent="0.15">
      <c r="A22" s="250"/>
      <c r="B22" s="241" t="s">
        <v>160</v>
      </c>
      <c r="C22" s="242"/>
      <c r="D22" s="243"/>
      <c r="E22" s="274" t="s">
        <v>153</v>
      </c>
      <c r="F22" s="258"/>
      <c r="G22" s="275"/>
      <c r="H22" s="187"/>
      <c r="I22" s="188" t="s">
        <v>162</v>
      </c>
      <c r="J22" s="1"/>
    </row>
    <row r="23" spans="1:10" ht="24" customHeight="1" x14ac:dyDescent="0.15">
      <c r="A23" s="250"/>
      <c r="B23" s="241" t="s">
        <v>161</v>
      </c>
      <c r="C23" s="242"/>
      <c r="D23" s="243"/>
      <c r="E23" s="277" t="s">
        <v>171</v>
      </c>
      <c r="F23" s="278"/>
      <c r="G23" s="279"/>
      <c r="H23" s="187"/>
      <c r="I23" s="188" t="s">
        <v>163</v>
      </c>
      <c r="J23" s="1"/>
    </row>
    <row r="24" spans="1:10" ht="24" customHeight="1" x14ac:dyDescent="0.15">
      <c r="A24" s="250"/>
      <c r="B24" s="244">
        <v>5</v>
      </c>
      <c r="C24" s="245"/>
      <c r="D24" s="246"/>
      <c r="E24" s="235" t="s">
        <v>27</v>
      </c>
      <c r="F24" s="236"/>
      <c r="G24" s="236"/>
      <c r="H24" s="187" t="s">
        <v>13</v>
      </c>
      <c r="I24" s="188" t="s">
        <v>158</v>
      </c>
      <c r="J24" s="1"/>
    </row>
    <row r="25" spans="1:10" ht="24" customHeight="1" x14ac:dyDescent="0.15">
      <c r="A25" s="250"/>
      <c r="B25" s="244">
        <v>6</v>
      </c>
      <c r="C25" s="245"/>
      <c r="D25" s="246"/>
      <c r="E25" s="235" t="s">
        <v>6</v>
      </c>
      <c r="F25" s="236"/>
      <c r="G25" s="236"/>
      <c r="H25" s="187" t="s">
        <v>13</v>
      </c>
      <c r="I25" s="188" t="s">
        <v>159</v>
      </c>
      <c r="J25" s="1"/>
    </row>
    <row r="26" spans="1:10" ht="24" customHeight="1" x14ac:dyDescent="0.15">
      <c r="A26" s="250"/>
      <c r="B26" s="244">
        <v>7</v>
      </c>
      <c r="C26" s="245"/>
      <c r="D26" s="246"/>
      <c r="E26" s="235" t="s">
        <v>7</v>
      </c>
      <c r="F26" s="236"/>
      <c r="G26" s="236"/>
      <c r="H26" s="187" t="s">
        <v>13</v>
      </c>
      <c r="I26" s="188" t="s">
        <v>133</v>
      </c>
      <c r="J26" s="1"/>
    </row>
    <row r="27" spans="1:10" ht="24" customHeight="1" x14ac:dyDescent="0.15">
      <c r="A27" s="250"/>
      <c r="B27" s="267">
        <v>8</v>
      </c>
      <c r="C27" s="258" t="s">
        <v>48</v>
      </c>
      <c r="D27" s="258"/>
      <c r="E27" s="258"/>
      <c r="F27" s="258"/>
      <c r="G27" s="258"/>
      <c r="H27" s="189" t="s">
        <v>47</v>
      </c>
      <c r="I27" s="190"/>
      <c r="J27" s="1"/>
    </row>
    <row r="28" spans="1:10" ht="24" customHeight="1" x14ac:dyDescent="0.15">
      <c r="A28" s="250"/>
      <c r="B28" s="268"/>
      <c r="C28" s="263" t="s">
        <v>51</v>
      </c>
      <c r="D28" s="264"/>
      <c r="E28" s="256" t="s">
        <v>8</v>
      </c>
      <c r="F28" s="257"/>
      <c r="G28" s="257"/>
      <c r="H28" s="191"/>
      <c r="I28" s="192" t="s">
        <v>164</v>
      </c>
      <c r="J28" s="1"/>
    </row>
    <row r="29" spans="1:10" ht="24" customHeight="1" x14ac:dyDescent="0.15">
      <c r="A29" s="250"/>
      <c r="B29" s="268"/>
      <c r="C29" s="254" t="s">
        <v>52</v>
      </c>
      <c r="D29" s="255"/>
      <c r="E29" s="270" t="s">
        <v>50</v>
      </c>
      <c r="F29" s="271"/>
      <c r="G29" s="271"/>
      <c r="H29" s="193"/>
      <c r="I29" s="194" t="s">
        <v>165</v>
      </c>
      <c r="J29" s="1"/>
    </row>
    <row r="30" spans="1:10" ht="24" customHeight="1" x14ac:dyDescent="0.15">
      <c r="A30" s="250"/>
      <c r="B30" s="268"/>
      <c r="C30" s="261" t="s">
        <v>21</v>
      </c>
      <c r="D30" s="195" t="s">
        <v>53</v>
      </c>
      <c r="E30" s="259" t="s">
        <v>18</v>
      </c>
      <c r="F30" s="260"/>
      <c r="G30" s="260"/>
      <c r="H30" s="193" t="s">
        <v>13</v>
      </c>
      <c r="I30" s="194" t="s">
        <v>166</v>
      </c>
      <c r="J30" s="1"/>
    </row>
    <row r="31" spans="1:10" ht="24" customHeight="1" x14ac:dyDescent="0.15">
      <c r="A31" s="250"/>
      <c r="B31" s="268"/>
      <c r="C31" s="261"/>
      <c r="D31" s="195" t="s">
        <v>54</v>
      </c>
      <c r="E31" s="259" t="s">
        <v>19</v>
      </c>
      <c r="F31" s="260"/>
      <c r="G31" s="260"/>
      <c r="H31" s="193"/>
      <c r="I31" s="194" t="s">
        <v>167</v>
      </c>
      <c r="J31" s="1"/>
    </row>
    <row r="32" spans="1:10" ht="24" customHeight="1" x14ac:dyDescent="0.15">
      <c r="A32" s="250"/>
      <c r="B32" s="269"/>
      <c r="C32" s="262"/>
      <c r="D32" s="196" t="s">
        <v>55</v>
      </c>
      <c r="E32" s="265" t="s">
        <v>20</v>
      </c>
      <c r="F32" s="266"/>
      <c r="G32" s="266"/>
      <c r="H32" s="197" t="s">
        <v>13</v>
      </c>
      <c r="I32" s="198" t="s">
        <v>168</v>
      </c>
      <c r="J32" s="1"/>
    </row>
    <row r="33" spans="1:10" ht="24" customHeight="1" thickBot="1" x14ac:dyDescent="0.2">
      <c r="A33" s="250"/>
      <c r="B33" s="241">
        <v>9</v>
      </c>
      <c r="C33" s="242"/>
      <c r="D33" s="243"/>
      <c r="E33" s="235" t="s">
        <v>9</v>
      </c>
      <c r="F33" s="236"/>
      <c r="G33" s="236"/>
      <c r="H33" s="199" t="s">
        <v>13</v>
      </c>
      <c r="I33" s="188" t="s">
        <v>169</v>
      </c>
      <c r="J33" s="1"/>
    </row>
    <row r="34" spans="1:10" ht="24" customHeight="1" thickBot="1" x14ac:dyDescent="0.2">
      <c r="A34" s="250"/>
      <c r="B34" s="241">
        <v>10</v>
      </c>
      <c r="C34" s="242"/>
      <c r="D34" s="243"/>
      <c r="E34" s="235" t="s">
        <v>256</v>
      </c>
      <c r="F34" s="236"/>
      <c r="G34" s="236"/>
      <c r="H34" s="199"/>
      <c r="I34" s="188"/>
      <c r="J34" s="1"/>
    </row>
    <row r="35" spans="1:10" ht="24" customHeight="1" thickBot="1" x14ac:dyDescent="0.2">
      <c r="A35" s="250"/>
      <c r="B35" s="241">
        <v>11</v>
      </c>
      <c r="C35" s="242"/>
      <c r="D35" s="243"/>
      <c r="E35" s="235" t="s">
        <v>257</v>
      </c>
      <c r="F35" s="236"/>
      <c r="G35" s="236"/>
      <c r="H35" s="199"/>
      <c r="I35" s="188"/>
      <c r="J35" s="1"/>
    </row>
    <row r="36" spans="1:10" ht="24" customHeight="1" thickBot="1" x14ac:dyDescent="0.2">
      <c r="A36" s="251"/>
      <c r="B36" s="241">
        <v>12</v>
      </c>
      <c r="C36" s="242"/>
      <c r="D36" s="243"/>
      <c r="E36" s="235" t="s">
        <v>258</v>
      </c>
      <c r="F36" s="236"/>
      <c r="G36" s="236"/>
      <c r="H36" s="199" t="s">
        <v>13</v>
      </c>
      <c r="I36" s="188" t="s">
        <v>169</v>
      </c>
      <c r="J36" s="1"/>
    </row>
    <row r="37" spans="1:10" ht="24" customHeight="1" x14ac:dyDescent="0.15">
      <c r="A37" s="1"/>
      <c r="B37" s="144"/>
      <c r="C37" s="144"/>
      <c r="D37" s="144"/>
      <c r="E37" s="145"/>
      <c r="F37" s="145"/>
      <c r="G37" s="145"/>
      <c r="H37" s="145"/>
      <c r="I37" s="1"/>
      <c r="J37" s="1"/>
    </row>
  </sheetData>
  <mergeCells count="49">
    <mergeCell ref="E25:G25"/>
    <mergeCell ref="F7:G7"/>
    <mergeCell ref="F8:G8"/>
    <mergeCell ref="F9:G9"/>
    <mergeCell ref="F10:G10"/>
    <mergeCell ref="F11:G11"/>
    <mergeCell ref="E22:G22"/>
    <mergeCell ref="B15:I16"/>
    <mergeCell ref="B22:D22"/>
    <mergeCell ref="E23:G23"/>
    <mergeCell ref="B23:D23"/>
    <mergeCell ref="E20:G20"/>
    <mergeCell ref="E21:G21"/>
    <mergeCell ref="B20:D20"/>
    <mergeCell ref="B21:D21"/>
    <mergeCell ref="B36:D36"/>
    <mergeCell ref="C30:C32"/>
    <mergeCell ref="C28:D28"/>
    <mergeCell ref="E31:G31"/>
    <mergeCell ref="E32:G32"/>
    <mergeCell ref="B27:B32"/>
    <mergeCell ref="E29:G29"/>
    <mergeCell ref="B33:D33"/>
    <mergeCell ref="E33:G33"/>
    <mergeCell ref="B34:D34"/>
    <mergeCell ref="B35:D35"/>
    <mergeCell ref="E34:G34"/>
    <mergeCell ref="E35:G35"/>
    <mergeCell ref="E26:G26"/>
    <mergeCell ref="E28:G28"/>
    <mergeCell ref="C27:G27"/>
    <mergeCell ref="E30:G30"/>
    <mergeCell ref="B26:D26"/>
    <mergeCell ref="B4:H4"/>
    <mergeCell ref="A1:G1"/>
    <mergeCell ref="A2:G2"/>
    <mergeCell ref="E19:G19"/>
    <mergeCell ref="E24:G24"/>
    <mergeCell ref="B13:G13"/>
    <mergeCell ref="B18:D18"/>
    <mergeCell ref="B19:D19"/>
    <mergeCell ref="B24:D24"/>
    <mergeCell ref="E17:G17"/>
    <mergeCell ref="B17:D17"/>
    <mergeCell ref="A18:A36"/>
    <mergeCell ref="E18:G18"/>
    <mergeCell ref="B25:D25"/>
    <mergeCell ref="E36:G36"/>
    <mergeCell ref="C29:D29"/>
  </mergeCells>
  <phoneticPr fontId="2"/>
  <dataValidations count="1">
    <dataValidation type="list" allowBlank="1" showInputMessage="1" showErrorMessage="1" sqref="H18:H26 H28:H36">
      <formula1>"○,　,"</formula1>
    </dataValidation>
  </dataValidations>
  <pageMargins left="0.39370078740157483" right="0.39370078740157483" top="0.78740157480314965" bottom="0.39370078740157483" header="0.31496062992125984" footer="0.31496062992125984"/>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view="pageBreakPreview" zoomScale="106" zoomScaleNormal="75" zoomScaleSheetLayoutView="106" workbookViewId="0">
      <selection activeCell="G4" sqref="G4"/>
    </sheetView>
  </sheetViews>
  <sheetFormatPr defaultColWidth="8.75" defaultRowHeight="13.5" x14ac:dyDescent="0.15"/>
  <cols>
    <col min="1" max="1" width="3.5" style="132" customWidth="1"/>
    <col min="2" max="2" width="20.625" style="107" customWidth="1"/>
    <col min="3" max="3" width="23.125" style="107" customWidth="1"/>
    <col min="4" max="4" width="27.25" style="107" customWidth="1"/>
    <col min="5" max="5" width="20.25" style="107" customWidth="1"/>
    <col min="6" max="6" width="16.25" style="107" customWidth="1"/>
    <col min="7" max="7" width="20.875" style="107" customWidth="1"/>
    <col min="8" max="8" width="19.75" style="107" customWidth="1"/>
    <col min="9" max="9" width="17.875" style="107" customWidth="1"/>
    <col min="10" max="10" width="15.625" style="107" customWidth="1"/>
    <col min="11" max="11" width="16" style="107" customWidth="1"/>
    <col min="12" max="12" width="15.875" style="107" customWidth="1"/>
    <col min="13" max="13" width="15.5" style="107" customWidth="1"/>
    <col min="14" max="16384" width="8.75" style="107"/>
  </cols>
  <sheetData>
    <row r="1" spans="1:10" ht="29.45" customHeight="1" x14ac:dyDescent="0.15">
      <c r="B1" s="122" t="s">
        <v>294</v>
      </c>
    </row>
    <row r="2" spans="1:10" ht="32.25" customHeight="1" x14ac:dyDescent="0.2">
      <c r="B2" s="341" t="s">
        <v>295</v>
      </c>
      <c r="C2" s="342"/>
      <c r="D2" s="342"/>
      <c r="E2" s="342"/>
      <c r="F2" s="342"/>
      <c r="G2" s="342"/>
      <c r="H2" s="342"/>
      <c r="I2" s="342"/>
    </row>
    <row r="3" spans="1:10" ht="48" customHeight="1" x14ac:dyDescent="0.15">
      <c r="B3" s="117" t="s">
        <v>260</v>
      </c>
      <c r="C3" s="117" t="s">
        <v>64</v>
      </c>
      <c r="D3" s="229" t="s">
        <v>315</v>
      </c>
      <c r="E3" s="123" t="s">
        <v>181</v>
      </c>
      <c r="F3" s="123" t="s">
        <v>290</v>
      </c>
      <c r="G3" s="111" t="s">
        <v>175</v>
      </c>
      <c r="H3" s="112" t="s">
        <v>41</v>
      </c>
      <c r="I3" s="113" t="s">
        <v>126</v>
      </c>
    </row>
    <row r="4" spans="1:10" ht="75" customHeight="1" thickBot="1" x14ac:dyDescent="0.2">
      <c r="A4" s="132" t="s">
        <v>30</v>
      </c>
      <c r="B4" s="54" t="s">
        <v>193</v>
      </c>
      <c r="C4" s="146" t="s">
        <v>195</v>
      </c>
      <c r="D4" s="54" t="s">
        <v>316</v>
      </c>
      <c r="E4" s="147">
        <f>IF(OR(B4="特別養護老人ホーム（併設のショートステイを含む）",B4="ケアハウス（特定施設入居者生活介護の指定を受けるもの）",B4="介護付きホーム（特定施設入居者生活介護の指定を受けるもの）"),5530,IF(B4="養護老人ホーム",2960,""))</f>
        <v>5530</v>
      </c>
      <c r="F4" s="148">
        <v>50</v>
      </c>
      <c r="G4" s="149">
        <f>IF(E4="",0,E4*F4)</f>
        <v>276500</v>
      </c>
      <c r="H4" s="159">
        <v>2500000</v>
      </c>
      <c r="I4" s="33">
        <f t="shared" ref="I4:I7" si="0">IF(H4&gt;G4,G4,H4)</f>
        <v>276500</v>
      </c>
    </row>
    <row r="5" spans="1:10" ht="75" customHeight="1" thickTop="1" x14ac:dyDescent="0.15">
      <c r="B5" s="150"/>
      <c r="C5" s="151"/>
      <c r="D5" s="151"/>
      <c r="E5" s="160" t="str">
        <f t="shared" ref="E5:E7" si="1">IF(OR(B5="特別養護老人ホーム（併設のショートステイを含む）",B5="ケアハウス（特定施設入居者生活介護の指定を受けるもの）",B5="介護付きホーム（特定施設入居者生活介護の指定を受けるもの）"),5530,IF(B5="養護老人ホーム",2960,""))</f>
        <v/>
      </c>
      <c r="F5" s="152">
        <v>0</v>
      </c>
      <c r="G5" s="82">
        <f t="shared" ref="G5" si="2">IF(E5="",0,E5*F5)</f>
        <v>0</v>
      </c>
      <c r="H5" s="31">
        <v>0</v>
      </c>
      <c r="I5" s="31">
        <f t="shared" si="0"/>
        <v>0</v>
      </c>
    </row>
    <row r="6" spans="1:10" ht="75" customHeight="1" x14ac:dyDescent="0.15">
      <c r="B6" s="150"/>
      <c r="C6" s="151"/>
      <c r="D6" s="151"/>
      <c r="E6" s="161" t="str">
        <f t="shared" si="1"/>
        <v/>
      </c>
      <c r="F6" s="155">
        <v>0</v>
      </c>
      <c r="G6" s="156">
        <f>IF(E6="",0,E6*F6)</f>
        <v>0</v>
      </c>
      <c r="H6" s="15">
        <v>0</v>
      </c>
      <c r="I6" s="15">
        <f t="shared" si="0"/>
        <v>0</v>
      </c>
    </row>
    <row r="7" spans="1:10" ht="75" customHeight="1" thickBot="1" x14ac:dyDescent="0.2">
      <c r="B7" s="150"/>
      <c r="C7" s="154"/>
      <c r="D7" s="154"/>
      <c r="E7" s="161" t="str">
        <f t="shared" si="1"/>
        <v/>
      </c>
      <c r="F7" s="155">
        <v>0</v>
      </c>
      <c r="G7" s="156">
        <f>IF(E7="",0,E7*F7)</f>
        <v>0</v>
      </c>
      <c r="H7" s="20">
        <v>0</v>
      </c>
      <c r="I7" s="20">
        <f t="shared" si="0"/>
        <v>0</v>
      </c>
    </row>
    <row r="8" spans="1:10" ht="36.6" customHeight="1" thickBot="1" x14ac:dyDescent="0.2">
      <c r="B8" s="114"/>
      <c r="C8" s="114"/>
      <c r="D8" s="114"/>
      <c r="G8" s="115"/>
      <c r="H8" s="223" t="s">
        <v>291</v>
      </c>
      <c r="I8" s="30">
        <f>SUM(I5:I7)</f>
        <v>0</v>
      </c>
    </row>
    <row r="9" spans="1:10" ht="36" customHeight="1" x14ac:dyDescent="0.2">
      <c r="B9" s="133" t="s">
        <v>296</v>
      </c>
      <c r="C9" s="114"/>
      <c r="D9" s="114"/>
      <c r="G9" s="115"/>
      <c r="H9" s="116"/>
      <c r="I9" s="116"/>
    </row>
    <row r="10" spans="1:10" ht="48" customHeight="1" x14ac:dyDescent="0.15">
      <c r="B10" s="117" t="s">
        <v>260</v>
      </c>
      <c r="C10" s="117" t="s">
        <v>64</v>
      </c>
      <c r="D10" s="229" t="s">
        <v>315</v>
      </c>
      <c r="E10" s="110" t="s">
        <v>16</v>
      </c>
      <c r="F10" s="123" t="s">
        <v>290</v>
      </c>
      <c r="G10" s="112" t="s">
        <v>41</v>
      </c>
      <c r="H10" s="113" t="s">
        <v>211</v>
      </c>
      <c r="J10" s="114"/>
    </row>
    <row r="11" spans="1:10" ht="75" customHeight="1" thickBot="1" x14ac:dyDescent="0.2">
      <c r="A11" s="132" t="s">
        <v>30</v>
      </c>
      <c r="B11" s="54" t="s">
        <v>184</v>
      </c>
      <c r="C11" s="146" t="s">
        <v>197</v>
      </c>
      <c r="D11" s="54" t="s">
        <v>317</v>
      </c>
      <c r="E11" s="303">
        <v>69200</v>
      </c>
      <c r="F11" s="148">
        <v>70</v>
      </c>
      <c r="G11" s="159">
        <v>230000</v>
      </c>
      <c r="H11" s="33">
        <f>IF(G11&gt;E11,E11,G11)</f>
        <v>69200</v>
      </c>
    </row>
    <row r="12" spans="1:10" ht="75" customHeight="1" thickTop="1" x14ac:dyDescent="0.15">
      <c r="B12" s="224"/>
      <c r="C12" s="151"/>
      <c r="D12" s="151"/>
      <c r="E12" s="304"/>
      <c r="F12" s="152">
        <v>0</v>
      </c>
      <c r="G12" s="162">
        <v>0</v>
      </c>
      <c r="H12" s="73">
        <f>IF(G12&gt;E11,E11,G12)</f>
        <v>0</v>
      </c>
    </row>
    <row r="13" spans="1:10" ht="75" customHeight="1" x14ac:dyDescent="0.15">
      <c r="B13" s="225"/>
      <c r="C13" s="151"/>
      <c r="D13" s="151"/>
      <c r="E13" s="304"/>
      <c r="F13" s="155">
        <v>0</v>
      </c>
      <c r="G13" s="163">
        <v>0</v>
      </c>
      <c r="H13" s="19">
        <f>IF(G13&gt;E11,E11,G13)</f>
        <v>0</v>
      </c>
    </row>
    <row r="14" spans="1:10" ht="75" customHeight="1" thickBot="1" x14ac:dyDescent="0.2">
      <c r="B14" s="225"/>
      <c r="C14" s="154"/>
      <c r="D14" s="154"/>
      <c r="E14" s="305"/>
      <c r="F14" s="155">
        <v>0</v>
      </c>
      <c r="G14" s="219">
        <v>0</v>
      </c>
      <c r="H14" s="21">
        <f>IF(G14&gt;E11,E11,G14)</f>
        <v>0</v>
      </c>
    </row>
    <row r="15" spans="1:10" ht="36.6" customHeight="1" thickBot="1" x14ac:dyDescent="0.2">
      <c r="B15" s="114"/>
      <c r="C15" s="114"/>
      <c r="D15" s="114"/>
      <c r="F15" s="116"/>
      <c r="G15" s="220" t="s">
        <v>291</v>
      </c>
      <c r="H15" s="30">
        <f>SUM(I12:I14)</f>
        <v>0</v>
      </c>
    </row>
  </sheetData>
  <mergeCells count="2">
    <mergeCell ref="B2:I2"/>
    <mergeCell ref="E11:E14"/>
  </mergeCells>
  <phoneticPr fontId="2"/>
  <dataValidations count="1">
    <dataValidation type="list" allowBlank="1" showInputMessage="1" showErrorMessage="1" sqref="B4:B7">
      <formula1>"特別養護老人ホーム（併設のショートステイを含む）,養護老人ホーム,ケアハウス（特定施設入居者生活介護の指定を受けるもの）,介護付きホーム（特定施設入居者生活介護の指定を受けるもの）"</formula1>
    </dataValidation>
  </dataValidations>
  <pageMargins left="0.70866141732283472" right="0.70866141732283472" top="0.74803149606299213" bottom="0.74803149606299213" header="0.31496062992125984" footer="0.31496062992125984"/>
  <pageSetup paperSize="9" scale="39"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リスト!$B$137:$B$138</xm:f>
          </x14:formula1>
          <xm:sqref>B11:B14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topLeftCell="A4" zoomScale="106" zoomScaleNormal="75" zoomScaleSheetLayoutView="106" workbookViewId="0">
      <selection activeCell="C11" sqref="C11"/>
    </sheetView>
  </sheetViews>
  <sheetFormatPr defaultColWidth="8.75" defaultRowHeight="13.5" x14ac:dyDescent="0.15"/>
  <cols>
    <col min="1" max="1" width="3.5" style="132" customWidth="1"/>
    <col min="2" max="2" width="20.625" style="107" customWidth="1"/>
    <col min="3" max="3" width="23.125" style="107" customWidth="1"/>
    <col min="4" max="4" width="27.25" style="107" customWidth="1"/>
    <col min="5" max="5" width="20.25" style="107" customWidth="1"/>
    <col min="6" max="6" width="16.25" style="107" customWidth="1"/>
    <col min="7" max="7" width="20.875" style="107" customWidth="1"/>
    <col min="8" max="8" width="19.75" style="107" customWidth="1"/>
    <col min="9" max="9" width="17.875" style="107" customWidth="1"/>
    <col min="10" max="10" width="15.625" style="107" customWidth="1"/>
    <col min="11" max="11" width="16" style="107" customWidth="1"/>
    <col min="12" max="12" width="15.875" style="107" customWidth="1"/>
    <col min="13" max="13" width="15.5" style="107" customWidth="1"/>
    <col min="14" max="16384" width="8.75" style="107"/>
  </cols>
  <sheetData>
    <row r="1" spans="1:10" ht="29.45" customHeight="1" x14ac:dyDescent="0.15">
      <c r="B1" s="122" t="s">
        <v>299</v>
      </c>
    </row>
    <row r="2" spans="1:10" ht="64.5" customHeight="1" x14ac:dyDescent="0.2">
      <c r="B2" s="341" t="s">
        <v>300</v>
      </c>
      <c r="C2" s="342"/>
      <c r="D2" s="342"/>
      <c r="E2" s="342"/>
      <c r="F2" s="342"/>
      <c r="G2" s="342"/>
      <c r="H2" s="342"/>
      <c r="I2" s="342"/>
    </row>
    <row r="3" spans="1:10" ht="48" customHeight="1" x14ac:dyDescent="0.15">
      <c r="B3" s="117" t="s">
        <v>325</v>
      </c>
      <c r="C3" s="117" t="s">
        <v>64</v>
      </c>
      <c r="D3" s="229" t="s">
        <v>307</v>
      </c>
      <c r="E3" s="123" t="s">
        <v>181</v>
      </c>
      <c r="F3" s="123" t="s">
        <v>306</v>
      </c>
      <c r="G3" s="111" t="s">
        <v>175</v>
      </c>
      <c r="H3" s="112" t="s">
        <v>41</v>
      </c>
      <c r="I3" s="113" t="s">
        <v>126</v>
      </c>
    </row>
    <row r="4" spans="1:10" ht="84.75" customHeight="1" thickBot="1" x14ac:dyDescent="0.2">
      <c r="A4" s="132" t="s">
        <v>30</v>
      </c>
      <c r="B4" s="54" t="s">
        <v>308</v>
      </c>
      <c r="C4" s="146" t="s">
        <v>324</v>
      </c>
      <c r="D4" s="230" t="s">
        <v>309</v>
      </c>
      <c r="E4" s="147">
        <f>IF(OR(B4="地域密着型特別養護老人ホーム（併設のショートステイを含む）",B4="小規模なケアハウス（特定施設入居者生活介護の指定を受けるもの）",B4="小規模な介護付きホーム"),5530,IF(B4="小規模な養護老人ホーム",2960,""))</f>
        <v>5530</v>
      </c>
      <c r="F4" s="148">
        <v>29</v>
      </c>
      <c r="G4" s="149">
        <f>IF(E4="",0,E4*F4)</f>
        <v>160370</v>
      </c>
      <c r="H4" s="159">
        <v>2500000</v>
      </c>
      <c r="I4" s="33">
        <f t="shared" ref="I4:I7" si="0">IF(H4&gt;G4,G4,H4)</f>
        <v>160370</v>
      </c>
    </row>
    <row r="5" spans="1:10" ht="75" customHeight="1" thickTop="1" x14ac:dyDescent="0.15">
      <c r="B5" s="150"/>
      <c r="C5" s="151"/>
      <c r="D5" s="151"/>
      <c r="E5" s="160" t="str">
        <f t="shared" ref="E5:E7" si="1">IF(OR(B5="地域密着型特別養護老人ホーム（併設のショートステイを含む）",B5="小規模なケアハウス（特定施設入居者生活介護の指定を受けるもの）",B5="小規模な介護付きホーム"),5530,IF(B5="小規模な養護老人ホーム",2960,""))</f>
        <v/>
      </c>
      <c r="F5" s="152">
        <v>0</v>
      </c>
      <c r="G5" s="82">
        <f t="shared" ref="G5" si="2">IF(E5="",0,E5*F5)</f>
        <v>0</v>
      </c>
      <c r="H5" s="31">
        <v>0</v>
      </c>
      <c r="I5" s="31">
        <f t="shared" si="0"/>
        <v>0</v>
      </c>
    </row>
    <row r="6" spans="1:10" ht="75" customHeight="1" x14ac:dyDescent="0.15">
      <c r="B6" s="150"/>
      <c r="C6" s="151"/>
      <c r="D6" s="151"/>
      <c r="E6" s="161" t="str">
        <f t="shared" si="1"/>
        <v/>
      </c>
      <c r="F6" s="155">
        <v>0</v>
      </c>
      <c r="G6" s="156">
        <f>IF(E6="",0,E6*F6)</f>
        <v>0</v>
      </c>
      <c r="H6" s="15">
        <v>0</v>
      </c>
      <c r="I6" s="15">
        <f t="shared" si="0"/>
        <v>0</v>
      </c>
    </row>
    <row r="7" spans="1:10" ht="75" customHeight="1" thickBot="1" x14ac:dyDescent="0.2">
      <c r="B7" s="150"/>
      <c r="C7" s="154"/>
      <c r="D7" s="154"/>
      <c r="E7" s="161" t="str">
        <f t="shared" si="1"/>
        <v/>
      </c>
      <c r="F7" s="155">
        <v>0</v>
      </c>
      <c r="G7" s="156">
        <f>IF(E7="",0,E7*F7)</f>
        <v>0</v>
      </c>
      <c r="H7" s="20">
        <v>0</v>
      </c>
      <c r="I7" s="20">
        <f t="shared" si="0"/>
        <v>0</v>
      </c>
    </row>
    <row r="8" spans="1:10" ht="36.6" customHeight="1" thickBot="1" x14ac:dyDescent="0.2">
      <c r="B8" s="114"/>
      <c r="C8" s="114"/>
      <c r="D8" s="114"/>
      <c r="G8" s="115"/>
      <c r="H8" s="223" t="s">
        <v>25</v>
      </c>
      <c r="I8" s="30">
        <f>SUM(I5:I7)</f>
        <v>0</v>
      </c>
    </row>
    <row r="9" spans="1:10" ht="36" customHeight="1" x14ac:dyDescent="0.2">
      <c r="B9" s="133" t="s">
        <v>304</v>
      </c>
      <c r="C9" s="114"/>
      <c r="D9" s="114"/>
      <c r="G9" s="115"/>
      <c r="H9" s="116"/>
      <c r="I9" s="116"/>
    </row>
    <row r="10" spans="1:10" ht="48" customHeight="1" x14ac:dyDescent="0.15">
      <c r="B10" s="117" t="s">
        <v>325</v>
      </c>
      <c r="C10" s="117" t="s">
        <v>64</v>
      </c>
      <c r="D10" s="229" t="s">
        <v>307</v>
      </c>
      <c r="E10" s="110" t="s">
        <v>16</v>
      </c>
      <c r="F10" s="123" t="s">
        <v>306</v>
      </c>
      <c r="G10" s="112" t="s">
        <v>41</v>
      </c>
      <c r="H10" s="113" t="s">
        <v>211</v>
      </c>
      <c r="J10" s="114"/>
    </row>
    <row r="11" spans="1:10" ht="72" customHeight="1" thickBot="1" x14ac:dyDescent="0.2">
      <c r="A11" s="132" t="s">
        <v>30</v>
      </c>
      <c r="B11" s="54" t="s">
        <v>266</v>
      </c>
      <c r="C11" s="146" t="s">
        <v>197</v>
      </c>
      <c r="D11" s="230" t="s">
        <v>311</v>
      </c>
      <c r="E11" s="303">
        <v>69200</v>
      </c>
      <c r="F11" s="148">
        <v>25</v>
      </c>
      <c r="G11" s="159">
        <v>230000</v>
      </c>
      <c r="H11" s="33">
        <f>IF(G11&gt;E11,E11,G11)</f>
        <v>69200</v>
      </c>
    </row>
    <row r="12" spans="1:10" ht="75" customHeight="1" thickTop="1" x14ac:dyDescent="0.15">
      <c r="B12" s="224"/>
      <c r="C12" s="151"/>
      <c r="D12" s="151"/>
      <c r="E12" s="304"/>
      <c r="F12" s="152">
        <v>0</v>
      </c>
      <c r="G12" s="162">
        <v>0</v>
      </c>
      <c r="H12" s="73">
        <f>IF(G12&gt;E11,E11,G12)</f>
        <v>0</v>
      </c>
    </row>
    <row r="13" spans="1:10" ht="75" customHeight="1" x14ac:dyDescent="0.15">
      <c r="B13" s="225"/>
      <c r="C13" s="151"/>
      <c r="D13" s="151"/>
      <c r="E13" s="304"/>
      <c r="F13" s="155">
        <v>0</v>
      </c>
      <c r="G13" s="163">
        <v>0</v>
      </c>
      <c r="H13" s="19">
        <f>IF(G13&gt;E11,E11,G13)</f>
        <v>0</v>
      </c>
    </row>
    <row r="14" spans="1:10" ht="75" customHeight="1" thickBot="1" x14ac:dyDescent="0.2">
      <c r="B14" s="225"/>
      <c r="C14" s="154"/>
      <c r="D14" s="154"/>
      <c r="E14" s="305"/>
      <c r="F14" s="155">
        <v>0</v>
      </c>
      <c r="G14" s="219">
        <v>0</v>
      </c>
      <c r="H14" s="21">
        <f>IF(G14&gt;E11,E11,G14)</f>
        <v>0</v>
      </c>
    </row>
    <row r="15" spans="1:10" ht="36.6" customHeight="1" thickBot="1" x14ac:dyDescent="0.2">
      <c r="B15" s="114"/>
      <c r="C15" s="114"/>
      <c r="D15" s="114"/>
      <c r="F15" s="116"/>
      <c r="G15" s="220" t="s">
        <v>25</v>
      </c>
      <c r="H15" s="30">
        <f>SUM(I12:I14)</f>
        <v>0</v>
      </c>
    </row>
    <row r="16" spans="1:10" ht="42" customHeight="1" x14ac:dyDescent="0.2">
      <c r="B16" s="133" t="s">
        <v>305</v>
      </c>
      <c r="C16" s="114"/>
      <c r="D16" s="114"/>
      <c r="G16" s="115"/>
      <c r="H16" s="116"/>
      <c r="I16" s="116"/>
    </row>
    <row r="17" spans="2:8" ht="48" customHeight="1" x14ac:dyDescent="0.15">
      <c r="B17" s="117" t="s">
        <v>260</v>
      </c>
      <c r="C17" s="117" t="s">
        <v>64</v>
      </c>
      <c r="D17" s="229" t="s">
        <v>307</v>
      </c>
      <c r="E17" s="110" t="s">
        <v>16</v>
      </c>
      <c r="F17" s="123" t="s">
        <v>306</v>
      </c>
      <c r="G17" s="112" t="s">
        <v>41</v>
      </c>
      <c r="H17" s="113" t="s">
        <v>211</v>
      </c>
    </row>
    <row r="18" spans="2:8" ht="83.25" customHeight="1" thickBot="1" x14ac:dyDescent="0.2">
      <c r="B18" s="54" t="s">
        <v>273</v>
      </c>
      <c r="C18" s="146" t="s">
        <v>313</v>
      </c>
      <c r="D18" s="230" t="s">
        <v>314</v>
      </c>
      <c r="E18" s="226">
        <f>IF(OR(B18="認知症高齢者グループホーム",B18="小規模多機能型居宅介護事業所",B18="看護小規模多機能型居宅介護事業所"),41500,IF(B18="定期巡回・随時対応型訪問介護看護事業所",7300,IF(OR(B18="施設内保育施設"),14800,IF(B18="地域包括支援センター",1480,IF(B18="生活支援ハウス",44100,"")))))</f>
        <v>41500</v>
      </c>
      <c r="F18" s="148">
        <v>29</v>
      </c>
      <c r="G18" s="159">
        <v>230000</v>
      </c>
      <c r="H18" s="33">
        <f>IF(G18&gt;E18,E18,G18)</f>
        <v>41500</v>
      </c>
    </row>
    <row r="19" spans="2:8" ht="75" customHeight="1" thickTop="1" x14ac:dyDescent="0.15">
      <c r="B19" s="222"/>
      <c r="C19" s="151"/>
      <c r="D19" s="151"/>
      <c r="E19" s="227" t="str">
        <f t="shared" ref="E19:E21" si="3">IF(OR(B19="認知症高齢者グループホーム",B19="小規模多機能型居宅介護事業所",B19="看護小規模多機能型居宅介護事業所"),41500,IF(B19="定期巡回・随時対応型訪問介護看護事業所",7300,IF(OR(B19="施設内保育施設"),14800,IF(B19="地域包括支援センター",1480,IF(B19="生活支援ハウス",44100,"")))))</f>
        <v/>
      </c>
      <c r="F19" s="152">
        <v>0</v>
      </c>
      <c r="G19" s="162">
        <v>0</v>
      </c>
      <c r="H19" s="73">
        <f>IF(G19&gt;E18,E18,G19)</f>
        <v>0</v>
      </c>
    </row>
    <row r="20" spans="2:8" ht="75" customHeight="1" x14ac:dyDescent="0.15">
      <c r="B20" s="222"/>
      <c r="C20" s="151"/>
      <c r="D20" s="151"/>
      <c r="E20" s="228" t="str">
        <f t="shared" si="3"/>
        <v/>
      </c>
      <c r="F20" s="155">
        <v>0</v>
      </c>
      <c r="G20" s="163">
        <v>0</v>
      </c>
      <c r="H20" s="19">
        <f>IF(G20&gt;E18,E18,G20)</f>
        <v>0</v>
      </c>
    </row>
    <row r="21" spans="2:8" ht="75" customHeight="1" thickBot="1" x14ac:dyDescent="0.2">
      <c r="B21" s="222"/>
      <c r="C21" s="154"/>
      <c r="D21" s="154"/>
      <c r="E21" s="228" t="str">
        <f t="shared" si="3"/>
        <v/>
      </c>
      <c r="F21" s="155">
        <v>0</v>
      </c>
      <c r="G21" s="219">
        <v>0</v>
      </c>
      <c r="H21" s="21">
        <f>IF(G21&gt;E18,E18,G21)</f>
        <v>0</v>
      </c>
    </row>
    <row r="22" spans="2:8" ht="39" customHeight="1" thickBot="1" x14ac:dyDescent="0.2">
      <c r="B22" s="114"/>
      <c r="C22" s="114"/>
      <c r="D22" s="114"/>
      <c r="F22" s="116"/>
      <c r="G22" s="220" t="s">
        <v>25</v>
      </c>
      <c r="H22" s="30">
        <f>SUM(I19:I21)</f>
        <v>0</v>
      </c>
    </row>
  </sheetData>
  <mergeCells count="2">
    <mergeCell ref="B2:I2"/>
    <mergeCell ref="E11:E14"/>
  </mergeCells>
  <phoneticPr fontId="2"/>
  <dataValidations count="1">
    <dataValidation type="list" allowBlank="1" showInputMessage="1" showErrorMessage="1" sqref="B4:B7">
      <formula1>"地域密着型特別養護老人ホーム（併設のショートステイを含む）,小規模な養護老人ホーム,小規模なケアハウス（特定施設入居者生活介護の指定を受けるもの）,小規模な介護付きホーム"</formula1>
    </dataValidation>
  </dataValidations>
  <pageMargins left="0.70866141732283472" right="0.70866141732283472" top="0.74803149606299213" bottom="0.74803149606299213" header="0.31496062992125984" footer="0.31496062992125984"/>
  <pageSetup paperSize="9" scale="37" fitToHeight="2" orientation="landscape" r:id="rId1"/>
  <rowBreaks count="1" manualBreakCount="1">
    <brk id="22" max="8"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リスト!$B$126:$B$133</xm:f>
          </x14:formula1>
          <xm:sqref>B18:B21</xm:sqref>
        </x14:dataValidation>
        <x14:dataValidation type="list" allowBlank="1" showInputMessage="1" showErrorMessage="1">
          <x14:formula1>
            <xm:f>リスト!$B$122:$B$123</xm:f>
          </x14:formula1>
          <xm:sqref>B11:B14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view="pageBreakPreview" zoomScale="106" zoomScaleNormal="75" zoomScaleSheetLayoutView="106" workbookViewId="0">
      <selection activeCell="C7" sqref="C7"/>
    </sheetView>
  </sheetViews>
  <sheetFormatPr defaultColWidth="8.75" defaultRowHeight="13.5" x14ac:dyDescent="0.15"/>
  <cols>
    <col min="1" max="1" width="3.5" style="132" customWidth="1"/>
    <col min="2" max="2" width="20.625" style="107" customWidth="1"/>
    <col min="3" max="3" width="23.125" style="107" customWidth="1"/>
    <col min="4" max="4" width="27.25" style="107" customWidth="1"/>
    <col min="5" max="5" width="20.25" style="107" customWidth="1"/>
    <col min="6" max="6" width="16.25" style="107" customWidth="1"/>
    <col min="7" max="7" width="20.875" style="107" customWidth="1"/>
    <col min="8" max="8" width="19.75" style="107" customWidth="1"/>
    <col min="9" max="9" width="17.875" style="107" customWidth="1"/>
    <col min="10" max="10" width="15.625" style="107" customWidth="1"/>
    <col min="11" max="11" width="16" style="107" customWidth="1"/>
    <col min="12" max="12" width="15.875" style="107" customWidth="1"/>
    <col min="13" max="13" width="15.5" style="107" customWidth="1"/>
    <col min="14" max="16384" width="8.75" style="107"/>
  </cols>
  <sheetData>
    <row r="1" spans="1:10" ht="29.45" customHeight="1" x14ac:dyDescent="0.15">
      <c r="B1" s="122" t="s">
        <v>301</v>
      </c>
    </row>
    <row r="2" spans="1:10" ht="32.25" customHeight="1" x14ac:dyDescent="0.2">
      <c r="B2" s="341" t="s">
        <v>302</v>
      </c>
      <c r="C2" s="342"/>
      <c r="D2" s="342"/>
      <c r="E2" s="342"/>
      <c r="F2" s="342"/>
      <c r="G2" s="342"/>
      <c r="H2" s="342"/>
      <c r="I2" s="342"/>
    </row>
    <row r="3" spans="1:10" ht="48" customHeight="1" x14ac:dyDescent="0.15">
      <c r="B3" s="117" t="s">
        <v>260</v>
      </c>
      <c r="C3" s="117" t="s">
        <v>64</v>
      </c>
      <c r="D3" s="229" t="s">
        <v>307</v>
      </c>
      <c r="E3" s="123" t="s">
        <v>181</v>
      </c>
      <c r="F3" s="123" t="s">
        <v>306</v>
      </c>
      <c r="G3" s="111" t="s">
        <v>175</v>
      </c>
      <c r="H3" s="112" t="s">
        <v>41</v>
      </c>
      <c r="I3" s="113" t="s">
        <v>126</v>
      </c>
    </row>
    <row r="4" spans="1:10" ht="96.75" customHeight="1" thickBot="1" x14ac:dyDescent="0.2">
      <c r="A4" s="132" t="s">
        <v>30</v>
      </c>
      <c r="B4" s="54" t="s">
        <v>193</v>
      </c>
      <c r="C4" s="146" t="s">
        <v>195</v>
      </c>
      <c r="D4" s="230" t="s">
        <v>310</v>
      </c>
      <c r="E4" s="147">
        <f>IF(OR(B4="特別養護老人ホーム（併設のショートステイを含む）",B4="ケアハウス（特定施設入居者生活介護の指定を受けるもの）",B4="介護付きホーム（特定施設入居者生活介護の指定を受けるもの）"),5530,IF(B4="養護老人ホーム",2960,""))</f>
        <v>5530</v>
      </c>
      <c r="F4" s="148">
        <v>100</v>
      </c>
      <c r="G4" s="149">
        <f>IF(E4="",0,E4*F4)</f>
        <v>553000</v>
      </c>
      <c r="H4" s="159">
        <v>2500000</v>
      </c>
      <c r="I4" s="33">
        <f t="shared" ref="I4:I7" si="0">IF(H4&gt;G4,G4,H4)</f>
        <v>553000</v>
      </c>
    </row>
    <row r="5" spans="1:10" ht="75" customHeight="1" thickTop="1" x14ac:dyDescent="0.15">
      <c r="B5" s="150"/>
      <c r="C5" s="151"/>
      <c r="D5" s="151"/>
      <c r="E5" s="160" t="str">
        <f t="shared" ref="E5:E7" si="1">IF(OR(B5="特別養護老人ホーム（併設のショートステイを含む）",B5="ケアハウス（特定施設入居者生活介護の指定を受けるもの）",B5="介護付きホーム（特定施設入居者生活介護の指定を受けるもの）"),5530,IF(B5="養護老人ホーム",2960,""))</f>
        <v/>
      </c>
      <c r="F5" s="152">
        <v>0</v>
      </c>
      <c r="G5" s="82">
        <f t="shared" ref="G5" si="2">IF(E5="",0,E5*F5)</f>
        <v>0</v>
      </c>
      <c r="H5" s="31">
        <v>0</v>
      </c>
      <c r="I5" s="31">
        <f t="shared" si="0"/>
        <v>0</v>
      </c>
    </row>
    <row r="6" spans="1:10" ht="75" customHeight="1" x14ac:dyDescent="0.15">
      <c r="B6" s="150"/>
      <c r="C6" s="151"/>
      <c r="D6" s="151"/>
      <c r="E6" s="161" t="str">
        <f t="shared" si="1"/>
        <v/>
      </c>
      <c r="F6" s="155">
        <v>0</v>
      </c>
      <c r="G6" s="156">
        <f>IF(E6="",0,E6*F6)</f>
        <v>0</v>
      </c>
      <c r="H6" s="15">
        <v>0</v>
      </c>
      <c r="I6" s="15">
        <f t="shared" si="0"/>
        <v>0</v>
      </c>
    </row>
    <row r="7" spans="1:10" ht="75" customHeight="1" thickBot="1" x14ac:dyDescent="0.2">
      <c r="B7" s="150"/>
      <c r="C7" s="154"/>
      <c r="D7" s="154"/>
      <c r="E7" s="161" t="str">
        <f t="shared" si="1"/>
        <v/>
      </c>
      <c r="F7" s="155">
        <v>0</v>
      </c>
      <c r="G7" s="156">
        <f>IF(E7="",0,E7*F7)</f>
        <v>0</v>
      </c>
      <c r="H7" s="20">
        <v>0</v>
      </c>
      <c r="I7" s="20">
        <f t="shared" si="0"/>
        <v>0</v>
      </c>
    </row>
    <row r="8" spans="1:10" ht="36.6" customHeight="1" thickBot="1" x14ac:dyDescent="0.2">
      <c r="B8" s="114"/>
      <c r="C8" s="114"/>
      <c r="D8" s="114"/>
      <c r="G8" s="115"/>
      <c r="H8" s="223" t="s">
        <v>25</v>
      </c>
      <c r="I8" s="30">
        <f>SUM(I5:I7)</f>
        <v>0</v>
      </c>
    </row>
    <row r="9" spans="1:10" ht="36" customHeight="1" x14ac:dyDescent="0.2">
      <c r="B9" s="133" t="s">
        <v>303</v>
      </c>
      <c r="C9" s="114"/>
      <c r="D9" s="114"/>
      <c r="G9" s="115"/>
      <c r="H9" s="116"/>
      <c r="I9" s="116"/>
    </row>
    <row r="10" spans="1:10" ht="48" customHeight="1" x14ac:dyDescent="0.15">
      <c r="B10" s="117" t="s">
        <v>260</v>
      </c>
      <c r="C10" s="117" t="s">
        <v>64</v>
      </c>
      <c r="D10" s="229" t="s">
        <v>307</v>
      </c>
      <c r="E10" s="110" t="s">
        <v>16</v>
      </c>
      <c r="F10" s="123" t="s">
        <v>306</v>
      </c>
      <c r="G10" s="112" t="s">
        <v>41</v>
      </c>
      <c r="H10" s="113" t="s">
        <v>211</v>
      </c>
      <c r="J10" s="114"/>
    </row>
    <row r="11" spans="1:10" ht="66" customHeight="1" thickBot="1" x14ac:dyDescent="0.2">
      <c r="A11" s="132" t="s">
        <v>30</v>
      </c>
      <c r="B11" s="54" t="s">
        <v>184</v>
      </c>
      <c r="C11" s="146" t="s">
        <v>197</v>
      </c>
      <c r="D11" s="230" t="s">
        <v>312</v>
      </c>
      <c r="E11" s="303">
        <v>69200</v>
      </c>
      <c r="F11" s="148">
        <v>100</v>
      </c>
      <c r="G11" s="159">
        <v>230000</v>
      </c>
      <c r="H11" s="33">
        <f>IF(G11&gt;E11,E11,G11)</f>
        <v>69200</v>
      </c>
    </row>
    <row r="12" spans="1:10" ht="75" customHeight="1" thickTop="1" x14ac:dyDescent="0.15">
      <c r="B12" s="224"/>
      <c r="C12" s="151"/>
      <c r="D12" s="151"/>
      <c r="E12" s="304"/>
      <c r="F12" s="152">
        <v>0</v>
      </c>
      <c r="G12" s="162">
        <v>0</v>
      </c>
      <c r="H12" s="73">
        <f>IF(G12&gt;E11,E11,G12)</f>
        <v>0</v>
      </c>
    </row>
    <row r="13" spans="1:10" ht="75" customHeight="1" x14ac:dyDescent="0.15">
      <c r="B13" s="225"/>
      <c r="C13" s="151"/>
      <c r="D13" s="151"/>
      <c r="E13" s="304"/>
      <c r="F13" s="155">
        <v>0</v>
      </c>
      <c r="G13" s="163">
        <v>0</v>
      </c>
      <c r="H13" s="19">
        <f>IF(G13&gt;E11,E11,G13)</f>
        <v>0</v>
      </c>
    </row>
    <row r="14" spans="1:10" ht="75" customHeight="1" thickBot="1" x14ac:dyDescent="0.2">
      <c r="B14" s="225"/>
      <c r="C14" s="154"/>
      <c r="D14" s="154"/>
      <c r="E14" s="305"/>
      <c r="F14" s="155">
        <v>0</v>
      </c>
      <c r="G14" s="219">
        <v>0</v>
      </c>
      <c r="H14" s="21">
        <f>IF(G14&gt;E11,E11,G14)</f>
        <v>0</v>
      </c>
    </row>
    <row r="15" spans="1:10" ht="36.6" customHeight="1" thickBot="1" x14ac:dyDescent="0.2">
      <c r="B15" s="114"/>
      <c r="C15" s="114"/>
      <c r="D15" s="114"/>
      <c r="F15" s="116"/>
      <c r="G15" s="220" t="s">
        <v>25</v>
      </c>
      <c r="H15" s="30">
        <f>SUM(I12:I14)</f>
        <v>0</v>
      </c>
    </row>
  </sheetData>
  <mergeCells count="2">
    <mergeCell ref="B2:I2"/>
    <mergeCell ref="E11:E14"/>
  </mergeCells>
  <phoneticPr fontId="2"/>
  <dataValidations count="1">
    <dataValidation type="list" allowBlank="1" showInputMessage="1" showErrorMessage="1" sqref="B4:B7">
      <formula1>"特別養護老人ホーム（併設のショートステイを含む）,養護老人ホーム,ケアハウス（特定施設入居者生活介護の指定を受けるもの）,介護付きホーム（特定施設入居者生活介護の指定を受けるもの）"</formula1>
    </dataValidation>
  </dataValidations>
  <pageMargins left="0.70866141732283472" right="0.70866141732283472" top="0.74803149606299213" bottom="0.74803149606299213" header="0.31496062992125984" footer="0.31496062992125984"/>
  <pageSetup paperSize="9" scale="39"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リスト!$B$137:$B$138</xm:f>
          </x14:formula1>
          <xm:sqref>B11:B14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165"/>
  <sheetViews>
    <sheetView topLeftCell="A111" zoomScaleNormal="100" workbookViewId="0">
      <selection activeCell="A125" sqref="A125:XFD125"/>
    </sheetView>
  </sheetViews>
  <sheetFormatPr defaultColWidth="14.25" defaultRowHeight="18.75" x14ac:dyDescent="0.4"/>
  <cols>
    <col min="1" max="1" width="3.5" customWidth="1"/>
    <col min="2" max="2" width="73.5" customWidth="1"/>
  </cols>
  <sheetData>
    <row r="1" spans="2:2" ht="24" x14ac:dyDescent="0.5">
      <c r="B1" s="91" t="s">
        <v>142</v>
      </c>
    </row>
    <row r="2" spans="2:2" ht="10.5" customHeight="1" thickBot="1" x14ac:dyDescent="0.45"/>
    <row r="3" spans="2:2" ht="19.5" thickBot="1" x14ac:dyDescent="0.45">
      <c r="B3" s="55" t="s">
        <v>34</v>
      </c>
    </row>
    <row r="4" spans="2:2" ht="19.5" thickBot="1" x14ac:dyDescent="0.45">
      <c r="B4" s="56" t="s">
        <v>121</v>
      </c>
    </row>
    <row r="5" spans="2:2" x14ac:dyDescent="0.4">
      <c r="B5" s="58" t="s">
        <v>210</v>
      </c>
    </row>
    <row r="6" spans="2:2" x14ac:dyDescent="0.4">
      <c r="B6" s="59" t="s">
        <v>35</v>
      </c>
    </row>
    <row r="7" spans="2:2" x14ac:dyDescent="0.4">
      <c r="B7" s="59" t="s">
        <v>36</v>
      </c>
    </row>
    <row r="8" spans="2:2" x14ac:dyDescent="0.4">
      <c r="B8" s="59" t="s">
        <v>37</v>
      </c>
    </row>
    <row r="9" spans="2:2" x14ac:dyDescent="0.4">
      <c r="B9" s="59" t="s">
        <v>38</v>
      </c>
    </row>
    <row r="10" spans="2:2" ht="19.5" thickBot="1" x14ac:dyDescent="0.45">
      <c r="B10" s="171" t="s">
        <v>230</v>
      </c>
    </row>
    <row r="11" spans="2:2" ht="19.5" thickBot="1" x14ac:dyDescent="0.45">
      <c r="B11" s="57" t="s">
        <v>122</v>
      </c>
    </row>
    <row r="12" spans="2:2" x14ac:dyDescent="0.4">
      <c r="B12" s="58" t="s">
        <v>90</v>
      </c>
    </row>
    <row r="13" spans="2:2" x14ac:dyDescent="0.4">
      <c r="B13" s="59" t="s">
        <v>91</v>
      </c>
    </row>
    <row r="14" spans="2:2" x14ac:dyDescent="0.4">
      <c r="B14" s="59" t="s">
        <v>92</v>
      </c>
    </row>
    <row r="15" spans="2:2" x14ac:dyDescent="0.4">
      <c r="B15" s="59" t="s">
        <v>94</v>
      </c>
    </row>
    <row r="16" spans="2:2" ht="19.5" thickBot="1" x14ac:dyDescent="0.45">
      <c r="B16" s="60" t="s">
        <v>95</v>
      </c>
    </row>
    <row r="17" spans="2:2" ht="19.5" thickBot="1" x14ac:dyDescent="0.45"/>
    <row r="18" spans="2:2" ht="19.5" thickBot="1" x14ac:dyDescent="0.45">
      <c r="B18" s="55" t="s">
        <v>96</v>
      </c>
    </row>
    <row r="19" spans="2:2" ht="19.5" thickBot="1" x14ac:dyDescent="0.45">
      <c r="B19" s="61" t="s">
        <v>219</v>
      </c>
    </row>
    <row r="20" spans="2:2" x14ac:dyDescent="0.4">
      <c r="B20" s="62" t="s">
        <v>227</v>
      </c>
    </row>
    <row r="21" spans="2:2" x14ac:dyDescent="0.4">
      <c r="B21" s="59" t="s">
        <v>97</v>
      </c>
    </row>
    <row r="22" spans="2:2" x14ac:dyDescent="0.4">
      <c r="B22" s="59" t="s">
        <v>89</v>
      </c>
    </row>
    <row r="23" spans="2:2" x14ac:dyDescent="0.4">
      <c r="B23" s="59" t="s">
        <v>98</v>
      </c>
    </row>
    <row r="24" spans="2:2" x14ac:dyDescent="0.4">
      <c r="B24" s="59" t="s">
        <v>152</v>
      </c>
    </row>
    <row r="25" spans="2:2" x14ac:dyDescent="0.4">
      <c r="B25" s="58" t="s">
        <v>221</v>
      </c>
    </row>
    <row r="26" spans="2:2" x14ac:dyDescent="0.4">
      <c r="B26" s="59" t="s">
        <v>255</v>
      </c>
    </row>
    <row r="27" spans="2:2" x14ac:dyDescent="0.4">
      <c r="B27" s="59" t="s">
        <v>99</v>
      </c>
    </row>
    <row r="28" spans="2:2" x14ac:dyDescent="0.4">
      <c r="B28" s="59" t="s">
        <v>100</v>
      </c>
    </row>
    <row r="29" spans="2:2" ht="19.5" thickBot="1" x14ac:dyDescent="0.45">
      <c r="B29" s="59" t="s">
        <v>80</v>
      </c>
    </row>
    <row r="30" spans="2:2" ht="19.5" thickBot="1" x14ac:dyDescent="0.45">
      <c r="B30" s="57" t="s">
        <v>220</v>
      </c>
    </row>
    <row r="31" spans="2:2" x14ac:dyDescent="0.4">
      <c r="B31" s="58" t="s">
        <v>101</v>
      </c>
    </row>
    <row r="32" spans="2:2" ht="19.5" thickBot="1" x14ac:dyDescent="0.45">
      <c r="B32" s="60" t="s">
        <v>102</v>
      </c>
    </row>
    <row r="33" spans="2:2" ht="19.5" thickBot="1" x14ac:dyDescent="0.45">
      <c r="B33" s="121"/>
    </row>
    <row r="34" spans="2:2" ht="19.5" thickBot="1" x14ac:dyDescent="0.45">
      <c r="B34" s="55" t="s">
        <v>176</v>
      </c>
    </row>
    <row r="35" spans="2:2" x14ac:dyDescent="0.4">
      <c r="B35" s="165" t="s">
        <v>215</v>
      </c>
    </row>
    <row r="36" spans="2:2" x14ac:dyDescent="0.4">
      <c r="B36" s="59" t="s">
        <v>177</v>
      </c>
    </row>
    <row r="37" spans="2:2" x14ac:dyDescent="0.4">
      <c r="B37" s="59" t="s">
        <v>178</v>
      </c>
    </row>
    <row r="38" spans="2:2" x14ac:dyDescent="0.4">
      <c r="B38" s="59" t="s">
        <v>194</v>
      </c>
    </row>
    <row r="39" spans="2:2" x14ac:dyDescent="0.4">
      <c r="B39" s="166" t="s">
        <v>216</v>
      </c>
    </row>
    <row r="40" spans="2:2" x14ac:dyDescent="0.4">
      <c r="B40" s="59" t="s">
        <v>179</v>
      </c>
    </row>
    <row r="41" spans="2:2" ht="19.5" thickBot="1" x14ac:dyDescent="0.45">
      <c r="B41" s="60" t="s">
        <v>180</v>
      </c>
    </row>
    <row r="42" spans="2:2" ht="19.5" thickBot="1" x14ac:dyDescent="0.45">
      <c r="B42" s="114"/>
    </row>
    <row r="43" spans="2:2" ht="19.5" thickBot="1" x14ac:dyDescent="0.45">
      <c r="B43" s="55" t="s">
        <v>182</v>
      </c>
    </row>
    <row r="44" spans="2:2" x14ac:dyDescent="0.4">
      <c r="B44" s="58" t="s">
        <v>183</v>
      </c>
    </row>
    <row r="45" spans="2:2" x14ac:dyDescent="0.4">
      <c r="B45" s="59" t="s">
        <v>185</v>
      </c>
    </row>
    <row r="46" spans="2:2" ht="19.5" thickBot="1" x14ac:dyDescent="0.45">
      <c r="B46" s="60" t="s">
        <v>186</v>
      </c>
    </row>
    <row r="47" spans="2:2" ht="19.5" thickBot="1" x14ac:dyDescent="0.45"/>
    <row r="48" spans="2:2" ht="19.5" thickBot="1" x14ac:dyDescent="0.45">
      <c r="B48" s="55" t="s">
        <v>187</v>
      </c>
    </row>
    <row r="49" spans="2:2" ht="19.5" thickBot="1" x14ac:dyDescent="0.45">
      <c r="B49" s="63" t="s">
        <v>226</v>
      </c>
    </row>
    <row r="50" spans="2:2" ht="19.5" thickBot="1" x14ac:dyDescent="0.45"/>
    <row r="51" spans="2:2" ht="19.5" thickBot="1" x14ac:dyDescent="0.45">
      <c r="B51" s="55" t="s">
        <v>188</v>
      </c>
    </row>
    <row r="52" spans="2:2" x14ac:dyDescent="0.4">
      <c r="B52" s="58" t="s">
        <v>146</v>
      </c>
    </row>
    <row r="53" spans="2:2" x14ac:dyDescent="0.4">
      <c r="B53" s="59" t="s">
        <v>97</v>
      </c>
    </row>
    <row r="54" spans="2:2" x14ac:dyDescent="0.4">
      <c r="B54" s="59" t="s">
        <v>92</v>
      </c>
    </row>
    <row r="55" spans="2:2" x14ac:dyDescent="0.4">
      <c r="B55" s="59" t="s">
        <v>105</v>
      </c>
    </row>
    <row r="56" spans="2:2" x14ac:dyDescent="0.4">
      <c r="B56" s="59" t="s">
        <v>95</v>
      </c>
    </row>
    <row r="57" spans="2:2" x14ac:dyDescent="0.4">
      <c r="B57" s="59" t="s">
        <v>99</v>
      </c>
    </row>
    <row r="58" spans="2:2" x14ac:dyDescent="0.4">
      <c r="B58" s="59" t="s">
        <v>106</v>
      </c>
    </row>
    <row r="59" spans="2:2" x14ac:dyDescent="0.4">
      <c r="B59" s="59" t="s">
        <v>110</v>
      </c>
    </row>
    <row r="60" spans="2:2" ht="19.5" thickBot="1" x14ac:dyDescent="0.45">
      <c r="B60" s="60" t="s">
        <v>152</v>
      </c>
    </row>
    <row r="61" spans="2:2" ht="19.5" thickBot="1" x14ac:dyDescent="0.45"/>
    <row r="62" spans="2:2" ht="19.5" thickBot="1" x14ac:dyDescent="0.45">
      <c r="B62" s="55" t="s">
        <v>189</v>
      </c>
    </row>
    <row r="63" spans="2:2" x14ac:dyDescent="0.4">
      <c r="B63" s="58" t="s">
        <v>147</v>
      </c>
    </row>
    <row r="64" spans="2:2" x14ac:dyDescent="0.4">
      <c r="B64" s="59" t="s">
        <v>148</v>
      </c>
    </row>
    <row r="65" spans="2:2" x14ac:dyDescent="0.4">
      <c r="B65" s="59" t="s">
        <v>107</v>
      </c>
    </row>
    <row r="66" spans="2:2" ht="19.5" thickBot="1" x14ac:dyDescent="0.45">
      <c r="B66" s="60" t="s">
        <v>110</v>
      </c>
    </row>
    <row r="67" spans="2:2" ht="19.5" thickBot="1" x14ac:dyDescent="0.45"/>
    <row r="68" spans="2:2" ht="19.5" thickBot="1" x14ac:dyDescent="0.45">
      <c r="B68" s="55" t="s">
        <v>190</v>
      </c>
    </row>
    <row r="69" spans="2:2" x14ac:dyDescent="0.4">
      <c r="B69" s="58" t="s">
        <v>108</v>
      </c>
    </row>
    <row r="70" spans="2:2" x14ac:dyDescent="0.4">
      <c r="B70" s="59" t="s">
        <v>91</v>
      </c>
    </row>
    <row r="71" spans="2:2" x14ac:dyDescent="0.4">
      <c r="B71" s="59" t="s">
        <v>92</v>
      </c>
    </row>
    <row r="72" spans="2:2" x14ac:dyDescent="0.4">
      <c r="B72" s="59" t="s">
        <v>109</v>
      </c>
    </row>
    <row r="73" spans="2:2" x14ac:dyDescent="0.4">
      <c r="B73" s="59" t="s">
        <v>93</v>
      </c>
    </row>
    <row r="74" spans="2:2" x14ac:dyDescent="0.4">
      <c r="B74" s="59" t="s">
        <v>99</v>
      </c>
    </row>
    <row r="75" spans="2:2" x14ac:dyDescent="0.4">
      <c r="B75" s="59" t="s">
        <v>107</v>
      </c>
    </row>
    <row r="76" spans="2:2" x14ac:dyDescent="0.4">
      <c r="B76" s="59" t="s">
        <v>110</v>
      </c>
    </row>
    <row r="77" spans="2:2" x14ac:dyDescent="0.4">
      <c r="B77" s="59" t="s">
        <v>111</v>
      </c>
    </row>
    <row r="78" spans="2:2" x14ac:dyDescent="0.4">
      <c r="B78" s="59" t="s">
        <v>149</v>
      </c>
    </row>
    <row r="79" spans="2:2" x14ac:dyDescent="0.4">
      <c r="B79" s="59" t="s">
        <v>112</v>
      </c>
    </row>
    <row r="80" spans="2:2" x14ac:dyDescent="0.4">
      <c r="B80" s="59" t="s">
        <v>113</v>
      </c>
    </row>
    <row r="81" spans="2:2" ht="19.5" thickBot="1" x14ac:dyDescent="0.45">
      <c r="B81" s="60" t="s">
        <v>114</v>
      </c>
    </row>
    <row r="82" spans="2:2" ht="19.5" thickBot="1" x14ac:dyDescent="0.45"/>
    <row r="83" spans="2:2" ht="19.5" thickBot="1" x14ac:dyDescent="0.45">
      <c r="B83" s="55" t="s">
        <v>191</v>
      </c>
    </row>
    <row r="84" spans="2:2" x14ac:dyDescent="0.4">
      <c r="B84" s="58" t="s">
        <v>150</v>
      </c>
    </row>
    <row r="85" spans="2:2" x14ac:dyDescent="0.4">
      <c r="B85" s="59" t="s">
        <v>91</v>
      </c>
    </row>
    <row r="86" spans="2:2" x14ac:dyDescent="0.4">
      <c r="B86" s="59" t="s">
        <v>92</v>
      </c>
    </row>
    <row r="87" spans="2:2" x14ac:dyDescent="0.4">
      <c r="B87" s="59" t="s">
        <v>120</v>
      </c>
    </row>
    <row r="88" spans="2:2" x14ac:dyDescent="0.4">
      <c r="B88" s="59" t="s">
        <v>93</v>
      </c>
    </row>
    <row r="89" spans="2:2" x14ac:dyDescent="0.4">
      <c r="B89" s="59" t="s">
        <v>78</v>
      </c>
    </row>
    <row r="90" spans="2:2" x14ac:dyDescent="0.4">
      <c r="B90" s="59" t="s">
        <v>79</v>
      </c>
    </row>
    <row r="91" spans="2:2" x14ac:dyDescent="0.4">
      <c r="B91" s="59" t="s">
        <v>80</v>
      </c>
    </row>
    <row r="92" spans="2:2" x14ac:dyDescent="0.4">
      <c r="B92" s="58" t="s">
        <v>143</v>
      </c>
    </row>
    <row r="93" spans="2:2" x14ac:dyDescent="0.4">
      <c r="B93" s="58" t="s">
        <v>234</v>
      </c>
    </row>
    <row r="94" spans="2:2" x14ac:dyDescent="0.4">
      <c r="B94" s="59" t="s">
        <v>112</v>
      </c>
    </row>
    <row r="95" spans="2:2" x14ac:dyDescent="0.4">
      <c r="B95" s="59" t="s">
        <v>113</v>
      </c>
    </row>
    <row r="96" spans="2:2" ht="19.5" thickBot="1" x14ac:dyDescent="0.45">
      <c r="B96" s="60" t="s">
        <v>151</v>
      </c>
    </row>
    <row r="97" spans="2:2" ht="19.5" thickBot="1" x14ac:dyDescent="0.45"/>
    <row r="98" spans="2:2" ht="19.5" thickBot="1" x14ac:dyDescent="0.45">
      <c r="B98" s="55" t="s">
        <v>192</v>
      </c>
    </row>
    <row r="99" spans="2:2" x14ac:dyDescent="0.4">
      <c r="B99" s="58" t="s">
        <v>115</v>
      </c>
    </row>
    <row r="100" spans="2:2" x14ac:dyDescent="0.4">
      <c r="B100" s="59" t="s">
        <v>88</v>
      </c>
    </row>
    <row r="101" spans="2:2" x14ac:dyDescent="0.4">
      <c r="B101" s="59" t="s">
        <v>116</v>
      </c>
    </row>
    <row r="102" spans="2:2" x14ac:dyDescent="0.4">
      <c r="B102" s="59" t="s">
        <v>117</v>
      </c>
    </row>
    <row r="103" spans="2:2" x14ac:dyDescent="0.4">
      <c r="B103" s="59" t="s">
        <v>118</v>
      </c>
    </row>
    <row r="104" spans="2:2" x14ac:dyDescent="0.4">
      <c r="B104" s="59" t="s">
        <v>119</v>
      </c>
    </row>
    <row r="105" spans="2:2" x14ac:dyDescent="0.4">
      <c r="B105" s="59" t="s">
        <v>241</v>
      </c>
    </row>
    <row r="106" spans="2:2" x14ac:dyDescent="0.4">
      <c r="B106" s="216" t="s">
        <v>240</v>
      </c>
    </row>
    <row r="107" spans="2:2" ht="19.5" thickBot="1" x14ac:dyDescent="0.45">
      <c r="B107" s="60" t="s">
        <v>242</v>
      </c>
    </row>
    <row r="108" spans="2:2" ht="19.5" thickBot="1" x14ac:dyDescent="0.45"/>
    <row r="109" spans="2:2" ht="19.5" thickBot="1" x14ac:dyDescent="0.45">
      <c r="B109" s="55" t="s">
        <v>261</v>
      </c>
    </row>
    <row r="110" spans="2:2" x14ac:dyDescent="0.4">
      <c r="B110" s="165" t="s">
        <v>287</v>
      </c>
    </row>
    <row r="111" spans="2:2" x14ac:dyDescent="0.4">
      <c r="B111" s="59" t="s">
        <v>177</v>
      </c>
    </row>
    <row r="112" spans="2:2" x14ac:dyDescent="0.4">
      <c r="B112" s="59" t="s">
        <v>178</v>
      </c>
    </row>
    <row r="113" spans="2:2" x14ac:dyDescent="0.4">
      <c r="B113" s="59" t="s">
        <v>259</v>
      </c>
    </row>
    <row r="114" spans="2:2" x14ac:dyDescent="0.4">
      <c r="B114" s="59" t="s">
        <v>286</v>
      </c>
    </row>
    <row r="115" spans="2:2" x14ac:dyDescent="0.4">
      <c r="B115" s="166" t="s">
        <v>288</v>
      </c>
    </row>
    <row r="116" spans="2:2" x14ac:dyDescent="0.4">
      <c r="B116" s="59" t="s">
        <v>179</v>
      </c>
    </row>
    <row r="117" spans="2:2" ht="19.5" thickBot="1" x14ac:dyDescent="0.45">
      <c r="B117" s="60" t="s">
        <v>180</v>
      </c>
    </row>
    <row r="118" spans="2:2" ht="19.5" thickBot="1" x14ac:dyDescent="0.45"/>
    <row r="119" spans="2:2" ht="19.5" thickBot="1" x14ac:dyDescent="0.45">
      <c r="B119" s="55" t="s">
        <v>262</v>
      </c>
    </row>
    <row r="120" spans="2:2" x14ac:dyDescent="0.4">
      <c r="B120" s="165" t="s">
        <v>264</v>
      </c>
    </row>
    <row r="121" spans="2:2" x14ac:dyDescent="0.4">
      <c r="B121" s="59" t="s">
        <v>265</v>
      </c>
    </row>
    <row r="122" spans="2:2" x14ac:dyDescent="0.4">
      <c r="B122" s="59" t="s">
        <v>266</v>
      </c>
    </row>
    <row r="123" spans="2:2" x14ac:dyDescent="0.4">
      <c r="B123" s="59" t="s">
        <v>267</v>
      </c>
    </row>
    <row r="124" spans="2:2" x14ac:dyDescent="0.4">
      <c r="B124" s="59" t="s">
        <v>268</v>
      </c>
    </row>
    <row r="125" spans="2:2" x14ac:dyDescent="0.4">
      <c r="B125" s="59" t="s">
        <v>269</v>
      </c>
    </row>
    <row r="126" spans="2:2" x14ac:dyDescent="0.4">
      <c r="B126" s="59" t="s">
        <v>292</v>
      </c>
    </row>
    <row r="127" spans="2:2" x14ac:dyDescent="0.4">
      <c r="B127" s="59" t="s">
        <v>271</v>
      </c>
    </row>
    <row r="128" spans="2:2" x14ac:dyDescent="0.4">
      <c r="B128" s="59" t="s">
        <v>272</v>
      </c>
    </row>
    <row r="129" spans="2:2" x14ac:dyDescent="0.4">
      <c r="B129" s="59" t="s">
        <v>273</v>
      </c>
    </row>
    <row r="130" spans="2:2" x14ac:dyDescent="0.4">
      <c r="B130" s="59" t="s">
        <v>274</v>
      </c>
    </row>
    <row r="131" spans="2:2" x14ac:dyDescent="0.4">
      <c r="B131" s="59" t="s">
        <v>275</v>
      </c>
    </row>
    <row r="132" spans="2:2" x14ac:dyDescent="0.4">
      <c r="B132" s="59" t="s">
        <v>276</v>
      </c>
    </row>
    <row r="133" spans="2:2" x14ac:dyDescent="0.4">
      <c r="B133" s="59" t="s">
        <v>277</v>
      </c>
    </row>
    <row r="134" spans="2:2" x14ac:dyDescent="0.4">
      <c r="B134" s="59" t="s">
        <v>278</v>
      </c>
    </row>
    <row r="135" spans="2:2" x14ac:dyDescent="0.4">
      <c r="B135" s="166" t="s">
        <v>263</v>
      </c>
    </row>
    <row r="136" spans="2:2" x14ac:dyDescent="0.4">
      <c r="B136" s="217" t="s">
        <v>279</v>
      </c>
    </row>
    <row r="137" spans="2:2" x14ac:dyDescent="0.4">
      <c r="B137" s="217" t="s">
        <v>280</v>
      </c>
    </row>
    <row r="138" spans="2:2" x14ac:dyDescent="0.4">
      <c r="B138" s="217" t="s">
        <v>281</v>
      </c>
    </row>
    <row r="139" spans="2:2" x14ac:dyDescent="0.4">
      <c r="B139" s="217" t="s">
        <v>259</v>
      </c>
    </row>
    <row r="140" spans="2:2" x14ac:dyDescent="0.4">
      <c r="B140" s="59" t="s">
        <v>242</v>
      </c>
    </row>
    <row r="141" spans="2:2" ht="19.5" thickBot="1" x14ac:dyDescent="0.45">
      <c r="B141" s="60" t="s">
        <v>230</v>
      </c>
    </row>
    <row r="142" spans="2:2" ht="19.5" thickBot="1" x14ac:dyDescent="0.45"/>
    <row r="143" spans="2:2" ht="19.5" thickBot="1" x14ac:dyDescent="0.45">
      <c r="B143" s="55" t="s">
        <v>282</v>
      </c>
    </row>
    <row r="144" spans="2:2" x14ac:dyDescent="0.4">
      <c r="B144" s="165" t="s">
        <v>264</v>
      </c>
    </row>
    <row r="145" spans="2:2" x14ac:dyDescent="0.4">
      <c r="B145" s="59" t="s">
        <v>265</v>
      </c>
    </row>
    <row r="146" spans="2:2" x14ac:dyDescent="0.4">
      <c r="B146" s="59" t="s">
        <v>266</v>
      </c>
    </row>
    <row r="147" spans="2:2" x14ac:dyDescent="0.4">
      <c r="B147" s="59" t="s">
        <v>267</v>
      </c>
    </row>
    <row r="148" spans="2:2" x14ac:dyDescent="0.4">
      <c r="B148" s="59" t="s">
        <v>268</v>
      </c>
    </row>
    <row r="149" spans="2:2" x14ac:dyDescent="0.4">
      <c r="B149" s="59" t="s">
        <v>269</v>
      </c>
    </row>
    <row r="150" spans="2:2" x14ac:dyDescent="0.4">
      <c r="B150" s="59" t="s">
        <v>270</v>
      </c>
    </row>
    <row r="151" spans="2:2" x14ac:dyDescent="0.4">
      <c r="B151" s="59" t="s">
        <v>271</v>
      </c>
    </row>
    <row r="152" spans="2:2" x14ac:dyDescent="0.4">
      <c r="B152" s="59" t="s">
        <v>272</v>
      </c>
    </row>
    <row r="153" spans="2:2" x14ac:dyDescent="0.4">
      <c r="B153" s="59" t="s">
        <v>273</v>
      </c>
    </row>
    <row r="154" spans="2:2" x14ac:dyDescent="0.4">
      <c r="B154" s="59" t="s">
        <v>274</v>
      </c>
    </row>
    <row r="155" spans="2:2" x14ac:dyDescent="0.4">
      <c r="B155" s="59" t="s">
        <v>275</v>
      </c>
    </row>
    <row r="156" spans="2:2" x14ac:dyDescent="0.4">
      <c r="B156" s="59" t="s">
        <v>276</v>
      </c>
    </row>
    <row r="157" spans="2:2" x14ac:dyDescent="0.4">
      <c r="B157" s="59" t="s">
        <v>277</v>
      </c>
    </row>
    <row r="158" spans="2:2" x14ac:dyDescent="0.4">
      <c r="B158" s="59" t="s">
        <v>278</v>
      </c>
    </row>
    <row r="159" spans="2:2" x14ac:dyDescent="0.4">
      <c r="B159" s="166" t="s">
        <v>263</v>
      </c>
    </row>
    <row r="160" spans="2:2" x14ac:dyDescent="0.4">
      <c r="B160" s="217" t="s">
        <v>279</v>
      </c>
    </row>
    <row r="161" spans="2:2" x14ac:dyDescent="0.4">
      <c r="B161" s="217" t="s">
        <v>280</v>
      </c>
    </row>
    <row r="162" spans="2:2" x14ac:dyDescent="0.4">
      <c r="B162" s="217" t="s">
        <v>281</v>
      </c>
    </row>
    <row r="163" spans="2:2" x14ac:dyDescent="0.4">
      <c r="B163" s="217" t="s">
        <v>259</v>
      </c>
    </row>
    <row r="164" spans="2:2" x14ac:dyDescent="0.4">
      <c r="B164" s="59" t="s">
        <v>242</v>
      </c>
    </row>
    <row r="165" spans="2:2" ht="19.5" thickBot="1" x14ac:dyDescent="0.45">
      <c r="B165" s="60" t="s">
        <v>230</v>
      </c>
    </row>
  </sheetData>
  <phoneticPr fontId="2"/>
  <pageMargins left="0.7" right="0.7" top="0.75" bottom="0.75" header="0.3" footer="0.3"/>
  <pageSetup paperSize="9" orientation="portrait" r:id="rId1"/>
  <rowBreaks count="1" manualBreakCount="1">
    <brk id="8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view="pageBreakPreview" topLeftCell="A25" zoomScale="80" zoomScaleNormal="80" zoomScaleSheetLayoutView="80" workbookViewId="0">
      <selection activeCell="G29" sqref="G29:I29"/>
    </sheetView>
  </sheetViews>
  <sheetFormatPr defaultColWidth="9" defaultRowHeight="18.75" x14ac:dyDescent="0.4"/>
  <cols>
    <col min="1" max="1" width="3.125" style="22" customWidth="1"/>
    <col min="2" max="3" width="21" style="9" customWidth="1"/>
    <col min="4" max="4" width="22.125" style="9" customWidth="1"/>
    <col min="5" max="5" width="26" style="9" customWidth="1"/>
    <col min="6" max="6" width="62.5" style="9" customWidth="1"/>
    <col min="7" max="7" width="16.125" style="9" customWidth="1"/>
    <col min="8" max="8" width="10.375" style="9" customWidth="1"/>
    <col min="9" max="11" width="15.625" style="9" customWidth="1"/>
    <col min="12" max="16384" width="9" style="9"/>
  </cols>
  <sheetData>
    <row r="1" spans="1:15" ht="30" customHeight="1" x14ac:dyDescent="0.4">
      <c r="B1" s="94" t="s">
        <v>14</v>
      </c>
      <c r="C1" s="10"/>
      <c r="D1" s="10"/>
      <c r="E1" s="10"/>
      <c r="F1" s="10"/>
    </row>
    <row r="2" spans="1:15" x14ac:dyDescent="0.4">
      <c r="L2" s="11"/>
      <c r="M2" s="11"/>
      <c r="N2" s="11"/>
      <c r="O2" s="11"/>
    </row>
    <row r="3" spans="1:15" ht="37.5" customHeight="1" x14ac:dyDescent="0.4">
      <c r="B3" s="297" t="s">
        <v>15</v>
      </c>
      <c r="C3" s="302"/>
      <c r="D3" s="281" t="s">
        <v>32</v>
      </c>
      <c r="E3" s="281"/>
      <c r="F3" s="298" t="s">
        <v>83</v>
      </c>
      <c r="G3" s="282" t="s">
        <v>16</v>
      </c>
      <c r="H3" s="282" t="s">
        <v>17</v>
      </c>
      <c r="I3" s="296" t="s">
        <v>130</v>
      </c>
      <c r="J3" s="291" t="s">
        <v>136</v>
      </c>
      <c r="K3" s="281" t="s">
        <v>126</v>
      </c>
    </row>
    <row r="4" spans="1:15" x14ac:dyDescent="0.4">
      <c r="B4" s="16" t="s">
        <v>29</v>
      </c>
      <c r="C4" s="12" t="s">
        <v>31</v>
      </c>
      <c r="D4" s="13" t="s">
        <v>28</v>
      </c>
      <c r="E4" s="17" t="s">
        <v>26</v>
      </c>
      <c r="F4" s="299"/>
      <c r="G4" s="282"/>
      <c r="H4" s="282"/>
      <c r="I4" s="297"/>
      <c r="J4" s="292"/>
      <c r="K4" s="282"/>
    </row>
    <row r="5" spans="1:15" s="8" customFormat="1" ht="90" customHeight="1" thickBot="1" x14ac:dyDescent="0.45">
      <c r="A5" s="7" t="s">
        <v>30</v>
      </c>
      <c r="B5" s="36" t="s">
        <v>35</v>
      </c>
      <c r="C5" s="37" t="s">
        <v>33</v>
      </c>
      <c r="D5" s="38" t="s">
        <v>90</v>
      </c>
      <c r="E5" s="45" t="s">
        <v>39</v>
      </c>
      <c r="F5" s="54" t="s">
        <v>283</v>
      </c>
      <c r="G5" s="290">
        <v>1400</v>
      </c>
      <c r="H5" s="34">
        <v>60</v>
      </c>
      <c r="I5" s="35">
        <f>$G$5*H5</f>
        <v>84000</v>
      </c>
      <c r="J5" s="46">
        <v>80000</v>
      </c>
      <c r="K5" s="46">
        <f>IF(I5&gt;J5,J5,I5)</f>
        <v>80000</v>
      </c>
    </row>
    <row r="6" spans="1:15" ht="78" customHeight="1" thickTop="1" x14ac:dyDescent="0.4">
      <c r="B6" s="99"/>
      <c r="C6" s="100"/>
      <c r="D6" s="101"/>
      <c r="E6" s="102"/>
      <c r="F6" s="102"/>
      <c r="G6" s="290"/>
      <c r="H6" s="71">
        <v>0</v>
      </c>
      <c r="I6" s="76">
        <f>$G$5*H6</f>
        <v>0</v>
      </c>
      <c r="J6" s="31">
        <v>0</v>
      </c>
      <c r="K6" s="47">
        <f t="shared" ref="K6:K9" si="0">IF(I6&gt;J6,J6,I6)</f>
        <v>0</v>
      </c>
    </row>
    <row r="7" spans="1:15" ht="78" customHeight="1" x14ac:dyDescent="0.4">
      <c r="B7" s="99"/>
      <c r="C7" s="100"/>
      <c r="D7" s="101"/>
      <c r="E7" s="102"/>
      <c r="F7" s="102"/>
      <c r="G7" s="290"/>
      <c r="H7" s="14">
        <v>0</v>
      </c>
      <c r="I7" s="77">
        <f>$G$5*H7</f>
        <v>0</v>
      </c>
      <c r="J7" s="20">
        <v>0</v>
      </c>
      <c r="K7" s="172">
        <f t="shared" ref="K7:K8" si="1">IF(I7&gt;J7,J7,I7)</f>
        <v>0</v>
      </c>
    </row>
    <row r="8" spans="1:15" ht="78" customHeight="1" x14ac:dyDescent="0.4">
      <c r="B8" s="99"/>
      <c r="C8" s="100"/>
      <c r="D8" s="101"/>
      <c r="E8" s="102"/>
      <c r="F8" s="102"/>
      <c r="G8" s="290"/>
      <c r="H8" s="14">
        <v>0</v>
      </c>
      <c r="I8" s="77">
        <f t="shared" ref="I8" si="2">$G$5*H8</f>
        <v>0</v>
      </c>
      <c r="J8" s="20">
        <v>0</v>
      </c>
      <c r="K8" s="172">
        <f t="shared" si="1"/>
        <v>0</v>
      </c>
    </row>
    <row r="9" spans="1:15" ht="78" customHeight="1" thickBot="1" x14ac:dyDescent="0.45">
      <c r="B9" s="103"/>
      <c r="C9" s="104"/>
      <c r="D9" s="105"/>
      <c r="E9" s="106"/>
      <c r="F9" s="106"/>
      <c r="G9" s="290"/>
      <c r="H9" s="14">
        <v>0</v>
      </c>
      <c r="I9" s="77">
        <f>$G$5*H9</f>
        <v>0</v>
      </c>
      <c r="J9" s="20">
        <v>0</v>
      </c>
      <c r="K9" s="48">
        <f t="shared" si="0"/>
        <v>0</v>
      </c>
    </row>
    <row r="10" spans="1:15" ht="40.5" customHeight="1" thickBot="1" x14ac:dyDescent="0.45">
      <c r="B10" s="203" t="s">
        <v>236</v>
      </c>
      <c r="C10" s="203"/>
      <c r="D10" s="203"/>
      <c r="E10" s="214"/>
      <c r="F10" s="6"/>
      <c r="G10" s="6"/>
      <c r="H10" s="6"/>
      <c r="I10" s="300" t="s">
        <v>40</v>
      </c>
      <c r="J10" s="301"/>
      <c r="K10" s="75">
        <f>SUM(K6:K9)</f>
        <v>0</v>
      </c>
    </row>
    <row r="12" spans="1:15" ht="30" customHeight="1" x14ac:dyDescent="0.4">
      <c r="B12" s="94" t="s">
        <v>23</v>
      </c>
    </row>
    <row r="13" spans="1:15" ht="18.75" customHeight="1" x14ac:dyDescent="0.4"/>
    <row r="14" spans="1:15" ht="18.75" customHeight="1" x14ac:dyDescent="0.4">
      <c r="B14" s="44" t="s">
        <v>218</v>
      </c>
    </row>
    <row r="15" spans="1:15" ht="37.5" customHeight="1" x14ac:dyDescent="0.4">
      <c r="B15" s="282" t="s">
        <v>62</v>
      </c>
      <c r="C15" s="282"/>
      <c r="D15" s="282"/>
      <c r="E15" s="282"/>
      <c r="F15" s="293" t="s">
        <v>85</v>
      </c>
      <c r="G15" s="282" t="s">
        <v>65</v>
      </c>
      <c r="H15" s="282" t="s">
        <v>66</v>
      </c>
      <c r="I15" s="281" t="s">
        <v>209</v>
      </c>
      <c r="J15" s="291" t="s">
        <v>136</v>
      </c>
      <c r="K15" s="281" t="s">
        <v>127</v>
      </c>
    </row>
    <row r="16" spans="1:15" ht="18.75" customHeight="1" x14ac:dyDescent="0.4">
      <c r="B16" s="282" t="s">
        <v>63</v>
      </c>
      <c r="C16" s="282"/>
      <c r="D16" s="282" t="s">
        <v>64</v>
      </c>
      <c r="E16" s="282"/>
      <c r="F16" s="294"/>
      <c r="G16" s="282"/>
      <c r="H16" s="282"/>
      <c r="I16" s="282"/>
      <c r="J16" s="292"/>
      <c r="K16" s="282"/>
    </row>
    <row r="17" spans="1:11" ht="90" customHeight="1" thickBot="1" x14ac:dyDescent="0.45">
      <c r="A17" s="22" t="s">
        <v>69</v>
      </c>
      <c r="B17" s="295" t="s">
        <v>67</v>
      </c>
      <c r="C17" s="295"/>
      <c r="D17" s="289" t="s">
        <v>68</v>
      </c>
      <c r="E17" s="289"/>
      <c r="F17" s="67" t="s">
        <v>252</v>
      </c>
      <c r="G17" s="290">
        <v>520</v>
      </c>
      <c r="H17" s="32">
        <v>18</v>
      </c>
      <c r="I17" s="33">
        <f>$G$17*H17</f>
        <v>9360</v>
      </c>
      <c r="J17" s="33">
        <v>10000</v>
      </c>
      <c r="K17" s="33">
        <f>IF(J17&gt;I17,I17,J17)</f>
        <v>9360</v>
      </c>
    </row>
    <row r="18" spans="1:11" ht="78" customHeight="1" thickTop="1" x14ac:dyDescent="0.4">
      <c r="B18" s="288"/>
      <c r="C18" s="288"/>
      <c r="D18" s="288"/>
      <c r="E18" s="288"/>
      <c r="F18" s="88"/>
      <c r="G18" s="290"/>
      <c r="H18" s="71">
        <v>0</v>
      </c>
      <c r="I18" s="73">
        <f t="shared" ref="I18:I22" si="3">$G$17*H18</f>
        <v>0</v>
      </c>
      <c r="J18" s="31">
        <v>0</v>
      </c>
      <c r="K18" s="73">
        <f t="shared" ref="K18:K22" si="4">IF(J18&gt;I18,I18,J18)</f>
        <v>0</v>
      </c>
    </row>
    <row r="19" spans="1:11" ht="78" customHeight="1" x14ac:dyDescent="0.4">
      <c r="B19" s="280"/>
      <c r="C19" s="280"/>
      <c r="D19" s="280"/>
      <c r="E19" s="280"/>
      <c r="F19" s="167"/>
      <c r="G19" s="290"/>
      <c r="H19" s="14">
        <v>0</v>
      </c>
      <c r="I19" s="19">
        <f t="shared" ref="I19:I21" si="5">$G$17*H19</f>
        <v>0</v>
      </c>
      <c r="J19" s="20">
        <v>0</v>
      </c>
      <c r="K19" s="21">
        <f t="shared" ref="K19:K21" si="6">IF(J19&gt;I19,I19,J19)</f>
        <v>0</v>
      </c>
    </row>
    <row r="20" spans="1:11" ht="78" customHeight="1" x14ac:dyDescent="0.4">
      <c r="B20" s="280"/>
      <c r="C20" s="280"/>
      <c r="D20" s="280"/>
      <c r="E20" s="280"/>
      <c r="F20" s="167"/>
      <c r="G20" s="290"/>
      <c r="H20" s="14">
        <v>0</v>
      </c>
      <c r="I20" s="19">
        <f t="shared" si="5"/>
        <v>0</v>
      </c>
      <c r="J20" s="20">
        <v>0</v>
      </c>
      <c r="K20" s="21">
        <f t="shared" si="6"/>
        <v>0</v>
      </c>
    </row>
    <row r="21" spans="1:11" ht="78" customHeight="1" x14ac:dyDescent="0.4">
      <c r="B21" s="280"/>
      <c r="C21" s="280"/>
      <c r="D21" s="280"/>
      <c r="E21" s="280"/>
      <c r="F21" s="167"/>
      <c r="G21" s="290"/>
      <c r="H21" s="14">
        <v>0</v>
      </c>
      <c r="I21" s="19">
        <f t="shared" si="5"/>
        <v>0</v>
      </c>
      <c r="J21" s="20">
        <v>0</v>
      </c>
      <c r="K21" s="21">
        <f t="shared" si="6"/>
        <v>0</v>
      </c>
    </row>
    <row r="22" spans="1:11" ht="78" customHeight="1" thickBot="1" x14ac:dyDescent="0.45">
      <c r="B22" s="280"/>
      <c r="C22" s="280"/>
      <c r="D22" s="280"/>
      <c r="E22" s="280"/>
      <c r="F22" s="87"/>
      <c r="G22" s="290"/>
      <c r="H22" s="14">
        <v>0</v>
      </c>
      <c r="I22" s="19">
        <f t="shared" si="3"/>
        <v>0</v>
      </c>
      <c r="J22" s="20">
        <v>0</v>
      </c>
      <c r="K22" s="21">
        <f t="shared" si="4"/>
        <v>0</v>
      </c>
    </row>
    <row r="23" spans="1:11" ht="37.5" customHeight="1" thickBot="1" x14ac:dyDescent="0.45">
      <c r="B23" s="203" t="s">
        <v>235</v>
      </c>
      <c r="C23" s="203"/>
      <c r="D23" s="203"/>
      <c r="E23" s="215"/>
      <c r="F23" s="25"/>
      <c r="G23" s="26"/>
      <c r="H23" s="6"/>
      <c r="I23" s="24"/>
      <c r="J23" s="39" t="s">
        <v>72</v>
      </c>
      <c r="K23" s="78">
        <f>SUM(K18:K22)</f>
        <v>0</v>
      </c>
    </row>
    <row r="24" spans="1:11" ht="18.75" customHeight="1" x14ac:dyDescent="0.4">
      <c r="B24" s="6"/>
      <c r="C24" s="6"/>
      <c r="D24" s="6"/>
      <c r="E24" s="6"/>
      <c r="F24" s="6"/>
      <c r="G24" s="6"/>
      <c r="H24" s="6"/>
      <c r="I24" s="6"/>
      <c r="J24" s="6"/>
      <c r="K24" s="6"/>
    </row>
    <row r="25" spans="1:11" ht="18.75" customHeight="1" x14ac:dyDescent="0.4">
      <c r="B25" s="44" t="s">
        <v>217</v>
      </c>
      <c r="C25" s="6"/>
      <c r="D25" s="6"/>
      <c r="E25" s="6"/>
      <c r="F25" s="6"/>
      <c r="G25" s="6"/>
      <c r="H25" s="6"/>
      <c r="I25" s="6"/>
      <c r="J25" s="6"/>
      <c r="K25" s="6"/>
    </row>
    <row r="26" spans="1:11" ht="37.5" customHeight="1" x14ac:dyDescent="0.4">
      <c r="B26" s="282" t="s">
        <v>62</v>
      </c>
      <c r="C26" s="282"/>
      <c r="D26" s="282"/>
      <c r="E26" s="282"/>
      <c r="F26" s="293" t="s">
        <v>86</v>
      </c>
      <c r="G26" s="281" t="s">
        <v>128</v>
      </c>
      <c r="H26" s="282"/>
      <c r="I26" s="282"/>
      <c r="J26" s="291" t="s">
        <v>136</v>
      </c>
      <c r="K26" s="281" t="s">
        <v>129</v>
      </c>
    </row>
    <row r="27" spans="1:11" x14ac:dyDescent="0.4">
      <c r="B27" s="282" t="s">
        <v>63</v>
      </c>
      <c r="C27" s="282"/>
      <c r="D27" s="282" t="s">
        <v>64</v>
      </c>
      <c r="E27" s="282"/>
      <c r="F27" s="294"/>
      <c r="G27" s="282"/>
      <c r="H27" s="282"/>
      <c r="I27" s="282"/>
      <c r="J27" s="292"/>
      <c r="K27" s="282"/>
    </row>
    <row r="28" spans="1:11" ht="90" customHeight="1" thickBot="1" x14ac:dyDescent="0.45">
      <c r="A28" s="22" t="s">
        <v>69</v>
      </c>
      <c r="B28" s="289" t="s">
        <v>70</v>
      </c>
      <c r="C28" s="289"/>
      <c r="D28" s="289" t="s">
        <v>71</v>
      </c>
      <c r="E28" s="289"/>
      <c r="F28" s="67" t="s">
        <v>251</v>
      </c>
      <c r="G28" s="283">
        <f>IF(B28="定期巡回・随時対応型訪問介護看護事業所",8640,IF(B28="施設内保育施設",2600,""))</f>
        <v>8640</v>
      </c>
      <c r="H28" s="283"/>
      <c r="I28" s="283"/>
      <c r="J28" s="33">
        <v>6000</v>
      </c>
      <c r="K28" s="33">
        <f>IF(J28&gt;G28,G28,J28)</f>
        <v>6000</v>
      </c>
    </row>
    <row r="29" spans="1:11" ht="78" customHeight="1" thickTop="1" x14ac:dyDescent="0.4">
      <c r="B29" s="288"/>
      <c r="C29" s="288"/>
      <c r="D29" s="288"/>
      <c r="E29" s="288"/>
      <c r="F29" s="88"/>
      <c r="G29" s="284" t="str">
        <f>IF(B29="定期巡回・随時対応型訪問介護看護事業所",8640,IF(B29="施設内保育施設",2600,""))</f>
        <v/>
      </c>
      <c r="H29" s="284"/>
      <c r="I29" s="284"/>
      <c r="J29" s="31">
        <v>0</v>
      </c>
      <c r="K29" s="73">
        <f t="shared" ref="K29:K30" si="7">IF(J29&gt;G29,G29,J29)</f>
        <v>0</v>
      </c>
    </row>
    <row r="30" spans="1:11" ht="78" customHeight="1" thickBot="1" x14ac:dyDescent="0.45">
      <c r="B30" s="280"/>
      <c r="C30" s="280"/>
      <c r="D30" s="280"/>
      <c r="E30" s="280"/>
      <c r="F30" s="103"/>
      <c r="G30" s="285" t="str">
        <f>IF(B30="定期巡回・随時対応型訪問介護看護事業所",8640,IF(B30="施設内保育施設",2600,""))</f>
        <v/>
      </c>
      <c r="H30" s="286"/>
      <c r="I30" s="287"/>
      <c r="J30" s="20">
        <v>0</v>
      </c>
      <c r="K30" s="21">
        <f t="shared" si="7"/>
        <v>0</v>
      </c>
    </row>
    <row r="31" spans="1:11" ht="37.5" customHeight="1" thickBot="1" x14ac:dyDescent="0.45">
      <c r="B31" s="203" t="s">
        <v>235</v>
      </c>
      <c r="C31" s="203"/>
      <c r="D31" s="203"/>
      <c r="E31" s="214"/>
      <c r="F31" s="6"/>
      <c r="G31" s="6"/>
      <c r="H31" s="6"/>
      <c r="I31" s="6"/>
      <c r="J31" s="39" t="s">
        <v>72</v>
      </c>
      <c r="K31" s="78">
        <f>SUM(K29:K30)</f>
        <v>0</v>
      </c>
    </row>
  </sheetData>
  <mergeCells count="48">
    <mergeCell ref="G5:G9"/>
    <mergeCell ref="I10:J10"/>
    <mergeCell ref="B3:C3"/>
    <mergeCell ref="J3:J4"/>
    <mergeCell ref="B15:E15"/>
    <mergeCell ref="J15:J16"/>
    <mergeCell ref="D16:E16"/>
    <mergeCell ref="B16:C16"/>
    <mergeCell ref="G15:G16"/>
    <mergeCell ref="H15:H16"/>
    <mergeCell ref="I15:I16"/>
    <mergeCell ref="F15:F16"/>
    <mergeCell ref="K3:K4"/>
    <mergeCell ref="G3:G4"/>
    <mergeCell ref="H3:H4"/>
    <mergeCell ref="I3:I4"/>
    <mergeCell ref="D3:E3"/>
    <mergeCell ref="F3:F4"/>
    <mergeCell ref="G17:G22"/>
    <mergeCell ref="B27:C27"/>
    <mergeCell ref="D27:E27"/>
    <mergeCell ref="B26:E26"/>
    <mergeCell ref="K15:K16"/>
    <mergeCell ref="J26:J27"/>
    <mergeCell ref="K26:K27"/>
    <mergeCell ref="B22:C22"/>
    <mergeCell ref="F26:F27"/>
    <mergeCell ref="B17:C17"/>
    <mergeCell ref="D17:E17"/>
    <mergeCell ref="B18:C18"/>
    <mergeCell ref="D18:E18"/>
    <mergeCell ref="D22:E22"/>
    <mergeCell ref="B20:C20"/>
    <mergeCell ref="D20:E20"/>
    <mergeCell ref="G26:I27"/>
    <mergeCell ref="G28:I28"/>
    <mergeCell ref="G29:I29"/>
    <mergeCell ref="G30:I30"/>
    <mergeCell ref="B29:C29"/>
    <mergeCell ref="D29:E29"/>
    <mergeCell ref="D30:E30"/>
    <mergeCell ref="B28:C28"/>
    <mergeCell ref="D28:E28"/>
    <mergeCell ref="B21:C21"/>
    <mergeCell ref="D21:E21"/>
    <mergeCell ref="B19:C19"/>
    <mergeCell ref="D19:E19"/>
    <mergeCell ref="B30:C30"/>
  </mergeCells>
  <phoneticPr fontId="2"/>
  <dataValidations count="1">
    <dataValidation type="list" allowBlank="1" showInputMessage="1" showErrorMessage="1" sqref="B28:C30">
      <formula1>"定期巡回・随時対応型訪問介護看護事業所,施設内保育施設"</formula1>
    </dataValidation>
  </dataValidations>
  <pageMargins left="0.70866141732283472" right="0.70866141732283472" top="0.74803149606299213" bottom="0.74803149606299213" header="0.31496062992125984" footer="0.31496062992125984"/>
  <pageSetup paperSize="9" scale="3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リスト!$B$12:$B$16</xm:f>
          </x14:formula1>
          <xm:sqref>D5:D9</xm:sqref>
        </x14:dataValidation>
        <x14:dataValidation type="list" allowBlank="1" showInputMessage="1" showErrorMessage="1">
          <x14:formula1>
            <xm:f>リスト!$B$20:$B$29</xm:f>
          </x14:formula1>
          <xm:sqref>B17:C22</xm:sqref>
        </x14:dataValidation>
        <x14:dataValidation type="list" allowBlank="1" showInputMessage="1" showErrorMessage="1">
          <x14:formula1>
            <xm:f>リスト!$B$5:$B$9</xm:f>
          </x14:formula1>
          <xm:sqref>B5</xm:sqref>
        </x14:dataValidation>
        <x14:dataValidation type="list" allowBlank="1" showInputMessage="1" showErrorMessage="1">
          <x14:formula1>
            <xm:f>リスト!$B$5:$B$10</xm:f>
          </x14:formula1>
          <xm:sqref>B6:B9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70" zoomScaleNormal="75" zoomScaleSheetLayoutView="70" workbookViewId="0">
      <selection activeCell="E6" sqref="E6"/>
    </sheetView>
  </sheetViews>
  <sheetFormatPr defaultColWidth="8.75" defaultRowHeight="13.5" x14ac:dyDescent="0.15"/>
  <cols>
    <col min="1" max="1" width="3.5" style="132" customWidth="1"/>
    <col min="2" max="2" width="20.625" style="107" customWidth="1"/>
    <col min="3" max="3" width="23.125" style="107" customWidth="1"/>
    <col min="4" max="4" width="26" style="107" customWidth="1"/>
    <col min="5" max="5" width="20.25" style="107" customWidth="1"/>
    <col min="6" max="7" width="20.875" style="107" customWidth="1"/>
    <col min="8" max="8" width="19.75" style="107" customWidth="1"/>
    <col min="9" max="9" width="17.875" style="107" customWidth="1"/>
    <col min="10" max="10" width="15.625" style="107" customWidth="1"/>
    <col min="11" max="11" width="16" style="107" customWidth="1"/>
    <col min="12" max="12" width="15.875" style="107" customWidth="1"/>
    <col min="13" max="13" width="15.5" style="107" customWidth="1"/>
    <col min="14" max="16384" width="8.75" style="107"/>
  </cols>
  <sheetData>
    <row r="1" spans="1:9" ht="29.45" customHeight="1" x14ac:dyDescent="0.15">
      <c r="B1" s="122" t="s">
        <v>231</v>
      </c>
    </row>
    <row r="2" spans="1:9" ht="32.450000000000003" customHeight="1" x14ac:dyDescent="0.2">
      <c r="B2" s="130" t="s">
        <v>212</v>
      </c>
    </row>
    <row r="3" spans="1:9" ht="48" customHeight="1" x14ac:dyDescent="0.15">
      <c r="B3" s="117" t="s">
        <v>87</v>
      </c>
      <c r="C3" s="109" t="s">
        <v>64</v>
      </c>
      <c r="D3" s="109" t="s">
        <v>173</v>
      </c>
      <c r="E3" s="123" t="s">
        <v>181</v>
      </c>
      <c r="F3" s="110" t="s">
        <v>174</v>
      </c>
      <c r="G3" s="111" t="s">
        <v>175</v>
      </c>
      <c r="H3" s="112" t="s">
        <v>41</v>
      </c>
      <c r="I3" s="113" t="s">
        <v>126</v>
      </c>
    </row>
    <row r="4" spans="1:9" ht="75" customHeight="1" thickBot="1" x14ac:dyDescent="0.2">
      <c r="A4" s="132" t="s">
        <v>208</v>
      </c>
      <c r="B4" s="54" t="s">
        <v>193</v>
      </c>
      <c r="C4" s="146" t="s">
        <v>195</v>
      </c>
      <c r="D4" s="146" t="s">
        <v>196</v>
      </c>
      <c r="E4" s="147">
        <f>IF(OR(B4="特別養護老人ホーム（併設のショートステイを含む）",B4="介護付きホーム（特定施設入居者生活介護の指定を受けるもの）"),5530,IF(B4="養護老人ホーム",2960,""))</f>
        <v>5530</v>
      </c>
      <c r="F4" s="148">
        <v>100</v>
      </c>
      <c r="G4" s="149">
        <f>IF(E4="",0,E4*F4)</f>
        <v>553000</v>
      </c>
      <c r="H4" s="159">
        <v>2500000</v>
      </c>
      <c r="I4" s="33">
        <f t="shared" ref="I4:I7" si="0">IF(H4&gt;G4,G4,H4)</f>
        <v>553000</v>
      </c>
    </row>
    <row r="5" spans="1:9" ht="75" customHeight="1" thickTop="1" x14ac:dyDescent="0.15">
      <c r="B5" s="150"/>
      <c r="C5" s="151"/>
      <c r="D5" s="151"/>
      <c r="E5" s="160" t="str">
        <f>IF(OR(B5="特別養護老人ホーム（併設のショートステイを含む）",B5="介護付きホーム（特定施設入居者生活介護の指定を受けるもの）"),5530,IF(B5="養護老人ホーム",2960,""))</f>
        <v/>
      </c>
      <c r="F5" s="152">
        <v>0</v>
      </c>
      <c r="G5" s="82">
        <f t="shared" ref="G5" si="1">IF(E5="",0,E5*F5)</f>
        <v>0</v>
      </c>
      <c r="H5" s="31">
        <v>0</v>
      </c>
      <c r="I5" s="31">
        <f t="shared" si="0"/>
        <v>0</v>
      </c>
    </row>
    <row r="6" spans="1:9" ht="75" customHeight="1" x14ac:dyDescent="0.15">
      <c r="B6" s="150"/>
      <c r="C6" s="151"/>
      <c r="D6" s="151"/>
      <c r="E6" s="161" t="str">
        <f>IF(OR(B6="特別養護老人ホーム（併設のショートステイを含む）",B6="介護付きホーム（特定施設入居者生活介護の指定を受けるもの）"),5530,IF(B6="養護老人ホーム",2960,""))</f>
        <v/>
      </c>
      <c r="F6" s="155">
        <v>0</v>
      </c>
      <c r="G6" s="156">
        <f>IF(E6="",0,E6*F6)</f>
        <v>0</v>
      </c>
      <c r="H6" s="15">
        <v>0</v>
      </c>
      <c r="I6" s="15">
        <f t="shared" ref="I6" si="2">IF(H6&gt;G6,G6,H6)</f>
        <v>0</v>
      </c>
    </row>
    <row r="7" spans="1:9" ht="75" customHeight="1" thickBot="1" x14ac:dyDescent="0.2">
      <c r="B7" s="153"/>
      <c r="C7" s="154"/>
      <c r="D7" s="154"/>
      <c r="E7" s="161" t="str">
        <f>IF(OR(B7="特別養護老人ホーム（併設のショートステイを含む）",B7="介護付きホーム（特定施設入居者生活介護の指定を受けるもの）"),5530,IF(B7="養護老人ホーム",2960,""))</f>
        <v/>
      </c>
      <c r="F7" s="155">
        <v>0</v>
      </c>
      <c r="G7" s="156">
        <f>IF(E7="",0,E7*F7)</f>
        <v>0</v>
      </c>
      <c r="H7" s="15">
        <v>0</v>
      </c>
      <c r="I7" s="15">
        <f t="shared" si="0"/>
        <v>0</v>
      </c>
    </row>
    <row r="8" spans="1:9" ht="36.6" customHeight="1" thickBot="1" x14ac:dyDescent="0.2">
      <c r="B8" s="114"/>
      <c r="C8" s="114"/>
      <c r="D8" s="114"/>
      <c r="G8" s="115"/>
      <c r="H8" s="116"/>
      <c r="I8" s="30">
        <f>SUM(I5:I7)</f>
        <v>0</v>
      </c>
    </row>
    <row r="9" spans="1:9" ht="36" customHeight="1" x14ac:dyDescent="0.2">
      <c r="B9" s="133" t="s">
        <v>213</v>
      </c>
      <c r="C9" s="114"/>
      <c r="D9" s="114"/>
      <c r="G9" s="115"/>
      <c r="H9" s="116"/>
      <c r="I9" s="116"/>
    </row>
    <row r="10" spans="1:9" ht="48" customHeight="1" x14ac:dyDescent="0.15">
      <c r="B10" s="109" t="s">
        <v>87</v>
      </c>
      <c r="C10" s="109" t="s">
        <v>64</v>
      </c>
      <c r="D10" s="109" t="s">
        <v>173</v>
      </c>
      <c r="E10" s="110" t="s">
        <v>16</v>
      </c>
      <c r="F10" s="112" t="s">
        <v>41</v>
      </c>
      <c r="G10" s="113" t="s">
        <v>211</v>
      </c>
      <c r="I10" s="114"/>
    </row>
    <row r="11" spans="1:9" ht="75" customHeight="1" thickBot="1" x14ac:dyDescent="0.2">
      <c r="A11" s="132" t="s">
        <v>208</v>
      </c>
      <c r="B11" s="146" t="s">
        <v>184</v>
      </c>
      <c r="C11" s="146" t="s">
        <v>197</v>
      </c>
      <c r="D11" s="146" t="s">
        <v>198</v>
      </c>
      <c r="E11" s="303">
        <v>69200</v>
      </c>
      <c r="F11" s="159">
        <v>230000</v>
      </c>
      <c r="G11" s="33">
        <f>IF(F11&gt;E11,E11,F11)</f>
        <v>69200</v>
      </c>
    </row>
    <row r="12" spans="1:9" ht="75" customHeight="1" thickTop="1" x14ac:dyDescent="0.15">
      <c r="B12" s="157"/>
      <c r="C12" s="151"/>
      <c r="D12" s="151"/>
      <c r="E12" s="304"/>
      <c r="F12" s="162">
        <v>0</v>
      </c>
      <c r="G12" s="73">
        <f>IF(F12&gt;E11,E11,F12)</f>
        <v>0</v>
      </c>
    </row>
    <row r="13" spans="1:9" ht="75" customHeight="1" x14ac:dyDescent="0.15">
      <c r="B13" s="157"/>
      <c r="C13" s="151"/>
      <c r="D13" s="151"/>
      <c r="E13" s="304"/>
      <c r="F13" s="163">
        <v>0</v>
      </c>
      <c r="G13" s="19">
        <f>IF(F13&gt;E11,E11,F13)</f>
        <v>0</v>
      </c>
    </row>
    <row r="14" spans="1:9" ht="75" customHeight="1" x14ac:dyDescent="0.15">
      <c r="B14" s="158"/>
      <c r="C14" s="154"/>
      <c r="D14" s="154"/>
      <c r="E14" s="305"/>
      <c r="F14" s="163">
        <v>0</v>
      </c>
      <c r="G14" s="19">
        <f>IF(F14&gt;E11,E11,F14)</f>
        <v>0</v>
      </c>
    </row>
    <row r="15" spans="1:9" ht="36.6" customHeight="1" thickBot="1" x14ac:dyDescent="0.2">
      <c r="B15" s="114"/>
      <c r="C15" s="114"/>
      <c r="D15" s="114"/>
      <c r="F15" s="116"/>
      <c r="G15" s="124">
        <f>SUM(G12:G14)</f>
        <v>0</v>
      </c>
    </row>
    <row r="16" spans="1:9" ht="16.149999999999999" customHeight="1" x14ac:dyDescent="0.15"/>
    <row r="17" spans="1:9" ht="31.9" customHeight="1" x14ac:dyDescent="0.15">
      <c r="B17" s="122" t="s">
        <v>233</v>
      </c>
    </row>
    <row r="18" spans="1:9" ht="40.9" customHeight="1" x14ac:dyDescent="0.2">
      <c r="B18" s="130" t="s">
        <v>212</v>
      </c>
    </row>
    <row r="19" spans="1:9" ht="48" customHeight="1" x14ac:dyDescent="0.15">
      <c r="B19" s="109" t="s">
        <v>87</v>
      </c>
      <c r="C19" s="109" t="s">
        <v>64</v>
      </c>
      <c r="D19" s="109" t="s">
        <v>173</v>
      </c>
      <c r="E19" s="123" t="s">
        <v>181</v>
      </c>
      <c r="F19" s="109" t="s">
        <v>174</v>
      </c>
      <c r="G19" s="118" t="s">
        <v>175</v>
      </c>
      <c r="H19" s="119" t="s">
        <v>41</v>
      </c>
      <c r="I19" s="120" t="s">
        <v>126</v>
      </c>
    </row>
    <row r="20" spans="1:9" ht="99" customHeight="1" thickBot="1" x14ac:dyDescent="0.2">
      <c r="A20" s="132" t="s">
        <v>208</v>
      </c>
      <c r="B20" s="54" t="s">
        <v>94</v>
      </c>
      <c r="C20" s="146" t="s">
        <v>199</v>
      </c>
      <c r="D20" s="146" t="s">
        <v>200</v>
      </c>
      <c r="E20" s="147">
        <f>IF(OR(B20="特別養護老人ホーム（併設のショートステイを含む）",B20="介護付きホーム（特定施設入居者生活介護の指定を受けるもの）"),5530,IF(B20="養護老人ホーム",2960,""))</f>
        <v>2960</v>
      </c>
      <c r="F20" s="32">
        <v>100</v>
      </c>
      <c r="G20" s="33">
        <f>E20*F20</f>
        <v>296000</v>
      </c>
      <c r="H20" s="33">
        <v>2000000</v>
      </c>
      <c r="I20" s="33">
        <f t="shared" ref="I20:I23" si="3">IF(H20&gt;G20,G20,H20)</f>
        <v>296000</v>
      </c>
    </row>
    <row r="21" spans="1:9" ht="99" customHeight="1" thickTop="1" x14ac:dyDescent="0.15">
      <c r="B21" s="150"/>
      <c r="C21" s="151"/>
      <c r="D21" s="151"/>
      <c r="E21" s="173" t="str">
        <f>IF(OR(B21="特別養護老人ホーム（併設のショートステイを含む）",B21="介護付きホーム（特定施設入居者生活介護の指定を受けるもの）"),5530,IF(B21="養護老人ホーム",2960,""))</f>
        <v/>
      </c>
      <c r="F21" s="71">
        <v>0</v>
      </c>
      <c r="G21" s="31">
        <f>IF(E21="",0,E21*F21)</f>
        <v>0</v>
      </c>
      <c r="H21" s="31">
        <v>0</v>
      </c>
      <c r="I21" s="31">
        <f t="shared" si="3"/>
        <v>0</v>
      </c>
    </row>
    <row r="22" spans="1:9" ht="99" customHeight="1" x14ac:dyDescent="0.15">
      <c r="B22" s="150"/>
      <c r="C22" s="151"/>
      <c r="D22" s="151"/>
      <c r="E22" s="160" t="str">
        <f>IF(OR(B22="特別養護老人ホーム（併設のショートステイを含む）",B22="介護付きホーム（特定施設入居者生活介護の指定を受けるもの）"),5530,IF(B22="養護老人ホーム",2960,""))</f>
        <v/>
      </c>
      <c r="F22" s="71">
        <v>0</v>
      </c>
      <c r="G22" s="31">
        <f>IF(E22="",0,E22*F22)</f>
        <v>0</v>
      </c>
      <c r="H22" s="31">
        <v>0</v>
      </c>
      <c r="I22" s="31">
        <f t="shared" ref="I22" si="4">IF(H22&gt;G22,G22,H22)</f>
        <v>0</v>
      </c>
    </row>
    <row r="23" spans="1:9" ht="99" customHeight="1" thickBot="1" x14ac:dyDescent="0.2">
      <c r="B23" s="153"/>
      <c r="C23" s="154"/>
      <c r="D23" s="154"/>
      <c r="E23" s="161" t="str">
        <f>IF(OR(B23="特別養護老人ホーム（併設のショートステイを含む）",B23="介護付きホーム（特定施設入居者生活介護の指定を受けるもの）"),5530,IF(B23="養護老人ホーム",2960,""))</f>
        <v/>
      </c>
      <c r="F23" s="14">
        <v>0</v>
      </c>
      <c r="G23" s="15">
        <f>IF(E23="",0,E23*F23)</f>
        <v>0</v>
      </c>
      <c r="H23" s="15">
        <v>0</v>
      </c>
      <c r="I23" s="15">
        <f t="shared" si="3"/>
        <v>0</v>
      </c>
    </row>
    <row r="24" spans="1:9" ht="35.450000000000003" customHeight="1" thickBot="1" x14ac:dyDescent="0.2">
      <c r="I24" s="30">
        <f>SUM(I21:I23)</f>
        <v>0</v>
      </c>
    </row>
    <row r="25" spans="1:9" ht="37.9" customHeight="1" x14ac:dyDescent="0.2">
      <c r="B25" s="130" t="s">
        <v>214</v>
      </c>
    </row>
    <row r="26" spans="1:9" ht="48.6" customHeight="1" x14ac:dyDescent="0.15">
      <c r="B26" s="109" t="s">
        <v>87</v>
      </c>
      <c r="C26" s="109" t="s">
        <v>64</v>
      </c>
      <c r="D26" s="109" t="s">
        <v>173</v>
      </c>
      <c r="E26" s="110" t="s">
        <v>16</v>
      </c>
      <c r="F26" s="119" t="s">
        <v>41</v>
      </c>
      <c r="G26" s="120" t="s">
        <v>126</v>
      </c>
      <c r="H26" s="125"/>
      <c r="I26" s="126"/>
    </row>
    <row r="27" spans="1:9" ht="75" customHeight="1" thickBot="1" x14ac:dyDescent="0.2">
      <c r="A27" s="132" t="s">
        <v>208</v>
      </c>
      <c r="B27" s="146" t="s">
        <v>201</v>
      </c>
      <c r="C27" s="146" t="s">
        <v>202</v>
      </c>
      <c r="D27" s="146" t="s">
        <v>198</v>
      </c>
      <c r="E27" s="303">
        <v>69200</v>
      </c>
      <c r="F27" s="33">
        <v>1000000</v>
      </c>
      <c r="G27" s="33">
        <f>IF(F27&gt;$E$27,$E$27,F27)</f>
        <v>69200</v>
      </c>
      <c r="H27" s="128"/>
      <c r="I27" s="129"/>
    </row>
    <row r="28" spans="1:9" ht="75" customHeight="1" thickTop="1" x14ac:dyDescent="0.15">
      <c r="B28" s="157"/>
      <c r="C28" s="151"/>
      <c r="D28" s="151"/>
      <c r="E28" s="304"/>
      <c r="F28" s="31">
        <v>0</v>
      </c>
      <c r="G28" s="31">
        <f>IF(F28&gt;$E$27,$E$27,F28)</f>
        <v>0</v>
      </c>
      <c r="H28" s="127"/>
      <c r="I28" s="40"/>
    </row>
    <row r="29" spans="1:9" ht="75" customHeight="1" x14ac:dyDescent="0.15">
      <c r="B29" s="157"/>
      <c r="C29" s="151"/>
      <c r="D29" s="151"/>
      <c r="E29" s="304"/>
      <c r="F29" s="15">
        <v>0</v>
      </c>
      <c r="G29" s="31">
        <f t="shared" ref="G29:G30" si="5">IF(F29&gt;$E$27,$E$27,F29)</f>
        <v>0</v>
      </c>
      <c r="H29" s="127"/>
      <c r="I29" s="40"/>
    </row>
    <row r="30" spans="1:9" ht="75" customHeight="1" thickBot="1" x14ac:dyDescent="0.2">
      <c r="B30" s="158"/>
      <c r="C30" s="154"/>
      <c r="D30" s="154"/>
      <c r="E30" s="305"/>
      <c r="F30" s="15">
        <v>0</v>
      </c>
      <c r="G30" s="15">
        <f t="shared" si="5"/>
        <v>0</v>
      </c>
      <c r="H30" s="127"/>
      <c r="I30" s="40"/>
    </row>
    <row r="31" spans="1:9" ht="37.9" customHeight="1" thickBot="1" x14ac:dyDescent="0.2">
      <c r="G31" s="30">
        <f>SUM(G28:G30)</f>
        <v>0</v>
      </c>
      <c r="H31" s="116"/>
      <c r="I31" s="40"/>
    </row>
  </sheetData>
  <mergeCells count="2">
    <mergeCell ref="E27:E30"/>
    <mergeCell ref="E11:E14"/>
  </mergeCells>
  <phoneticPr fontId="2"/>
  <pageMargins left="0.70866141732283472" right="0.70866141732283472" top="0.74803149606299213" bottom="0.74803149606299213" header="0.31496062992125984" footer="0.31496062992125984"/>
  <pageSetup paperSize="9" scale="48" fitToHeight="2" orientation="landscape" r:id="rId1"/>
  <rowBreaks count="1" manualBreakCount="1">
    <brk id="16" max="8"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リスト!$B$36:$B$38</xm:f>
          </x14:formula1>
          <xm:sqref>B4:B7 B20:B23</xm:sqref>
        </x14:dataValidation>
        <x14:dataValidation type="list" allowBlank="1" showInputMessage="1" showErrorMessage="1">
          <x14:formula1>
            <xm:f>リスト!$B$40:$B$41</xm:f>
          </x14:formula1>
          <xm:sqref>B11:B14 B27:B30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16" zoomScale="80" zoomScaleNormal="100" zoomScaleSheetLayoutView="80" workbookViewId="0">
      <selection activeCell="E17" sqref="E17:E19"/>
    </sheetView>
  </sheetViews>
  <sheetFormatPr defaultRowHeight="18.75" x14ac:dyDescent="0.4"/>
  <cols>
    <col min="1" max="1" width="4.875" style="64" customWidth="1"/>
    <col min="2" max="2" width="33.625" customWidth="1"/>
    <col min="3" max="3" width="34" customWidth="1"/>
    <col min="4" max="4" width="67.625" customWidth="1"/>
    <col min="5" max="5" width="16.25" customWidth="1"/>
    <col min="6" max="6" width="11" customWidth="1"/>
    <col min="7" max="8" width="16.25" customWidth="1"/>
    <col min="9" max="9" width="16.125" customWidth="1"/>
    <col min="10" max="10" width="10.625" customWidth="1"/>
    <col min="11" max="11" width="10" customWidth="1"/>
  </cols>
  <sheetData>
    <row r="1" spans="1:9" ht="30.75" x14ac:dyDescent="0.4">
      <c r="B1" s="108" t="s" ph="1">
        <v>170</v>
      </c>
    </row>
    <row r="2" spans="1:9" s="164" customFormat="1" ht="47.25" customHeight="1" x14ac:dyDescent="0.4">
      <c r="A2" s="64"/>
      <c r="B2" s="140" t="s">
        <v>87</v>
      </c>
      <c r="C2" s="140" t="s">
        <v>24</v>
      </c>
      <c r="D2" s="139" t="s">
        <v>222</v>
      </c>
      <c r="E2" s="140" t="s">
        <v>16</v>
      </c>
      <c r="F2" s="139" t="s">
        <v>138</v>
      </c>
      <c r="G2" s="139" t="s">
        <v>130</v>
      </c>
      <c r="H2" s="139" t="s">
        <v>139</v>
      </c>
      <c r="I2" s="139" t="s">
        <v>126</v>
      </c>
    </row>
    <row r="3" spans="1:9" ht="81.75" customHeight="1" thickBot="1" x14ac:dyDescent="0.45">
      <c r="A3" s="64" t="s">
        <v>208</v>
      </c>
      <c r="B3" s="142" t="s">
        <v>183</v>
      </c>
      <c r="C3" s="142" t="s">
        <v>124</v>
      </c>
      <c r="D3" s="54" t="s">
        <v>250</v>
      </c>
      <c r="E3" s="290">
        <v>1480</v>
      </c>
      <c r="F3" s="32">
        <v>70</v>
      </c>
      <c r="G3" s="33">
        <f>$E$3*F3</f>
        <v>103600</v>
      </c>
      <c r="H3" s="33">
        <v>100000</v>
      </c>
      <c r="I3" s="33">
        <f t="shared" ref="I3:I5" si="0">IF(H3&gt;G3,G3,H3)</f>
        <v>100000</v>
      </c>
    </row>
    <row r="4" spans="1:9" ht="81.75" customHeight="1" thickTop="1" x14ac:dyDescent="0.4">
      <c r="B4" s="141"/>
      <c r="C4" s="141"/>
      <c r="D4" s="70"/>
      <c r="E4" s="290"/>
      <c r="F4" s="71">
        <v>0</v>
      </c>
      <c r="G4" s="31">
        <f>$E$3*F4</f>
        <v>0</v>
      </c>
      <c r="H4" s="31">
        <v>0</v>
      </c>
      <c r="I4" s="31">
        <f t="shared" si="0"/>
        <v>0</v>
      </c>
    </row>
    <row r="5" spans="1:9" ht="81.75" customHeight="1" thickBot="1" x14ac:dyDescent="0.45">
      <c r="B5" s="138"/>
      <c r="C5" s="138"/>
      <c r="D5" s="66"/>
      <c r="E5" s="290"/>
      <c r="F5" s="14">
        <v>0</v>
      </c>
      <c r="G5" s="15">
        <f>$E$3*F5</f>
        <v>0</v>
      </c>
      <c r="H5" s="15">
        <v>0</v>
      </c>
      <c r="I5" s="15">
        <f t="shared" si="0"/>
        <v>0</v>
      </c>
    </row>
    <row r="6" spans="1:9" ht="36.6" customHeight="1" thickBot="1" x14ac:dyDescent="0.45">
      <c r="B6" s="98"/>
      <c r="C6" s="98"/>
      <c r="D6" s="42"/>
      <c r="E6" s="42"/>
      <c r="F6" s="42"/>
      <c r="G6" s="28"/>
      <c r="H6" s="28"/>
      <c r="I6" s="30">
        <f>SUM(I4:I5)</f>
        <v>0</v>
      </c>
    </row>
    <row r="8" spans="1:9" ht="30.75" x14ac:dyDescent="0.4">
      <c r="B8" s="108" t="s" ph="1">
        <v>172</v>
      </c>
    </row>
    <row r="9" spans="1:9" s="164" customFormat="1" ht="47.25" customHeight="1" x14ac:dyDescent="0.4">
      <c r="A9" s="64"/>
      <c r="B9" s="140" t="s">
        <v>87</v>
      </c>
      <c r="C9" s="140" t="s">
        <v>24</v>
      </c>
      <c r="D9" s="139" t="s">
        <v>222</v>
      </c>
      <c r="E9" s="140" t="s">
        <v>16</v>
      </c>
      <c r="F9" s="139" t="s">
        <v>138</v>
      </c>
      <c r="G9" s="139" t="s">
        <v>130</v>
      </c>
      <c r="H9" s="139" t="s">
        <v>139</v>
      </c>
      <c r="I9" s="139" t="s">
        <v>126</v>
      </c>
    </row>
    <row r="10" spans="1:9" ht="81.75" customHeight="1" thickBot="1" x14ac:dyDescent="0.45">
      <c r="A10" s="64" t="s">
        <v>208</v>
      </c>
      <c r="B10" s="142" t="s">
        <v>103</v>
      </c>
      <c r="C10" s="142" t="s">
        <v>124</v>
      </c>
      <c r="D10" s="54" t="s">
        <v>249</v>
      </c>
      <c r="E10" s="290">
        <v>2960</v>
      </c>
      <c r="F10" s="32">
        <v>70</v>
      </c>
      <c r="G10" s="33">
        <f>$E$10*F10</f>
        <v>207200</v>
      </c>
      <c r="H10" s="33">
        <v>200000</v>
      </c>
      <c r="I10" s="33">
        <f t="shared" ref="I10:I12" si="1">IF(H10&gt;G10,G10,H10)</f>
        <v>200000</v>
      </c>
    </row>
    <row r="11" spans="1:9" ht="81.75" customHeight="1" thickTop="1" x14ac:dyDescent="0.4">
      <c r="B11" s="141"/>
      <c r="C11" s="141"/>
      <c r="D11" s="70"/>
      <c r="E11" s="290"/>
      <c r="F11" s="71">
        <v>0</v>
      </c>
      <c r="G11" s="31">
        <f>$E$10*F11</f>
        <v>0</v>
      </c>
      <c r="H11" s="31">
        <v>0</v>
      </c>
      <c r="I11" s="31">
        <f>IF(H11&gt;G11,G11,H11)</f>
        <v>0</v>
      </c>
    </row>
    <row r="12" spans="1:9" ht="81.75" customHeight="1" thickBot="1" x14ac:dyDescent="0.45">
      <c r="B12" s="138"/>
      <c r="C12" s="138"/>
      <c r="D12" s="66"/>
      <c r="E12" s="290"/>
      <c r="F12" s="14">
        <v>0</v>
      </c>
      <c r="G12" s="15">
        <f>$E$10*F12</f>
        <v>0</v>
      </c>
      <c r="H12" s="15">
        <v>0</v>
      </c>
      <c r="I12" s="15">
        <f t="shared" si="1"/>
        <v>0</v>
      </c>
    </row>
    <row r="13" spans="1:9" ht="36.6" customHeight="1" thickBot="1" x14ac:dyDescent="0.45">
      <c r="B13" s="98"/>
      <c r="C13" s="98"/>
      <c r="D13" s="42"/>
      <c r="E13" s="42"/>
      <c r="F13" s="42"/>
      <c r="G13" s="28"/>
      <c r="H13" s="28"/>
      <c r="I13" s="30">
        <f>SUM(I11:I12)</f>
        <v>0</v>
      </c>
    </row>
    <row r="14" spans="1:9" ht="18.75" customHeight="1" x14ac:dyDescent="0.4"/>
    <row r="15" spans="1:9" ht="30.6" customHeight="1" x14ac:dyDescent="0.4">
      <c r="B15" s="94" t="s">
        <v>203</v>
      </c>
      <c r="C15" s="43"/>
      <c r="D15" s="43"/>
    </row>
    <row r="16" spans="1:9" s="164" customFormat="1" ht="47.25" customHeight="1" x14ac:dyDescent="0.4">
      <c r="A16" s="64"/>
      <c r="B16" s="140" t="s">
        <v>87</v>
      </c>
      <c r="C16" s="140" t="s">
        <v>24</v>
      </c>
      <c r="D16" s="139" t="s">
        <v>222</v>
      </c>
      <c r="E16" s="140" t="s">
        <v>16</v>
      </c>
      <c r="F16" s="139" t="s">
        <v>138</v>
      </c>
      <c r="G16" s="139" t="s">
        <v>130</v>
      </c>
      <c r="H16" s="139" t="s">
        <v>139</v>
      </c>
      <c r="I16" s="139" t="s">
        <v>126</v>
      </c>
    </row>
    <row r="17" spans="1:9" ht="81.75" customHeight="1" thickBot="1" x14ac:dyDescent="0.45">
      <c r="A17" s="64" t="s">
        <v>208</v>
      </c>
      <c r="B17" s="142" t="s">
        <v>103</v>
      </c>
      <c r="C17" s="142" t="s">
        <v>124</v>
      </c>
      <c r="D17" s="54" t="s">
        <v>248</v>
      </c>
      <c r="E17" s="317">
        <v>906</v>
      </c>
      <c r="F17" s="32">
        <v>70</v>
      </c>
      <c r="G17" s="33">
        <f>$E$17*F17</f>
        <v>63420</v>
      </c>
      <c r="H17" s="33">
        <v>60000</v>
      </c>
      <c r="I17" s="33">
        <f t="shared" ref="I17:I19" si="2">IF(H17&gt;G17,G17,H17)</f>
        <v>60000</v>
      </c>
    </row>
    <row r="18" spans="1:9" s="9" customFormat="1" ht="81.75" customHeight="1" thickTop="1" x14ac:dyDescent="0.4">
      <c r="A18" s="64"/>
      <c r="B18" s="141"/>
      <c r="C18" s="141"/>
      <c r="D18" s="70"/>
      <c r="E18" s="318"/>
      <c r="F18" s="71">
        <v>0</v>
      </c>
      <c r="G18" s="31">
        <f t="shared" ref="G18:G19" si="3">$E$17*F18</f>
        <v>0</v>
      </c>
      <c r="H18" s="31">
        <v>0</v>
      </c>
      <c r="I18" s="31">
        <f t="shared" si="2"/>
        <v>0</v>
      </c>
    </row>
    <row r="19" spans="1:9" s="9" customFormat="1" ht="81.75" customHeight="1" thickBot="1" x14ac:dyDescent="0.45">
      <c r="A19" s="64"/>
      <c r="B19" s="138"/>
      <c r="C19" s="138"/>
      <c r="D19" s="66"/>
      <c r="E19" s="319"/>
      <c r="F19" s="14">
        <v>0</v>
      </c>
      <c r="G19" s="15">
        <f t="shared" si="3"/>
        <v>0</v>
      </c>
      <c r="H19" s="15">
        <v>0</v>
      </c>
      <c r="I19" s="15">
        <f t="shared" si="2"/>
        <v>0</v>
      </c>
    </row>
    <row r="20" spans="1:9" s="9" customFormat="1" ht="36.6" customHeight="1" thickBot="1" x14ac:dyDescent="0.2">
      <c r="A20" s="64"/>
      <c r="B20" s="41"/>
      <c r="C20" s="41"/>
      <c r="D20" s="42"/>
      <c r="E20" s="42"/>
      <c r="F20" s="42"/>
      <c r="G20" s="28"/>
      <c r="H20" s="28"/>
      <c r="I20" s="30">
        <f>SUM(I18:I19)</f>
        <v>0</v>
      </c>
    </row>
    <row r="21" spans="1:9" ht="19.5" customHeight="1" x14ac:dyDescent="0.4">
      <c r="B21" s="50"/>
      <c r="C21" s="50"/>
    </row>
    <row r="22" spans="1:9" ht="32.450000000000003" customHeight="1" x14ac:dyDescent="0.4">
      <c r="B22" s="95" t="s">
        <v>204</v>
      </c>
      <c r="C22" s="65"/>
      <c r="D22" s="43"/>
      <c r="E22" s="44"/>
      <c r="F22" s="44"/>
      <c r="G22" s="44"/>
      <c r="H22" s="44"/>
      <c r="I22" s="44"/>
    </row>
    <row r="23" spans="1:9" s="164" customFormat="1" ht="47.25" customHeight="1" x14ac:dyDescent="0.4">
      <c r="A23" s="64"/>
      <c r="B23" s="140" t="s">
        <v>82</v>
      </c>
      <c r="C23" s="140" t="s">
        <v>24</v>
      </c>
      <c r="D23" s="139" t="s">
        <v>222</v>
      </c>
      <c r="E23" s="297" t="s">
        <v>16</v>
      </c>
      <c r="F23" s="316"/>
      <c r="G23" s="302"/>
      <c r="H23" s="139" t="s">
        <v>139</v>
      </c>
      <c r="I23" s="139" t="s">
        <v>126</v>
      </c>
    </row>
    <row r="24" spans="1:9" ht="60" customHeight="1" thickBot="1" x14ac:dyDescent="0.45">
      <c r="A24" s="64" t="s">
        <v>208</v>
      </c>
      <c r="B24" s="142" t="s">
        <v>104</v>
      </c>
      <c r="C24" s="142" t="s">
        <v>39</v>
      </c>
      <c r="D24" s="54" t="s">
        <v>247</v>
      </c>
      <c r="E24" s="307">
        <v>4330</v>
      </c>
      <c r="F24" s="308"/>
      <c r="G24" s="309"/>
      <c r="H24" s="33">
        <v>5000</v>
      </c>
      <c r="I24" s="33">
        <f>IF(H24&gt;$E$24,$E$24,H24)</f>
        <v>4330</v>
      </c>
    </row>
    <row r="25" spans="1:9" ht="60" customHeight="1" thickTop="1" x14ac:dyDescent="0.4">
      <c r="B25" s="141"/>
      <c r="C25" s="141"/>
      <c r="D25" s="70"/>
      <c r="E25" s="310"/>
      <c r="F25" s="311"/>
      <c r="G25" s="312"/>
      <c r="H25" s="31">
        <v>0</v>
      </c>
      <c r="I25" s="73">
        <f t="shared" ref="I25:I29" si="4">IF(H25&gt;$E$24,$E$24,H25)</f>
        <v>0</v>
      </c>
    </row>
    <row r="26" spans="1:9" ht="60" customHeight="1" x14ac:dyDescent="0.4">
      <c r="B26" s="170"/>
      <c r="C26" s="170"/>
      <c r="D26" s="70"/>
      <c r="E26" s="310"/>
      <c r="F26" s="311"/>
      <c r="G26" s="312"/>
      <c r="H26" s="20">
        <v>0</v>
      </c>
      <c r="I26" s="21">
        <f t="shared" si="4"/>
        <v>0</v>
      </c>
    </row>
    <row r="27" spans="1:9" ht="60" customHeight="1" x14ac:dyDescent="0.4">
      <c r="B27" s="170"/>
      <c r="C27" s="170"/>
      <c r="D27" s="70"/>
      <c r="E27" s="310"/>
      <c r="F27" s="311"/>
      <c r="G27" s="312"/>
      <c r="H27" s="20">
        <v>0</v>
      </c>
      <c r="I27" s="21">
        <f t="shared" si="4"/>
        <v>0</v>
      </c>
    </row>
    <row r="28" spans="1:9" ht="60" customHeight="1" x14ac:dyDescent="0.4">
      <c r="B28" s="170"/>
      <c r="C28" s="170"/>
      <c r="D28" s="70"/>
      <c r="E28" s="310"/>
      <c r="F28" s="311"/>
      <c r="G28" s="312"/>
      <c r="H28" s="20">
        <v>0</v>
      </c>
      <c r="I28" s="21">
        <f t="shared" si="4"/>
        <v>0</v>
      </c>
    </row>
    <row r="29" spans="1:9" ht="60" customHeight="1" thickBot="1" x14ac:dyDescent="0.45">
      <c r="B29" s="138"/>
      <c r="C29" s="138"/>
      <c r="D29" s="66"/>
      <c r="E29" s="313"/>
      <c r="F29" s="314"/>
      <c r="G29" s="315"/>
      <c r="H29" s="20">
        <v>0</v>
      </c>
      <c r="I29" s="21">
        <f t="shared" si="4"/>
        <v>0</v>
      </c>
    </row>
    <row r="30" spans="1:9" ht="39" customHeight="1" thickBot="1" x14ac:dyDescent="0.45">
      <c r="B30" s="306" t="s">
        <v>235</v>
      </c>
      <c r="C30" s="306"/>
      <c r="D30" s="202"/>
      <c r="E30" s="51"/>
      <c r="F30" s="52"/>
      <c r="G30" s="52"/>
      <c r="H30" s="83" t="s">
        <v>43</v>
      </c>
      <c r="I30" s="49">
        <f>SUM(I25:I29)</f>
        <v>0</v>
      </c>
    </row>
    <row r="31" spans="1:9" x14ac:dyDescent="0.4">
      <c r="B31" s="50"/>
      <c r="C31" s="50"/>
    </row>
    <row r="32" spans="1:9" ht="31.9" customHeight="1" x14ac:dyDescent="0.4">
      <c r="B32" s="95" t="s">
        <v>205</v>
      </c>
      <c r="C32" s="65"/>
      <c r="D32" s="43"/>
    </row>
    <row r="33" spans="1:9" s="164" customFormat="1" ht="47.25" customHeight="1" x14ac:dyDescent="0.4">
      <c r="A33" s="64"/>
      <c r="B33" s="140" t="s">
        <v>81</v>
      </c>
      <c r="C33" s="140" t="s">
        <v>24</v>
      </c>
      <c r="D33" s="139" t="s">
        <v>222</v>
      </c>
      <c r="E33" s="297" t="s">
        <v>16</v>
      </c>
      <c r="F33" s="316"/>
      <c r="G33" s="302"/>
      <c r="H33" s="139" t="s">
        <v>139</v>
      </c>
      <c r="I33" s="139" t="s">
        <v>126</v>
      </c>
    </row>
    <row r="34" spans="1:9" ht="61.5" customHeight="1" thickBot="1" x14ac:dyDescent="0.45">
      <c r="A34" s="64" t="s">
        <v>208</v>
      </c>
      <c r="B34" s="142" t="s">
        <v>107</v>
      </c>
      <c r="C34" s="142" t="s">
        <v>45</v>
      </c>
      <c r="D34" s="54" t="s">
        <v>137</v>
      </c>
      <c r="E34" s="307">
        <v>1290</v>
      </c>
      <c r="F34" s="308"/>
      <c r="G34" s="309"/>
      <c r="H34" s="33">
        <v>2000</v>
      </c>
      <c r="I34" s="33">
        <f>IF(H34&gt;$E$34,$E$34,H34)</f>
        <v>1290</v>
      </c>
    </row>
    <row r="35" spans="1:9" ht="61.5" customHeight="1" thickTop="1" x14ac:dyDescent="0.4">
      <c r="B35" s="141"/>
      <c r="C35" s="141"/>
      <c r="D35" s="88"/>
      <c r="E35" s="310"/>
      <c r="F35" s="311"/>
      <c r="G35" s="312"/>
      <c r="H35" s="31">
        <v>0</v>
      </c>
      <c r="I35" s="73">
        <f>IF(H35&gt;$E$34,$E$34,H35)</f>
        <v>0</v>
      </c>
    </row>
    <row r="36" spans="1:9" ht="61.5" customHeight="1" x14ac:dyDescent="0.4">
      <c r="B36" s="170"/>
      <c r="C36" s="170"/>
      <c r="D36" s="170"/>
      <c r="E36" s="310"/>
      <c r="F36" s="311"/>
      <c r="G36" s="312"/>
      <c r="H36" s="20">
        <v>0</v>
      </c>
      <c r="I36" s="21">
        <f>IF(H36&gt;$E$34,$E$34,H36)</f>
        <v>0</v>
      </c>
    </row>
    <row r="37" spans="1:9" ht="61.5" customHeight="1" thickBot="1" x14ac:dyDescent="0.45">
      <c r="B37" s="138"/>
      <c r="C37" s="138"/>
      <c r="D37" s="87"/>
      <c r="E37" s="313"/>
      <c r="F37" s="314"/>
      <c r="G37" s="315"/>
      <c r="H37" s="20">
        <v>0</v>
      </c>
      <c r="I37" s="21">
        <f>IF(H37&gt;$E$34,$E$34,H37)</f>
        <v>0</v>
      </c>
    </row>
    <row r="38" spans="1:9" ht="40.9" customHeight="1" thickBot="1" x14ac:dyDescent="0.45">
      <c r="B38" s="306" t="s">
        <v>235</v>
      </c>
      <c r="C38" s="306"/>
      <c r="D38" s="213"/>
      <c r="E38" s="213"/>
      <c r="F38" s="53"/>
      <c r="G38" s="53"/>
      <c r="H38" s="85" t="s">
        <v>43</v>
      </c>
      <c r="I38" s="84">
        <f>SUM(I35:I37)</f>
        <v>0</v>
      </c>
    </row>
  </sheetData>
  <mergeCells count="9">
    <mergeCell ref="B38:C38"/>
    <mergeCell ref="B30:C30"/>
    <mergeCell ref="E3:E5"/>
    <mergeCell ref="E10:E12"/>
    <mergeCell ref="E34:G37"/>
    <mergeCell ref="E33:G33"/>
    <mergeCell ref="E17:E19"/>
    <mergeCell ref="E24:G29"/>
    <mergeCell ref="E23:G23"/>
  </mergeCells>
  <phoneticPr fontId="2"/>
  <pageMargins left="0.70866141732283472" right="0.70866141732283472" top="0.74803149606299213" bottom="0.74803149606299213" header="0.31496062992125984" footer="0.31496062992125984"/>
  <pageSetup paperSize="9" scale="38" fitToHeight="3" orientation="landscape" r:id="rId1"/>
  <rowBreaks count="1" manualBreakCount="1">
    <brk id="14" max="8"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リスト!$B$44:$B$46</xm:f>
          </x14:formula1>
          <xm:sqref>B10:B12</xm:sqref>
        </x14:dataValidation>
        <x14:dataValidation type="list" allowBlank="1" showInputMessage="1" showErrorMessage="1">
          <x14:formula1>
            <xm:f>リスト!$B$44:$B$46</xm:f>
          </x14:formula1>
          <xm:sqref>B3:B5</xm:sqref>
        </x14:dataValidation>
        <x14:dataValidation type="list" allowBlank="1" showInputMessage="1" showErrorMessage="1">
          <x14:formula1>
            <xm:f>リスト!$B$49</xm:f>
          </x14:formula1>
          <xm:sqref>B17:B19</xm:sqref>
        </x14:dataValidation>
        <x14:dataValidation type="list" allowBlank="1" showInputMessage="1" showErrorMessage="1">
          <x14:formula1>
            <xm:f>リスト!$B$52:$B$60</xm:f>
          </x14:formula1>
          <xm:sqref>B24:B29</xm:sqref>
        </x14:dataValidation>
        <x14:dataValidation type="list" allowBlank="1" showInputMessage="1" showErrorMessage="1">
          <x14:formula1>
            <xm:f>リスト!$B$63:$B$66</xm:f>
          </x14:formula1>
          <xm:sqref>B34:B37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80" zoomScaleNormal="100" zoomScaleSheetLayoutView="80" workbookViewId="0">
      <selection activeCell="E49" sqref="E49:G55"/>
    </sheetView>
  </sheetViews>
  <sheetFormatPr defaultRowHeight="18.75" x14ac:dyDescent="0.4"/>
  <cols>
    <col min="1" max="1" width="4.625" customWidth="1"/>
    <col min="2" max="2" width="30.75" customWidth="1"/>
    <col min="3" max="3" width="28.625" customWidth="1"/>
    <col min="4" max="4" width="62" customWidth="1"/>
    <col min="5" max="5" width="18" customWidth="1"/>
    <col min="6" max="6" width="9.5" customWidth="1"/>
    <col min="7" max="9" width="16.25" customWidth="1"/>
    <col min="10" max="10" width="10.625" customWidth="1"/>
    <col min="11" max="11" width="10" customWidth="1"/>
  </cols>
  <sheetData>
    <row r="1" spans="1:9" ht="30" customHeight="1" x14ac:dyDescent="0.4">
      <c r="B1" s="94" t="s">
        <v>206</v>
      </c>
      <c r="C1" s="10"/>
      <c r="D1" s="10"/>
    </row>
    <row r="2" spans="1:9" ht="18.75" customHeight="1" x14ac:dyDescent="0.4">
      <c r="B2" s="3"/>
      <c r="C2" s="3"/>
      <c r="D2" s="3"/>
    </row>
    <row r="3" spans="1:9" ht="20.25" x14ac:dyDescent="0.4">
      <c r="B3" s="96" t="s">
        <v>56</v>
      </c>
      <c r="C3" s="4"/>
      <c r="D3" s="4"/>
      <c r="E3" s="4"/>
      <c r="F3" s="4"/>
      <c r="G3" s="4"/>
      <c r="H3" s="4"/>
      <c r="I3" s="4"/>
    </row>
    <row r="4" spans="1:9" ht="48.75" customHeight="1" x14ac:dyDescent="0.4">
      <c r="B4" s="18" t="s">
        <v>84</v>
      </c>
      <c r="C4" s="23" t="s">
        <v>123</v>
      </c>
      <c r="D4" s="139" t="s">
        <v>222</v>
      </c>
      <c r="E4" s="18" t="s">
        <v>16</v>
      </c>
      <c r="F4" s="18" t="s">
        <v>46</v>
      </c>
      <c r="G4" s="69" t="s">
        <v>130</v>
      </c>
      <c r="H4" s="86" t="s">
        <v>140</v>
      </c>
      <c r="I4" s="69" t="s">
        <v>126</v>
      </c>
    </row>
    <row r="5" spans="1:9" ht="60" customHeight="1" thickBot="1" x14ac:dyDescent="0.45">
      <c r="A5" s="22" t="s">
        <v>42</v>
      </c>
      <c r="B5" s="142" t="s">
        <v>108</v>
      </c>
      <c r="C5" s="142" t="s">
        <v>124</v>
      </c>
      <c r="D5" s="67" t="s">
        <v>246</v>
      </c>
      <c r="E5" s="320">
        <v>5340</v>
      </c>
      <c r="F5" s="72">
        <v>3</v>
      </c>
      <c r="G5" s="33">
        <f>$E$5*F5</f>
        <v>16020</v>
      </c>
      <c r="H5" s="33">
        <v>5200</v>
      </c>
      <c r="I5" s="33">
        <f>IF(H5&gt;G5,G5*1/3,H5*1/3)</f>
        <v>1733.3333333333333</v>
      </c>
    </row>
    <row r="6" spans="1:9" ht="60" customHeight="1" thickTop="1" x14ac:dyDescent="0.4">
      <c r="B6" s="141"/>
      <c r="C6" s="141"/>
      <c r="D6" s="88"/>
      <c r="E6" s="320"/>
      <c r="F6" s="136">
        <v>0</v>
      </c>
      <c r="G6" s="31">
        <f t="shared" ref="G6:G11" si="0">$E$5*F6</f>
        <v>0</v>
      </c>
      <c r="H6" s="31">
        <v>0</v>
      </c>
      <c r="I6" s="31">
        <f>IF(H6&gt;G6,G6*1/3,H6*1/3)</f>
        <v>0</v>
      </c>
    </row>
    <row r="7" spans="1:9" ht="60" customHeight="1" x14ac:dyDescent="0.4">
      <c r="B7" s="170"/>
      <c r="C7" s="170"/>
      <c r="D7" s="170"/>
      <c r="E7" s="320"/>
      <c r="F7" s="136">
        <v>0</v>
      </c>
      <c r="G7" s="15">
        <f t="shared" ref="G7:G10" si="1">$E$5*F7</f>
        <v>0</v>
      </c>
      <c r="H7" s="15">
        <v>0</v>
      </c>
      <c r="I7" s="15">
        <f t="shared" ref="I7:I11" si="2">IF(H7&gt;G7,G7*1/3,H7*1/3)</f>
        <v>0</v>
      </c>
    </row>
    <row r="8" spans="1:9" ht="60" customHeight="1" x14ac:dyDescent="0.4">
      <c r="B8" s="170"/>
      <c r="C8" s="170"/>
      <c r="D8" s="170"/>
      <c r="E8" s="320"/>
      <c r="F8" s="136">
        <v>0</v>
      </c>
      <c r="G8" s="15">
        <f t="shared" si="1"/>
        <v>0</v>
      </c>
      <c r="H8" s="15">
        <v>0</v>
      </c>
      <c r="I8" s="15">
        <f t="shared" si="2"/>
        <v>0</v>
      </c>
    </row>
    <row r="9" spans="1:9" ht="60" customHeight="1" x14ac:dyDescent="0.4">
      <c r="B9" s="170"/>
      <c r="C9" s="170"/>
      <c r="D9" s="170"/>
      <c r="E9" s="320"/>
      <c r="F9" s="136">
        <v>0</v>
      </c>
      <c r="G9" s="15">
        <f t="shared" si="1"/>
        <v>0</v>
      </c>
      <c r="H9" s="15">
        <v>0</v>
      </c>
      <c r="I9" s="15">
        <f t="shared" si="2"/>
        <v>0</v>
      </c>
    </row>
    <row r="10" spans="1:9" ht="60" customHeight="1" x14ac:dyDescent="0.4">
      <c r="B10" s="170"/>
      <c r="C10" s="170"/>
      <c r="D10" s="170"/>
      <c r="E10" s="320"/>
      <c r="F10" s="136">
        <v>0</v>
      </c>
      <c r="G10" s="15">
        <f t="shared" si="1"/>
        <v>0</v>
      </c>
      <c r="H10" s="15">
        <v>0</v>
      </c>
      <c r="I10" s="15">
        <f t="shared" si="2"/>
        <v>0</v>
      </c>
    </row>
    <row r="11" spans="1:9" ht="60" customHeight="1" thickBot="1" x14ac:dyDescent="0.45">
      <c r="B11" s="138"/>
      <c r="C11" s="138"/>
      <c r="D11" s="87"/>
      <c r="E11" s="320"/>
      <c r="F11" s="137">
        <v>0</v>
      </c>
      <c r="G11" s="20">
        <f t="shared" si="0"/>
        <v>0</v>
      </c>
      <c r="H11" s="20">
        <v>0</v>
      </c>
      <c r="I11" s="20">
        <f t="shared" si="2"/>
        <v>0</v>
      </c>
    </row>
    <row r="12" spans="1:9" ht="42.6" customHeight="1" thickBot="1" x14ac:dyDescent="0.45">
      <c r="B12" s="306" t="s">
        <v>235</v>
      </c>
      <c r="C12" s="306"/>
      <c r="D12" s="206"/>
      <c r="E12" s="204"/>
      <c r="F12" s="204"/>
      <c r="G12" s="321" t="s">
        <v>25</v>
      </c>
      <c r="H12" s="322"/>
      <c r="I12" s="27">
        <f>SUM(I6:I11)</f>
        <v>0</v>
      </c>
    </row>
    <row r="13" spans="1:9" ht="18.75" customHeight="1" x14ac:dyDescent="0.4">
      <c r="B13" s="5"/>
      <c r="C13" s="5"/>
      <c r="D13" s="5"/>
      <c r="E13" s="5"/>
      <c r="F13" s="5"/>
      <c r="G13" s="29"/>
      <c r="H13" s="29"/>
      <c r="I13" s="40"/>
    </row>
    <row r="14" spans="1:9" ht="20.25" x14ac:dyDescent="0.4">
      <c r="B14" s="96" t="s">
        <v>57</v>
      </c>
      <c r="C14" s="4"/>
      <c r="D14" s="4"/>
      <c r="E14" s="4"/>
      <c r="F14" s="4"/>
      <c r="G14" s="4"/>
      <c r="H14" s="4"/>
      <c r="I14" s="4"/>
    </row>
    <row r="15" spans="1:9" ht="48.75" customHeight="1" x14ac:dyDescent="0.4">
      <c r="B15" s="18" t="s">
        <v>81</v>
      </c>
      <c r="C15" s="23" t="s">
        <v>24</v>
      </c>
      <c r="D15" s="139" t="s">
        <v>222</v>
      </c>
      <c r="E15" s="18" t="s">
        <v>16</v>
      </c>
      <c r="F15" s="18" t="s">
        <v>144</v>
      </c>
      <c r="G15" s="69" t="s">
        <v>130</v>
      </c>
      <c r="H15" s="86" t="s">
        <v>140</v>
      </c>
      <c r="I15" s="69" t="s">
        <v>126</v>
      </c>
    </row>
    <row r="16" spans="1:9" ht="75" customHeight="1" thickBot="1" x14ac:dyDescent="0.45">
      <c r="A16" s="22" t="s">
        <v>60</v>
      </c>
      <c r="B16" s="142" t="s">
        <v>108</v>
      </c>
      <c r="C16" s="142" t="s">
        <v>44</v>
      </c>
      <c r="D16" s="67" t="s">
        <v>245</v>
      </c>
      <c r="E16" s="290">
        <v>1220</v>
      </c>
      <c r="F16" s="93">
        <v>6</v>
      </c>
      <c r="G16" s="33">
        <f>$E$16*F16</f>
        <v>7320</v>
      </c>
      <c r="H16" s="33">
        <v>8000</v>
      </c>
      <c r="I16" s="33">
        <f>IF(H16&gt;G16,G16*1/3,H16*1/3)</f>
        <v>2440</v>
      </c>
    </row>
    <row r="17" spans="1:9" ht="60" customHeight="1" thickTop="1" x14ac:dyDescent="0.4">
      <c r="B17" s="141"/>
      <c r="C17" s="141"/>
      <c r="D17" s="88"/>
      <c r="E17" s="290"/>
      <c r="F17" s="71">
        <v>0</v>
      </c>
      <c r="G17" s="73">
        <f t="shared" ref="G17:G22" si="3">$E$16*F17</f>
        <v>0</v>
      </c>
      <c r="H17" s="31">
        <v>0</v>
      </c>
      <c r="I17" s="31">
        <f t="shared" ref="I17:I22" si="4">IF(H17&gt;G17,G17*1/3,H17*1/3)</f>
        <v>0</v>
      </c>
    </row>
    <row r="18" spans="1:9" ht="60" customHeight="1" x14ac:dyDescent="0.4">
      <c r="B18" s="170"/>
      <c r="C18" s="170"/>
      <c r="D18" s="170"/>
      <c r="E18" s="290"/>
      <c r="F18" s="71">
        <v>0</v>
      </c>
      <c r="G18" s="73">
        <f>$E$16*F18</f>
        <v>0</v>
      </c>
      <c r="H18" s="31">
        <v>0</v>
      </c>
      <c r="I18" s="31">
        <f t="shared" si="4"/>
        <v>0</v>
      </c>
    </row>
    <row r="19" spans="1:9" ht="60" customHeight="1" x14ac:dyDescent="0.4">
      <c r="B19" s="170"/>
      <c r="C19" s="170"/>
      <c r="D19" s="170"/>
      <c r="E19" s="290"/>
      <c r="F19" s="71">
        <v>0</v>
      </c>
      <c r="G19" s="73">
        <f t="shared" si="3"/>
        <v>0</v>
      </c>
      <c r="H19" s="31">
        <v>0</v>
      </c>
      <c r="I19" s="31">
        <f t="shared" si="4"/>
        <v>0</v>
      </c>
    </row>
    <row r="20" spans="1:9" ht="60" customHeight="1" x14ac:dyDescent="0.4">
      <c r="B20" s="170"/>
      <c r="C20" s="170"/>
      <c r="D20" s="170"/>
      <c r="E20" s="290"/>
      <c r="F20" s="71">
        <v>0</v>
      </c>
      <c r="G20" s="73">
        <f t="shared" si="3"/>
        <v>0</v>
      </c>
      <c r="H20" s="31">
        <v>0</v>
      </c>
      <c r="I20" s="31">
        <f t="shared" si="4"/>
        <v>0</v>
      </c>
    </row>
    <row r="21" spans="1:9" ht="60" customHeight="1" x14ac:dyDescent="0.4">
      <c r="B21" s="170"/>
      <c r="C21" s="170"/>
      <c r="D21" s="170"/>
      <c r="E21" s="290"/>
      <c r="F21" s="71">
        <v>0</v>
      </c>
      <c r="G21" s="73">
        <f t="shared" si="3"/>
        <v>0</v>
      </c>
      <c r="H21" s="31">
        <v>0</v>
      </c>
      <c r="I21" s="31">
        <f t="shared" si="4"/>
        <v>0</v>
      </c>
    </row>
    <row r="22" spans="1:9" ht="60" customHeight="1" thickBot="1" x14ac:dyDescent="0.45">
      <c r="B22" s="138"/>
      <c r="C22" s="138"/>
      <c r="D22" s="87"/>
      <c r="E22" s="290"/>
      <c r="F22" s="14">
        <v>0</v>
      </c>
      <c r="G22" s="21">
        <f t="shared" si="3"/>
        <v>0</v>
      </c>
      <c r="H22" s="20">
        <v>0</v>
      </c>
      <c r="I22" s="15">
        <f t="shared" si="4"/>
        <v>0</v>
      </c>
    </row>
    <row r="23" spans="1:9" ht="42.6" customHeight="1" thickBot="1" x14ac:dyDescent="0.45">
      <c r="B23" s="306" t="s">
        <v>235</v>
      </c>
      <c r="C23" s="306"/>
      <c r="D23" s="208"/>
      <c r="E23" s="205"/>
      <c r="F23" s="205"/>
      <c r="G23" s="323" t="s">
        <v>25</v>
      </c>
      <c r="H23" s="324"/>
      <c r="I23" s="49">
        <f>SUM(I17:I22)</f>
        <v>0</v>
      </c>
    </row>
    <row r="24" spans="1:9" ht="18.75" customHeight="1" x14ac:dyDescent="0.4">
      <c r="B24" s="5"/>
      <c r="C24" s="5"/>
      <c r="D24" s="5"/>
      <c r="E24" s="5"/>
      <c r="F24" s="5"/>
      <c r="G24" s="28"/>
      <c r="H24" s="29"/>
      <c r="I24" s="40"/>
    </row>
    <row r="25" spans="1:9" ht="20.25" x14ac:dyDescent="0.4">
      <c r="B25" s="96" t="s">
        <v>223</v>
      </c>
      <c r="C25" s="4"/>
      <c r="D25" s="4"/>
      <c r="E25" s="4"/>
      <c r="F25" s="4"/>
      <c r="G25" s="4"/>
      <c r="H25" s="4"/>
      <c r="I25" s="4"/>
    </row>
    <row r="26" spans="1:9" ht="48.75" customHeight="1" x14ac:dyDescent="0.4">
      <c r="B26" s="18" t="s">
        <v>84</v>
      </c>
      <c r="C26" s="23" t="s">
        <v>24</v>
      </c>
      <c r="D26" s="139" t="s">
        <v>222</v>
      </c>
      <c r="E26" s="16" t="s">
        <v>16</v>
      </c>
      <c r="F26" s="18" t="s">
        <v>58</v>
      </c>
      <c r="G26" s="69" t="s">
        <v>130</v>
      </c>
      <c r="H26" s="86" t="s">
        <v>140</v>
      </c>
      <c r="I26" s="69" t="s">
        <v>126</v>
      </c>
    </row>
    <row r="27" spans="1:9" ht="60" customHeight="1" thickBot="1" x14ac:dyDescent="0.45">
      <c r="A27" s="22" t="s">
        <v>61</v>
      </c>
      <c r="B27" s="142" t="s">
        <v>108</v>
      </c>
      <c r="C27" s="142" t="s">
        <v>44</v>
      </c>
      <c r="D27" s="67" t="s">
        <v>225</v>
      </c>
      <c r="E27" s="333">
        <v>1240</v>
      </c>
      <c r="F27" s="74">
        <v>3</v>
      </c>
      <c r="G27" s="33">
        <f>$E$27*F27</f>
        <v>3720</v>
      </c>
      <c r="H27" s="33">
        <v>4000</v>
      </c>
      <c r="I27" s="33">
        <f>IF(H27&gt;G27,G27*1/3,H27*1/3)</f>
        <v>1240</v>
      </c>
    </row>
    <row r="28" spans="1:9" ht="60" customHeight="1" thickTop="1" x14ac:dyDescent="0.4">
      <c r="B28" s="141"/>
      <c r="C28" s="141"/>
      <c r="D28" s="88"/>
      <c r="E28" s="334"/>
      <c r="F28" s="134">
        <v>0</v>
      </c>
      <c r="G28" s="73">
        <f t="shared" ref="G28" si="5">$E$27*F28</f>
        <v>0</v>
      </c>
      <c r="H28" s="31">
        <v>0</v>
      </c>
      <c r="I28" s="31">
        <f t="shared" ref="I28:I33" si="6">IF(H28&gt;G28,G28*1/3,H28*1/3)</f>
        <v>0</v>
      </c>
    </row>
    <row r="29" spans="1:9" ht="60" customHeight="1" x14ac:dyDescent="0.4">
      <c r="B29" s="170"/>
      <c r="C29" s="170"/>
      <c r="D29" s="170"/>
      <c r="E29" s="334"/>
      <c r="F29" s="134">
        <v>0</v>
      </c>
      <c r="G29" s="73">
        <f t="shared" ref="G29:G33" si="7">$E$27*F29</f>
        <v>0</v>
      </c>
      <c r="H29" s="31">
        <v>0</v>
      </c>
      <c r="I29" s="31">
        <f t="shared" si="6"/>
        <v>0</v>
      </c>
    </row>
    <row r="30" spans="1:9" ht="60" customHeight="1" x14ac:dyDescent="0.4">
      <c r="B30" s="170"/>
      <c r="C30" s="170"/>
      <c r="D30" s="170"/>
      <c r="E30" s="334"/>
      <c r="F30" s="134">
        <v>0</v>
      </c>
      <c r="G30" s="73">
        <f t="shared" si="7"/>
        <v>0</v>
      </c>
      <c r="H30" s="31">
        <v>0</v>
      </c>
      <c r="I30" s="31">
        <f t="shared" si="6"/>
        <v>0</v>
      </c>
    </row>
    <row r="31" spans="1:9" ht="60" customHeight="1" x14ac:dyDescent="0.4">
      <c r="B31" s="170"/>
      <c r="C31" s="170"/>
      <c r="D31" s="170"/>
      <c r="E31" s="334"/>
      <c r="F31" s="134">
        <v>0</v>
      </c>
      <c r="G31" s="73">
        <f t="shared" si="7"/>
        <v>0</v>
      </c>
      <c r="H31" s="31">
        <v>0</v>
      </c>
      <c r="I31" s="31">
        <f t="shared" si="6"/>
        <v>0</v>
      </c>
    </row>
    <row r="32" spans="1:9" ht="60" customHeight="1" x14ac:dyDescent="0.4">
      <c r="B32" s="170"/>
      <c r="C32" s="170"/>
      <c r="D32" s="170"/>
      <c r="E32" s="334"/>
      <c r="F32" s="134">
        <v>0</v>
      </c>
      <c r="G32" s="73">
        <f t="shared" si="7"/>
        <v>0</v>
      </c>
      <c r="H32" s="31">
        <v>0</v>
      </c>
      <c r="I32" s="31">
        <f t="shared" si="6"/>
        <v>0</v>
      </c>
    </row>
    <row r="33" spans="1:9" ht="60" customHeight="1" thickBot="1" x14ac:dyDescent="0.45">
      <c r="B33" s="138"/>
      <c r="C33" s="138"/>
      <c r="D33" s="87"/>
      <c r="E33" s="335"/>
      <c r="F33" s="134">
        <v>0</v>
      </c>
      <c r="G33" s="73">
        <f t="shared" si="7"/>
        <v>0</v>
      </c>
      <c r="H33" s="31">
        <v>0</v>
      </c>
      <c r="I33" s="31">
        <f t="shared" si="6"/>
        <v>0</v>
      </c>
    </row>
    <row r="34" spans="1:9" ht="37.5" customHeight="1" thickBot="1" x14ac:dyDescent="0.45">
      <c r="B34" s="306" t="s">
        <v>235</v>
      </c>
      <c r="C34" s="306"/>
      <c r="D34" s="210"/>
      <c r="E34" s="207"/>
      <c r="F34" s="207"/>
      <c r="G34" s="321" t="s">
        <v>25</v>
      </c>
      <c r="H34" s="322"/>
      <c r="I34" s="27">
        <f>SUM(I28:I33)</f>
        <v>0</v>
      </c>
    </row>
    <row r="35" spans="1:9" ht="18.75" customHeight="1" x14ac:dyDescent="0.4">
      <c r="B35" s="4"/>
      <c r="C35" s="4"/>
      <c r="D35" s="4"/>
      <c r="E35" s="4"/>
      <c r="F35" s="4"/>
      <c r="G35" s="4"/>
      <c r="H35" s="4"/>
      <c r="I35" s="4"/>
    </row>
    <row r="36" spans="1:9" ht="20.25" x14ac:dyDescent="0.4">
      <c r="B36" s="96" t="s">
        <v>224</v>
      </c>
      <c r="C36" s="4"/>
      <c r="D36" s="4"/>
      <c r="E36" s="4"/>
      <c r="F36" s="4"/>
      <c r="G36" s="4"/>
      <c r="H36" s="4"/>
      <c r="I36" s="4"/>
    </row>
    <row r="37" spans="1:9" ht="48" customHeight="1" x14ac:dyDescent="0.4">
      <c r="B37" s="18" t="s">
        <v>125</v>
      </c>
      <c r="C37" s="23" t="s">
        <v>24</v>
      </c>
      <c r="D37" s="139" t="s">
        <v>222</v>
      </c>
      <c r="E37" s="16" t="s">
        <v>16</v>
      </c>
      <c r="F37" s="18" t="s">
        <v>58</v>
      </c>
      <c r="G37" s="69" t="s">
        <v>130</v>
      </c>
      <c r="H37" s="86" t="s">
        <v>140</v>
      </c>
      <c r="I37" s="69" t="s">
        <v>126</v>
      </c>
    </row>
    <row r="38" spans="1:9" ht="75" customHeight="1" thickBot="1" x14ac:dyDescent="0.45">
      <c r="A38" s="22" t="s">
        <v>141</v>
      </c>
      <c r="B38" s="169" t="s">
        <v>108</v>
      </c>
      <c r="C38" s="142" t="s">
        <v>44</v>
      </c>
      <c r="D38" s="142" t="s">
        <v>243</v>
      </c>
      <c r="E38" s="333">
        <v>7410</v>
      </c>
      <c r="F38" s="74">
        <v>3</v>
      </c>
      <c r="G38" s="33">
        <f>$E$38*F38</f>
        <v>22230</v>
      </c>
      <c r="H38" s="33">
        <v>4000</v>
      </c>
      <c r="I38" s="33">
        <f>IF(H38&gt;G38,G38*1/3,H38*1/3)</f>
        <v>1333.3333333333333</v>
      </c>
    </row>
    <row r="39" spans="1:9" ht="60.6" customHeight="1" thickTop="1" x14ac:dyDescent="0.4">
      <c r="B39" s="170"/>
      <c r="C39" s="141"/>
      <c r="D39" s="141"/>
      <c r="E39" s="334"/>
      <c r="F39" s="134">
        <v>0</v>
      </c>
      <c r="G39" s="73">
        <f t="shared" ref="G39:G44" si="8">$E$38*F39</f>
        <v>0</v>
      </c>
      <c r="H39" s="31">
        <v>0</v>
      </c>
      <c r="I39" s="31">
        <f t="shared" ref="I39:I44" si="9">IF(H39&gt;G39,G39*1/3,H39*1/3)</f>
        <v>0</v>
      </c>
    </row>
    <row r="40" spans="1:9" ht="60.6" customHeight="1" x14ac:dyDescent="0.4">
      <c r="B40" s="170"/>
      <c r="C40" s="170"/>
      <c r="D40" s="170"/>
      <c r="E40" s="334"/>
      <c r="F40" s="134">
        <v>0</v>
      </c>
      <c r="G40" s="73">
        <f t="shared" ref="G40:G43" si="10">$E$38*F40</f>
        <v>0</v>
      </c>
      <c r="H40" s="31">
        <v>0</v>
      </c>
      <c r="I40" s="31">
        <f t="shared" si="9"/>
        <v>0</v>
      </c>
    </row>
    <row r="41" spans="1:9" ht="60.6" customHeight="1" x14ac:dyDescent="0.4">
      <c r="B41" s="170"/>
      <c r="C41" s="170"/>
      <c r="D41" s="170"/>
      <c r="E41" s="334"/>
      <c r="F41" s="134">
        <v>0</v>
      </c>
      <c r="G41" s="73">
        <f t="shared" si="10"/>
        <v>0</v>
      </c>
      <c r="H41" s="31">
        <v>0</v>
      </c>
      <c r="I41" s="31">
        <f t="shared" si="9"/>
        <v>0</v>
      </c>
    </row>
    <row r="42" spans="1:9" ht="60.6" customHeight="1" x14ac:dyDescent="0.4">
      <c r="B42" s="170"/>
      <c r="C42" s="170"/>
      <c r="D42" s="170"/>
      <c r="E42" s="334"/>
      <c r="F42" s="134">
        <v>0</v>
      </c>
      <c r="G42" s="73">
        <f t="shared" si="10"/>
        <v>0</v>
      </c>
      <c r="H42" s="31">
        <v>0</v>
      </c>
      <c r="I42" s="31">
        <f t="shared" si="9"/>
        <v>0</v>
      </c>
    </row>
    <row r="43" spans="1:9" ht="60.6" customHeight="1" x14ac:dyDescent="0.4">
      <c r="B43" s="170"/>
      <c r="C43" s="170"/>
      <c r="D43" s="170"/>
      <c r="E43" s="334"/>
      <c r="F43" s="134">
        <v>0</v>
      </c>
      <c r="G43" s="73">
        <f t="shared" si="10"/>
        <v>0</v>
      </c>
      <c r="H43" s="31">
        <v>0</v>
      </c>
      <c r="I43" s="31">
        <f t="shared" si="9"/>
        <v>0</v>
      </c>
    </row>
    <row r="44" spans="1:9" ht="60.6" customHeight="1" thickBot="1" x14ac:dyDescent="0.45">
      <c r="B44" s="168"/>
      <c r="C44" s="138"/>
      <c r="D44" s="87"/>
      <c r="E44" s="335"/>
      <c r="F44" s="135">
        <v>0</v>
      </c>
      <c r="G44" s="19">
        <f t="shared" si="8"/>
        <v>0</v>
      </c>
      <c r="H44" s="20">
        <v>0</v>
      </c>
      <c r="I44" s="20">
        <f t="shared" si="9"/>
        <v>0</v>
      </c>
    </row>
    <row r="45" spans="1:9" ht="37.5" customHeight="1" thickBot="1" x14ac:dyDescent="0.45">
      <c r="B45" s="306" t="s">
        <v>235</v>
      </c>
      <c r="C45" s="306"/>
      <c r="D45" s="212"/>
      <c r="E45" s="209"/>
      <c r="F45" s="209"/>
      <c r="G45" s="321" t="s">
        <v>25</v>
      </c>
      <c r="H45" s="322"/>
      <c r="I45" s="27">
        <f>SUM(I39:I44)</f>
        <v>0</v>
      </c>
    </row>
    <row r="46" spans="1:9" ht="18.75" customHeight="1" x14ac:dyDescent="0.4">
      <c r="B46" s="4"/>
      <c r="C46" s="4"/>
      <c r="D46" s="4"/>
      <c r="E46" s="4"/>
      <c r="F46" s="4"/>
      <c r="G46" s="4"/>
      <c r="H46" s="4"/>
      <c r="I46" s="4"/>
    </row>
    <row r="47" spans="1:9" ht="20.25" x14ac:dyDescent="0.4">
      <c r="B47" s="96" t="s">
        <v>59</v>
      </c>
      <c r="C47" s="4"/>
      <c r="D47" s="4"/>
      <c r="E47" s="4"/>
      <c r="F47" s="4"/>
      <c r="G47" s="4"/>
      <c r="H47" s="4"/>
      <c r="I47" s="4"/>
    </row>
    <row r="48" spans="1:9" ht="49.5" customHeight="1" x14ac:dyDescent="0.4">
      <c r="B48" s="18" t="s">
        <v>81</v>
      </c>
      <c r="C48" s="23" t="s">
        <v>24</v>
      </c>
      <c r="D48" s="139" t="s">
        <v>222</v>
      </c>
      <c r="E48" s="297" t="s">
        <v>16</v>
      </c>
      <c r="F48" s="316"/>
      <c r="G48" s="302"/>
      <c r="H48" s="86" t="s">
        <v>140</v>
      </c>
      <c r="I48" s="69" t="s">
        <v>126</v>
      </c>
    </row>
    <row r="49" spans="1:9" ht="75" customHeight="1" thickBot="1" x14ac:dyDescent="0.45">
      <c r="A49" s="22" t="s">
        <v>61</v>
      </c>
      <c r="B49" s="169" t="s">
        <v>108</v>
      </c>
      <c r="C49" s="142" t="s">
        <v>44</v>
      </c>
      <c r="D49" s="67" t="s">
        <v>244</v>
      </c>
      <c r="E49" s="325">
        <v>4330</v>
      </c>
      <c r="F49" s="326"/>
      <c r="G49" s="327"/>
      <c r="H49" s="33">
        <v>4000</v>
      </c>
      <c r="I49" s="33">
        <f>IF(H49&gt;$E$49,$E$49*1/3,H49*1/3)</f>
        <v>1333.3333333333333</v>
      </c>
    </row>
    <row r="50" spans="1:9" ht="60.6" customHeight="1" thickTop="1" x14ac:dyDescent="0.4">
      <c r="B50" s="170"/>
      <c r="C50" s="141"/>
      <c r="D50" s="88"/>
      <c r="E50" s="328"/>
      <c r="F50" s="329"/>
      <c r="G50" s="330"/>
      <c r="H50" s="31">
        <v>0</v>
      </c>
      <c r="I50" s="73">
        <f t="shared" ref="I50:I55" si="11">IF(H50&gt;$E$49,$E$49*1/3,H50*1/3)</f>
        <v>0</v>
      </c>
    </row>
    <row r="51" spans="1:9" ht="60.6" customHeight="1" x14ac:dyDescent="0.4">
      <c r="B51" s="170"/>
      <c r="C51" s="170"/>
      <c r="D51" s="170"/>
      <c r="E51" s="328"/>
      <c r="F51" s="329"/>
      <c r="G51" s="330"/>
      <c r="H51" s="31">
        <v>0</v>
      </c>
      <c r="I51" s="73">
        <f t="shared" si="11"/>
        <v>0</v>
      </c>
    </row>
    <row r="52" spans="1:9" ht="60.6" customHeight="1" x14ac:dyDescent="0.4">
      <c r="B52" s="170"/>
      <c r="C52" s="170"/>
      <c r="D52" s="170"/>
      <c r="E52" s="328"/>
      <c r="F52" s="329"/>
      <c r="G52" s="330"/>
      <c r="H52" s="31">
        <v>0</v>
      </c>
      <c r="I52" s="73">
        <f t="shared" si="11"/>
        <v>0</v>
      </c>
    </row>
    <row r="53" spans="1:9" ht="60.6" customHeight="1" x14ac:dyDescent="0.4">
      <c r="B53" s="170"/>
      <c r="C53" s="170"/>
      <c r="D53" s="170"/>
      <c r="E53" s="328"/>
      <c r="F53" s="329"/>
      <c r="G53" s="330"/>
      <c r="H53" s="31">
        <v>0</v>
      </c>
      <c r="I53" s="73">
        <f t="shared" si="11"/>
        <v>0</v>
      </c>
    </row>
    <row r="54" spans="1:9" ht="60.6" customHeight="1" x14ac:dyDescent="0.4">
      <c r="B54" s="170"/>
      <c r="C54" s="170"/>
      <c r="D54" s="170"/>
      <c r="E54" s="328"/>
      <c r="F54" s="329"/>
      <c r="G54" s="330"/>
      <c r="H54" s="31">
        <v>0</v>
      </c>
      <c r="I54" s="73">
        <f t="shared" si="11"/>
        <v>0</v>
      </c>
    </row>
    <row r="55" spans="1:9" ht="60.6" customHeight="1" thickBot="1" x14ac:dyDescent="0.45">
      <c r="B55" s="168"/>
      <c r="C55" s="138"/>
      <c r="D55" s="87"/>
      <c r="E55" s="331"/>
      <c r="F55" s="332"/>
      <c r="G55" s="330"/>
      <c r="H55" s="20">
        <v>0</v>
      </c>
      <c r="I55" s="21">
        <f t="shared" si="11"/>
        <v>0</v>
      </c>
    </row>
    <row r="56" spans="1:9" ht="37.5" customHeight="1" thickBot="1" x14ac:dyDescent="0.45">
      <c r="B56" s="306" t="s">
        <v>235</v>
      </c>
      <c r="C56" s="306"/>
      <c r="D56" s="213"/>
      <c r="E56" s="211"/>
      <c r="F56" s="211"/>
      <c r="G56" s="321" t="s">
        <v>25</v>
      </c>
      <c r="H56" s="322"/>
      <c r="I56" s="27">
        <f>SUM(I50:I55)</f>
        <v>0</v>
      </c>
    </row>
  </sheetData>
  <mergeCells count="16">
    <mergeCell ref="G56:H56"/>
    <mergeCell ref="G23:H23"/>
    <mergeCell ref="B45:C45"/>
    <mergeCell ref="B56:C56"/>
    <mergeCell ref="G12:H12"/>
    <mergeCell ref="E49:G55"/>
    <mergeCell ref="E27:E33"/>
    <mergeCell ref="E38:E44"/>
    <mergeCell ref="E48:G48"/>
    <mergeCell ref="G45:H45"/>
    <mergeCell ref="G34:H34"/>
    <mergeCell ref="E5:E11"/>
    <mergeCell ref="E16:E22"/>
    <mergeCell ref="B12:C12"/>
    <mergeCell ref="B23:C23"/>
    <mergeCell ref="B34:C34"/>
  </mergeCells>
  <phoneticPr fontId="2"/>
  <pageMargins left="0.70866141732283472" right="0.70866141732283472" top="0.74803149606299213" bottom="0.74803149606299213" header="0.31496062992125984" footer="0.31496062992125984"/>
  <pageSetup paperSize="9" scale="39" fitToHeight="3" orientation="portrait" r:id="rId1"/>
  <rowBreaks count="1" manualBreakCount="1">
    <brk id="35" max="8"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リスト!$B$69:$B$81</xm:f>
          </x14:formula1>
          <xm:sqref>B5:B11 B27:B33 B38:B44 B49:B55</xm:sqref>
        </x14:dataValidation>
        <x14:dataValidation type="list" allowBlank="1" showInputMessage="1" showErrorMessage="1">
          <x14:formula1>
            <xm:f>リスト!$B$84:$B$96</xm:f>
          </x14:formula1>
          <xm:sqref>B16:B22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view="pageBreakPreview" zoomScale="80" zoomScaleNormal="80" zoomScaleSheetLayoutView="80" workbookViewId="0">
      <selection activeCell="E7" sqref="E7"/>
    </sheetView>
  </sheetViews>
  <sheetFormatPr defaultRowHeight="18.75" x14ac:dyDescent="0.4"/>
  <cols>
    <col min="1" max="1" width="4.625" customWidth="1"/>
    <col min="2" max="2" width="32.375" customWidth="1"/>
    <col min="3" max="4" width="28.5" customWidth="1"/>
    <col min="5" max="5" width="14.625" customWidth="1"/>
    <col min="6" max="6" width="14.875" customWidth="1"/>
    <col min="7" max="7" width="16.25" customWidth="1"/>
  </cols>
  <sheetData>
    <row r="1" spans="1:6" ht="30" customHeight="1" x14ac:dyDescent="0.4">
      <c r="B1" s="97" t="s">
        <v>207</v>
      </c>
    </row>
    <row r="2" spans="1:6" ht="93" customHeight="1" x14ac:dyDescent="0.4">
      <c r="B2" s="339" t="s">
        <v>253</v>
      </c>
      <c r="C2" s="340"/>
      <c r="D2" s="340"/>
      <c r="E2" s="340"/>
      <c r="F2" s="340"/>
    </row>
    <row r="3" spans="1:6" x14ac:dyDescent="0.4">
      <c r="A3" s="4"/>
      <c r="B3" s="4"/>
      <c r="C3" s="4"/>
      <c r="D3" s="4"/>
      <c r="E3" s="4"/>
      <c r="F3" s="4"/>
    </row>
    <row r="4" spans="1:6" ht="37.5" customHeight="1" x14ac:dyDescent="0.4">
      <c r="A4" s="4"/>
      <c r="B4" s="282" t="s">
        <v>73</v>
      </c>
      <c r="C4" s="282"/>
      <c r="D4" s="293" t="s">
        <v>232</v>
      </c>
      <c r="E4" s="337" t="s">
        <v>41</v>
      </c>
      <c r="F4" s="336" t="s">
        <v>126</v>
      </c>
    </row>
    <row r="5" spans="1:6" ht="18.75" customHeight="1" x14ac:dyDescent="0.4">
      <c r="A5" s="4"/>
      <c r="B5" s="79" t="s">
        <v>74</v>
      </c>
      <c r="C5" s="79" t="s">
        <v>75</v>
      </c>
      <c r="D5" s="294"/>
      <c r="E5" s="338"/>
      <c r="F5" s="336"/>
    </row>
    <row r="6" spans="1:6" ht="52.5" customHeight="1" thickBot="1" x14ac:dyDescent="0.45">
      <c r="A6" s="64" t="s">
        <v>30</v>
      </c>
      <c r="B6" s="90" t="s">
        <v>115</v>
      </c>
      <c r="C6" s="89" t="s">
        <v>76</v>
      </c>
      <c r="D6" s="80" t="s">
        <v>77</v>
      </c>
      <c r="E6" s="81">
        <v>80000</v>
      </c>
      <c r="F6" s="81">
        <f>ROUNDDOWN(E6*1/3,0)</f>
        <v>26666</v>
      </c>
    </row>
    <row r="7" spans="1:6" ht="52.5" customHeight="1" thickTop="1" x14ac:dyDescent="0.4">
      <c r="A7" s="4"/>
      <c r="B7" s="141"/>
      <c r="C7" s="141"/>
      <c r="D7" s="141"/>
      <c r="E7" s="82"/>
      <c r="F7" s="82">
        <f>ROUNDDOWN(E7*1/3,0)</f>
        <v>0</v>
      </c>
    </row>
    <row r="8" spans="1:6" ht="52.5" customHeight="1" x14ac:dyDescent="0.4">
      <c r="A8" s="4"/>
      <c r="B8" s="138"/>
      <c r="C8" s="138"/>
      <c r="D8" s="141"/>
      <c r="E8" s="82"/>
      <c r="F8" s="82">
        <f t="shared" ref="F8" si="0">ROUNDDOWN(E8*1/3,0)</f>
        <v>0</v>
      </c>
    </row>
    <row r="9" spans="1:6" ht="52.5" customHeight="1" thickBot="1" x14ac:dyDescent="0.45">
      <c r="A9" s="4"/>
      <c r="B9" s="138"/>
      <c r="C9" s="138"/>
      <c r="D9" s="141"/>
      <c r="E9" s="82"/>
      <c r="F9" s="82">
        <f>ROUNDDOWN(E9*1/3,0)</f>
        <v>0</v>
      </c>
    </row>
    <row r="10" spans="1:6" ht="37.5" customHeight="1" thickBot="1" x14ac:dyDescent="0.45">
      <c r="A10" s="4"/>
      <c r="B10" s="4"/>
      <c r="C10" s="4"/>
      <c r="D10" s="4"/>
      <c r="E10" s="39" t="s">
        <v>25</v>
      </c>
      <c r="F10" s="68">
        <f>SUM(F7:F9)</f>
        <v>0</v>
      </c>
    </row>
  </sheetData>
  <mergeCells count="5">
    <mergeCell ref="F4:F5"/>
    <mergeCell ref="B4:C4"/>
    <mergeCell ref="D4:D5"/>
    <mergeCell ref="E4:E5"/>
    <mergeCell ref="B2:F2"/>
  </mergeCells>
  <phoneticPr fontId="2"/>
  <pageMargins left="0.70866141732283472" right="0.70866141732283472" top="0.74803149606299213" bottom="0.74803149606299213" header="0.31496062992125984" footer="0.31496062992125984"/>
  <pageSetup paperSize="9" scale="9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リスト!$B$99:$B$107</xm:f>
          </x14:formula1>
          <xm:sqref>B6:B9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topLeftCell="A10" zoomScale="106" zoomScaleNormal="75" zoomScaleSheetLayoutView="106" workbookViewId="0">
      <selection activeCell="D5" sqref="D5"/>
    </sheetView>
  </sheetViews>
  <sheetFormatPr defaultColWidth="8.75" defaultRowHeight="13.5" x14ac:dyDescent="0.15"/>
  <cols>
    <col min="1" max="1" width="3.5" style="132" customWidth="1"/>
    <col min="2" max="2" width="20.625" style="107" customWidth="1"/>
    <col min="3" max="3" width="23.125" style="107" customWidth="1"/>
    <col min="4" max="4" width="26.875" style="107" customWidth="1"/>
    <col min="5" max="5" width="20.25" style="107" customWidth="1"/>
    <col min="6" max="6" width="10.25" style="107" customWidth="1"/>
    <col min="7" max="7" width="20.875" style="107" customWidth="1"/>
    <col min="8" max="8" width="19.75" style="107" customWidth="1"/>
    <col min="9" max="9" width="17.875" style="107" customWidth="1"/>
    <col min="10" max="10" width="15.625" style="107" customWidth="1"/>
    <col min="11" max="11" width="16" style="107" customWidth="1"/>
    <col min="12" max="12" width="15.875" style="107" customWidth="1"/>
    <col min="13" max="13" width="15.5" style="107" customWidth="1"/>
    <col min="14" max="16384" width="8.75" style="107"/>
  </cols>
  <sheetData>
    <row r="1" spans="1:10" ht="29.45" customHeight="1" x14ac:dyDescent="0.15">
      <c r="B1" s="122" t="s">
        <v>254</v>
      </c>
    </row>
    <row r="2" spans="1:10" ht="32.450000000000003" customHeight="1" x14ac:dyDescent="0.2">
      <c r="B2" s="130" t="s">
        <v>212</v>
      </c>
    </row>
    <row r="3" spans="1:10" ht="48" customHeight="1" x14ac:dyDescent="0.15">
      <c r="B3" s="117" t="s">
        <v>260</v>
      </c>
      <c r="C3" s="117" t="s">
        <v>64</v>
      </c>
      <c r="D3" s="229" t="s">
        <v>315</v>
      </c>
      <c r="E3" s="123" t="s">
        <v>181</v>
      </c>
      <c r="F3" s="123" t="s">
        <v>284</v>
      </c>
      <c r="G3" s="111" t="s">
        <v>175</v>
      </c>
      <c r="H3" s="112" t="s">
        <v>41</v>
      </c>
      <c r="I3" s="113" t="s">
        <v>126</v>
      </c>
    </row>
    <row r="4" spans="1:10" ht="75" customHeight="1" thickBot="1" x14ac:dyDescent="0.2">
      <c r="A4" s="132" t="s">
        <v>30</v>
      </c>
      <c r="B4" s="54" t="s">
        <v>177</v>
      </c>
      <c r="C4" s="146" t="s">
        <v>321</v>
      </c>
      <c r="D4" s="54" t="s">
        <v>323</v>
      </c>
      <c r="E4" s="147">
        <f>IF(OR(B4="特別養護老人ホーム（併設のショートステイを含む）",B4="介護付きホーム（特定施設入居者生活介護の指定を受けるもの）",B4="ケアハウス（特定施設入居者生活介護の指定を受けるもの）"),5530,IF(B4="養護老人ホーム",2960,""))</f>
        <v>5530</v>
      </c>
      <c r="F4" s="148">
        <v>100</v>
      </c>
      <c r="G4" s="149">
        <f>IF(E4="",0,E4*F4)</f>
        <v>553000</v>
      </c>
      <c r="H4" s="159">
        <v>2500000</v>
      </c>
      <c r="I4" s="33">
        <f t="shared" ref="I4:I7" si="0">IF(H4&gt;G4,G4,H4)</f>
        <v>553000</v>
      </c>
    </row>
    <row r="5" spans="1:10" ht="75" customHeight="1" thickTop="1" x14ac:dyDescent="0.15">
      <c r="B5" s="150"/>
      <c r="C5" s="151"/>
      <c r="D5" s="151"/>
      <c r="E5" s="161" t="str">
        <f t="shared" ref="E5:E7" si="1">IF(OR(B5="特別養護老人ホーム（併設のショートステイを含む）",B5="介護付きホーム（特定施設入居者生活介護の指定を受けるもの）",B5="ケアハウス（特定施設入居者生活介護の指定を受けるもの）"),5530,IF(B5="養護老人ホーム",2960,""))</f>
        <v/>
      </c>
      <c r="F5" s="152">
        <v>0</v>
      </c>
      <c r="G5" s="82">
        <f t="shared" ref="G5" si="2">IF(E5="",0,E5*F5)</f>
        <v>0</v>
      </c>
      <c r="H5" s="31">
        <v>0</v>
      </c>
      <c r="I5" s="31">
        <f t="shared" si="0"/>
        <v>0</v>
      </c>
    </row>
    <row r="6" spans="1:10" ht="75" customHeight="1" x14ac:dyDescent="0.15">
      <c r="B6" s="150"/>
      <c r="C6" s="151"/>
      <c r="D6" s="151"/>
      <c r="E6" s="161" t="str">
        <f t="shared" si="1"/>
        <v/>
      </c>
      <c r="F6" s="155">
        <v>0</v>
      </c>
      <c r="G6" s="156">
        <f>IF(E6="",0,E6*F6)</f>
        <v>0</v>
      </c>
      <c r="H6" s="15">
        <v>0</v>
      </c>
      <c r="I6" s="15">
        <f t="shared" si="0"/>
        <v>0</v>
      </c>
    </row>
    <row r="7" spans="1:10" ht="75" customHeight="1" thickBot="1" x14ac:dyDescent="0.2">
      <c r="B7" s="150"/>
      <c r="C7" s="154"/>
      <c r="D7" s="154"/>
      <c r="E7" s="161" t="str">
        <f t="shared" si="1"/>
        <v/>
      </c>
      <c r="F7" s="155">
        <v>0</v>
      </c>
      <c r="G7" s="156">
        <f>IF(E7="",0,E7*F7)</f>
        <v>0</v>
      </c>
      <c r="H7" s="20">
        <v>0</v>
      </c>
      <c r="I7" s="15">
        <f t="shared" si="0"/>
        <v>0</v>
      </c>
    </row>
    <row r="8" spans="1:10" ht="36.6" customHeight="1" thickBot="1" x14ac:dyDescent="0.2">
      <c r="B8" s="114"/>
      <c r="C8" s="114"/>
      <c r="D8" s="114"/>
      <c r="G8" s="115"/>
      <c r="H8" s="221" t="s">
        <v>285</v>
      </c>
      <c r="I8" s="30">
        <f>SUM(I5:I7)</f>
        <v>0</v>
      </c>
    </row>
    <row r="9" spans="1:10" ht="36" customHeight="1" x14ac:dyDescent="0.2">
      <c r="B9" s="133" t="s">
        <v>213</v>
      </c>
      <c r="C9" s="114"/>
      <c r="D9" s="114"/>
      <c r="G9" s="115"/>
      <c r="H9" s="116"/>
      <c r="I9" s="116"/>
    </row>
    <row r="10" spans="1:10" ht="48" customHeight="1" x14ac:dyDescent="0.15">
      <c r="B10" s="117" t="s">
        <v>260</v>
      </c>
      <c r="C10" s="117" t="s">
        <v>64</v>
      </c>
      <c r="D10" s="229" t="s">
        <v>315</v>
      </c>
      <c r="E10" s="110" t="s">
        <v>16</v>
      </c>
      <c r="F10" s="123" t="s">
        <v>284</v>
      </c>
      <c r="G10" s="112" t="s">
        <v>41</v>
      </c>
      <c r="H10" s="113" t="s">
        <v>211</v>
      </c>
      <c r="J10" s="114"/>
    </row>
    <row r="11" spans="1:10" ht="75" customHeight="1" thickBot="1" x14ac:dyDescent="0.2">
      <c r="A11" s="132" t="s">
        <v>30</v>
      </c>
      <c r="B11" s="146" t="s">
        <v>184</v>
      </c>
      <c r="C11" s="146" t="s">
        <v>197</v>
      </c>
      <c r="D11" s="54" t="s">
        <v>322</v>
      </c>
      <c r="E11" s="303">
        <v>69200</v>
      </c>
      <c r="F11" s="148">
        <v>100</v>
      </c>
      <c r="G11" s="159">
        <v>230000</v>
      </c>
      <c r="H11" s="33">
        <f>IF(G11&gt;E11,E11,G11)</f>
        <v>69200</v>
      </c>
    </row>
    <row r="12" spans="1:10" ht="75" customHeight="1" thickTop="1" x14ac:dyDescent="0.15">
      <c r="B12" s="157"/>
      <c r="C12" s="151"/>
      <c r="D12" s="151"/>
      <c r="E12" s="304"/>
      <c r="F12" s="152">
        <v>0</v>
      </c>
      <c r="G12" s="162">
        <v>0</v>
      </c>
      <c r="H12" s="73">
        <f>IF(G12&gt;E11,E11,G12)</f>
        <v>0</v>
      </c>
    </row>
    <row r="13" spans="1:10" ht="75" customHeight="1" x14ac:dyDescent="0.15">
      <c r="B13" s="157"/>
      <c r="C13" s="151"/>
      <c r="D13" s="151"/>
      <c r="E13" s="304"/>
      <c r="F13" s="155">
        <v>0</v>
      </c>
      <c r="G13" s="163">
        <v>0</v>
      </c>
      <c r="H13" s="19">
        <f>IF(G13&gt;E11,E11,G13)</f>
        <v>0</v>
      </c>
    </row>
    <row r="14" spans="1:10" ht="75" customHeight="1" thickBot="1" x14ac:dyDescent="0.2">
      <c r="B14" s="158"/>
      <c r="C14" s="154"/>
      <c r="D14" s="154"/>
      <c r="E14" s="305"/>
      <c r="F14" s="155">
        <v>0</v>
      </c>
      <c r="G14" s="219">
        <v>0</v>
      </c>
      <c r="H14" s="21">
        <f>IF(G14&gt;E11,E11,G14)</f>
        <v>0</v>
      </c>
    </row>
    <row r="15" spans="1:10" ht="36.6" customHeight="1" thickBot="1" x14ac:dyDescent="0.2">
      <c r="B15" s="114"/>
      <c r="C15" s="114"/>
      <c r="D15" s="114"/>
      <c r="F15" s="116"/>
      <c r="G15" s="220" t="s">
        <v>285</v>
      </c>
      <c r="H15" s="30">
        <f>SUM(I12:I14)</f>
        <v>0</v>
      </c>
    </row>
    <row r="16" spans="1:10" ht="16.149999999999999" customHeight="1" x14ac:dyDescent="0.15"/>
  </sheetData>
  <mergeCells count="1">
    <mergeCell ref="E11:E14"/>
  </mergeCells>
  <phoneticPr fontId="2"/>
  <pageMargins left="0.70866141732283472" right="0.70866141732283472" top="0.74803149606299213" bottom="0.74803149606299213" header="0.31496062992125984" footer="0.31496062992125984"/>
  <pageSetup paperSize="9" scale="48" fitToHeight="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リスト!$B$116:$B$117</xm:f>
          </x14:formula1>
          <xm:sqref>B11:B14</xm:sqref>
        </x14:dataValidation>
        <x14:dataValidation type="list" allowBlank="1" showInputMessage="1" showErrorMessage="1">
          <x14:formula1>
            <xm:f>リスト!$B$111:$B$114</xm:f>
          </x14:formula1>
          <xm:sqref>B4:B7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106" zoomScaleNormal="75" zoomScaleSheetLayoutView="106" workbookViewId="0">
      <selection activeCell="E19" sqref="E19"/>
    </sheetView>
  </sheetViews>
  <sheetFormatPr defaultColWidth="8.75" defaultRowHeight="13.5" x14ac:dyDescent="0.15"/>
  <cols>
    <col min="1" max="1" width="3.5" style="132" customWidth="1"/>
    <col min="2" max="2" width="20.625" style="107" customWidth="1"/>
    <col min="3" max="3" width="23.125" style="107" customWidth="1"/>
    <col min="4" max="4" width="27.25" style="107" customWidth="1"/>
    <col min="5" max="5" width="20.25" style="107" customWidth="1"/>
    <col min="6" max="6" width="16.25" style="107" customWidth="1"/>
    <col min="7" max="7" width="20.875" style="107" customWidth="1"/>
    <col min="8" max="8" width="19.75" style="107" customWidth="1"/>
    <col min="9" max="9" width="17.875" style="107" customWidth="1"/>
    <col min="10" max="10" width="15.625" style="107" customWidth="1"/>
    <col min="11" max="11" width="16" style="107" customWidth="1"/>
    <col min="12" max="12" width="15.875" style="107" customWidth="1"/>
    <col min="13" max="13" width="15.5" style="107" customWidth="1"/>
    <col min="14" max="16384" width="8.75" style="107"/>
  </cols>
  <sheetData>
    <row r="1" spans="1:10" ht="29.45" customHeight="1" x14ac:dyDescent="0.15">
      <c r="B1" s="122" t="s">
        <v>289</v>
      </c>
    </row>
    <row r="2" spans="1:10" ht="64.5" customHeight="1" x14ac:dyDescent="0.2">
      <c r="B2" s="341" t="s">
        <v>297</v>
      </c>
      <c r="C2" s="342"/>
      <c r="D2" s="342"/>
      <c r="E2" s="342"/>
      <c r="F2" s="342"/>
      <c r="G2" s="342"/>
      <c r="H2" s="342"/>
      <c r="I2" s="342"/>
    </row>
    <row r="3" spans="1:10" ht="48" customHeight="1" x14ac:dyDescent="0.15">
      <c r="B3" s="117" t="s">
        <v>260</v>
      </c>
      <c r="C3" s="117" t="s">
        <v>64</v>
      </c>
      <c r="D3" s="229" t="s">
        <v>315</v>
      </c>
      <c r="E3" s="123" t="s">
        <v>181</v>
      </c>
      <c r="F3" s="123" t="s">
        <v>290</v>
      </c>
      <c r="G3" s="111" t="s">
        <v>175</v>
      </c>
      <c r="H3" s="112" t="s">
        <v>41</v>
      </c>
      <c r="I3" s="113" t="s">
        <v>126</v>
      </c>
    </row>
    <row r="4" spans="1:10" ht="75" customHeight="1" thickBot="1" x14ac:dyDescent="0.2">
      <c r="A4" s="132" t="s">
        <v>30</v>
      </c>
      <c r="B4" s="54" t="s">
        <v>308</v>
      </c>
      <c r="C4" s="146" t="s">
        <v>324</v>
      </c>
      <c r="D4" s="230" t="s">
        <v>319</v>
      </c>
      <c r="E4" s="147">
        <f>IF(OR(B4="地域密着型特別養護老人ホーム（併設のショートステイを含む）",B4="小規模なケアハウス（特定施設入居者生活介護の指定を受けるもの）",B4="小規模な介護付きホーム"),5530,IF(B4="小規模な養護老人ホーム",2960,""))</f>
        <v>5530</v>
      </c>
      <c r="F4" s="148">
        <v>29</v>
      </c>
      <c r="G4" s="149">
        <f>IF(E4="",0,E4*F4)</f>
        <v>160370</v>
      </c>
      <c r="H4" s="159">
        <v>2500000</v>
      </c>
      <c r="I4" s="33">
        <f t="shared" ref="I4:I7" si="0">IF(H4&gt;G4,G4,H4)</f>
        <v>160370</v>
      </c>
    </row>
    <row r="5" spans="1:10" ht="75" customHeight="1" thickTop="1" x14ac:dyDescent="0.15">
      <c r="B5" s="150"/>
      <c r="C5" s="151"/>
      <c r="D5" s="151"/>
      <c r="E5" s="160" t="str">
        <f t="shared" ref="E5:E7" si="1">IF(OR(B5="地域密着型特別養護老人ホーム（併設のショートステイを含む）",B5="小規模なケアハウス（特定施設入居者生活介護の指定を受けるもの）",B5="小規模な介護付きホーム"),5530,IF(B5="小規模な養護老人ホーム",2960,""))</f>
        <v/>
      </c>
      <c r="F5" s="152">
        <v>0</v>
      </c>
      <c r="G5" s="82">
        <f t="shared" ref="G5" si="2">IF(E5="",0,E5*F5)</f>
        <v>0</v>
      </c>
      <c r="H5" s="31">
        <v>0</v>
      </c>
      <c r="I5" s="31">
        <f t="shared" si="0"/>
        <v>0</v>
      </c>
    </row>
    <row r="6" spans="1:10" ht="75" customHeight="1" x14ac:dyDescent="0.15">
      <c r="B6" s="150"/>
      <c r="C6" s="151"/>
      <c r="D6" s="151"/>
      <c r="E6" s="161" t="str">
        <f t="shared" si="1"/>
        <v/>
      </c>
      <c r="F6" s="155">
        <v>0</v>
      </c>
      <c r="G6" s="156">
        <f>IF(E6="",0,E6*F6)</f>
        <v>0</v>
      </c>
      <c r="H6" s="15">
        <v>0</v>
      </c>
      <c r="I6" s="15">
        <f t="shared" si="0"/>
        <v>0</v>
      </c>
    </row>
    <row r="7" spans="1:10" ht="75" customHeight="1" thickBot="1" x14ac:dyDescent="0.2">
      <c r="B7" s="150"/>
      <c r="C7" s="154"/>
      <c r="D7" s="154"/>
      <c r="E7" s="161" t="str">
        <f t="shared" si="1"/>
        <v/>
      </c>
      <c r="F7" s="155">
        <v>0</v>
      </c>
      <c r="G7" s="156">
        <f>IF(E7="",0,E7*F7)</f>
        <v>0</v>
      </c>
      <c r="H7" s="20">
        <v>0</v>
      </c>
      <c r="I7" s="20">
        <f t="shared" si="0"/>
        <v>0</v>
      </c>
    </row>
    <row r="8" spans="1:10" ht="36.6" customHeight="1" thickBot="1" x14ac:dyDescent="0.2">
      <c r="B8" s="114"/>
      <c r="C8" s="114"/>
      <c r="D8" s="114"/>
      <c r="G8" s="115"/>
      <c r="H8" s="223" t="s">
        <v>291</v>
      </c>
      <c r="I8" s="30">
        <f>SUM(I5:I7)</f>
        <v>0</v>
      </c>
    </row>
    <row r="9" spans="1:10" ht="36" customHeight="1" x14ac:dyDescent="0.2">
      <c r="B9" s="133" t="s">
        <v>293</v>
      </c>
      <c r="C9" s="114"/>
      <c r="D9" s="114"/>
      <c r="G9" s="115"/>
      <c r="H9" s="116"/>
      <c r="I9" s="116"/>
    </row>
    <row r="10" spans="1:10" ht="48" customHeight="1" x14ac:dyDescent="0.15">
      <c r="B10" s="117" t="s">
        <v>260</v>
      </c>
      <c r="C10" s="117" t="s">
        <v>64</v>
      </c>
      <c r="D10" s="229" t="s">
        <v>315</v>
      </c>
      <c r="E10" s="110" t="s">
        <v>16</v>
      </c>
      <c r="F10" s="123" t="s">
        <v>290</v>
      </c>
      <c r="G10" s="112" t="s">
        <v>41</v>
      </c>
      <c r="H10" s="113" t="s">
        <v>211</v>
      </c>
      <c r="J10" s="114"/>
    </row>
    <row r="11" spans="1:10" ht="75" customHeight="1" thickBot="1" x14ac:dyDescent="0.2">
      <c r="A11" s="132" t="s">
        <v>30</v>
      </c>
      <c r="B11" s="54" t="s">
        <v>266</v>
      </c>
      <c r="C11" s="146" t="s">
        <v>197</v>
      </c>
      <c r="D11" s="230" t="s">
        <v>318</v>
      </c>
      <c r="E11" s="303">
        <v>69200</v>
      </c>
      <c r="F11" s="148">
        <v>20</v>
      </c>
      <c r="G11" s="159">
        <v>230000</v>
      </c>
      <c r="H11" s="33">
        <f>IF(G11&gt;E11,E11,G11)</f>
        <v>69200</v>
      </c>
    </row>
    <row r="12" spans="1:10" ht="75" customHeight="1" thickTop="1" x14ac:dyDescent="0.15">
      <c r="B12" s="224"/>
      <c r="C12" s="151"/>
      <c r="D12" s="151"/>
      <c r="E12" s="304"/>
      <c r="F12" s="152">
        <v>0</v>
      </c>
      <c r="G12" s="162">
        <v>0</v>
      </c>
      <c r="H12" s="73">
        <f>IF(G12&gt;E11,E11,G12)</f>
        <v>0</v>
      </c>
    </row>
    <row r="13" spans="1:10" ht="75" customHeight="1" x14ac:dyDescent="0.15">
      <c r="B13" s="225"/>
      <c r="C13" s="151"/>
      <c r="D13" s="151"/>
      <c r="E13" s="304"/>
      <c r="F13" s="155">
        <v>0</v>
      </c>
      <c r="G13" s="163">
        <v>0</v>
      </c>
      <c r="H13" s="19">
        <f>IF(G13&gt;E11,E11,G13)</f>
        <v>0</v>
      </c>
    </row>
    <row r="14" spans="1:10" ht="75" customHeight="1" thickBot="1" x14ac:dyDescent="0.2">
      <c r="B14" s="225"/>
      <c r="C14" s="154"/>
      <c r="D14" s="154"/>
      <c r="E14" s="305"/>
      <c r="F14" s="155">
        <v>0</v>
      </c>
      <c r="G14" s="219">
        <v>0</v>
      </c>
      <c r="H14" s="21">
        <f>IF(G14&gt;E11,E11,G14)</f>
        <v>0</v>
      </c>
    </row>
    <row r="15" spans="1:10" ht="36.6" customHeight="1" thickBot="1" x14ac:dyDescent="0.2">
      <c r="B15" s="114"/>
      <c r="C15" s="114"/>
      <c r="D15" s="114"/>
      <c r="F15" s="116"/>
      <c r="G15" s="220" t="s">
        <v>291</v>
      </c>
      <c r="H15" s="30">
        <f>SUM(I12:I14)</f>
        <v>0</v>
      </c>
    </row>
    <row r="16" spans="1:10" ht="42" customHeight="1" x14ac:dyDescent="0.2">
      <c r="B16" s="133" t="s">
        <v>298</v>
      </c>
      <c r="C16" s="114"/>
      <c r="D16" s="114"/>
      <c r="G16" s="115"/>
      <c r="H16" s="116"/>
      <c r="I16" s="116"/>
    </row>
    <row r="17" spans="2:8" ht="48" customHeight="1" x14ac:dyDescent="0.15">
      <c r="B17" s="117" t="s">
        <v>260</v>
      </c>
      <c r="C17" s="117" t="s">
        <v>64</v>
      </c>
      <c r="D17" s="229" t="s">
        <v>315</v>
      </c>
      <c r="E17" s="110" t="s">
        <v>16</v>
      </c>
      <c r="F17" s="123" t="s">
        <v>290</v>
      </c>
      <c r="G17" s="112" t="s">
        <v>41</v>
      </c>
      <c r="H17" s="113" t="s">
        <v>211</v>
      </c>
    </row>
    <row r="18" spans="2:8" ht="75.75" customHeight="1" thickBot="1" x14ac:dyDescent="0.2">
      <c r="B18" s="54" t="s">
        <v>273</v>
      </c>
      <c r="C18" s="146" t="s">
        <v>313</v>
      </c>
      <c r="D18" s="54" t="s">
        <v>320</v>
      </c>
      <c r="E18" s="226">
        <f>IF(OR(B18="認知症高齢者グループホーム",B18="小規模多機能型居宅介護事業所",B18="看護小規模多機能型居宅介護事業所"),41500,IF(B18="定期巡回・随時対応型訪問介護看護事業所",7300,IF(OR(B18="施設内保育施設"),14800,IF(B18="地域包括支援センター",1480,IF(B18="生活支援ハウス",44100,"")))))</f>
        <v>41500</v>
      </c>
      <c r="F18" s="148">
        <v>20</v>
      </c>
      <c r="G18" s="159">
        <v>230000</v>
      </c>
      <c r="H18" s="33">
        <f>IF(G18&gt;E18,E18,G18)</f>
        <v>41500</v>
      </c>
    </row>
    <row r="19" spans="2:8" ht="75" customHeight="1" thickTop="1" x14ac:dyDescent="0.15">
      <c r="B19" s="218"/>
      <c r="C19" s="151"/>
      <c r="D19" s="151"/>
      <c r="E19" s="227" t="str">
        <f t="shared" ref="E19:E21" si="3">IF(OR(B19="認知症高齢者グループホーム",B19="小規模多機能型居宅介護事業所",B19="看護小規模多機能型居宅介護事業所"),41500,IF(B19="定期巡回・随時対応型訪問介護看護事業所",7300,IF(OR(B19="施設内保育施設"),14800,IF(B19="地域包括支援センター",1480,IF(B19="生活支援ハウス",44100,"")))))</f>
        <v/>
      </c>
      <c r="F19" s="152">
        <v>0</v>
      </c>
      <c r="G19" s="162">
        <v>0</v>
      </c>
      <c r="H19" s="73">
        <f>IF(G19&gt;E18,E18,G19)</f>
        <v>0</v>
      </c>
    </row>
    <row r="20" spans="2:8" ht="75" customHeight="1" x14ac:dyDescent="0.15">
      <c r="B20" s="218"/>
      <c r="C20" s="151"/>
      <c r="D20" s="151"/>
      <c r="E20" s="228" t="str">
        <f t="shared" si="3"/>
        <v/>
      </c>
      <c r="F20" s="155">
        <v>0</v>
      </c>
      <c r="G20" s="163">
        <v>0</v>
      </c>
      <c r="H20" s="19">
        <f>IF(G20&gt;E18,E18,G20)</f>
        <v>0</v>
      </c>
    </row>
    <row r="21" spans="2:8" ht="75" customHeight="1" thickBot="1" x14ac:dyDescent="0.2">
      <c r="B21" s="218"/>
      <c r="C21" s="154"/>
      <c r="D21" s="154"/>
      <c r="E21" s="228" t="str">
        <f t="shared" si="3"/>
        <v/>
      </c>
      <c r="F21" s="155">
        <v>0</v>
      </c>
      <c r="G21" s="219">
        <v>0</v>
      </c>
      <c r="H21" s="21">
        <f>IF(G21&gt;E18,E18,G21)</f>
        <v>0</v>
      </c>
    </row>
    <row r="22" spans="2:8" ht="39" customHeight="1" thickBot="1" x14ac:dyDescent="0.2">
      <c r="B22" s="114"/>
      <c r="C22" s="114"/>
      <c r="D22" s="114"/>
      <c r="F22" s="116"/>
      <c r="G22" s="220" t="s">
        <v>291</v>
      </c>
      <c r="H22" s="30">
        <f>SUM(I19:I21)</f>
        <v>0</v>
      </c>
    </row>
  </sheetData>
  <mergeCells count="2">
    <mergeCell ref="E11:E14"/>
    <mergeCell ref="B2:I2"/>
  </mergeCells>
  <phoneticPr fontId="2"/>
  <dataValidations count="1">
    <dataValidation type="list" allowBlank="1" showInputMessage="1" showErrorMessage="1" sqref="B4:B7">
      <formula1>"地域密着型特別養護老人ホーム（併設のショートステイを含む）,小規模な養護老人ホーム,小規模なケアハウス（特定施設入居者生活介護の指定を受けるもの）,小規模な介護付きホーム"</formula1>
    </dataValidation>
  </dataValidations>
  <pageMargins left="0.70866141732283472" right="0.70866141732283472" top="0.74803149606299213" bottom="0.74803149606299213" header="0.31496062992125984" footer="0.31496062992125984"/>
  <pageSetup paperSize="9" scale="38" fitToHeight="2" orientation="landscape" r:id="rId1"/>
  <rowBreaks count="1" manualBreakCount="1">
    <brk id="22" max="8"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リスト!$B$122:$B$123</xm:f>
          </x14:formula1>
          <xm:sqref>B11:B14</xm:sqref>
        </x14:dataValidation>
        <x14:dataValidation type="list" allowBlank="1" showInputMessage="1" showErrorMessage="1">
          <x14:formula1>
            <xm:f>リスト!$B$126:$B$133</xm:f>
          </x14:formula1>
          <xm:sqref>B18:B21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補助活用意向調査</vt:lpstr>
      <vt:lpstr>リスト</vt:lpstr>
      <vt:lpstr>2-1・2-2　大規模修繕等、ICT・ロボット導入</vt:lpstr>
      <vt:lpstr>2-3　改築整備（災害レッドゾーン・イエローゾーン）</vt:lpstr>
      <vt:lpstr>2-4~2-7 改修（ユニット、プライバシー、看取り、共生型）</vt:lpstr>
      <vt:lpstr>2-8　コロナ対策（簡易陰圧・個室化改修・ゾーニング）</vt:lpstr>
      <vt:lpstr>2-9　宿舎整備</vt:lpstr>
      <vt:lpstr>2-10　転換（地密から広域）</vt:lpstr>
      <vt:lpstr>2-11　ダウンサイジング(整備後小規模施設） </vt:lpstr>
      <vt:lpstr>2-11　ダウンサイジング(整備後大規模施設）</vt:lpstr>
      <vt:lpstr>2-12　集約再編(再編後小規模施設）</vt:lpstr>
      <vt:lpstr>2-12　集約再編(再編後大規模施設）</vt:lpstr>
      <vt:lpstr>'2-1・2-2　大規模修繕等、ICT・ロボット導入'!Print_Area</vt:lpstr>
      <vt:lpstr>'2-10　転換（地密から広域）'!Print_Area</vt:lpstr>
      <vt:lpstr>'2-11　ダウンサイジング(整備後小規模施設） '!Print_Area</vt:lpstr>
      <vt:lpstr>'2-11　ダウンサイジング(整備後大規模施設）'!Print_Area</vt:lpstr>
      <vt:lpstr>'2-12　集約再編(再編後小規模施設）'!Print_Area</vt:lpstr>
      <vt:lpstr>'2-12　集約再編(再編後大規模施設）'!Print_Area</vt:lpstr>
      <vt:lpstr>'2-3　改築整備（災害レッドゾーン・イエローゾーン）'!Print_Area</vt:lpstr>
      <vt:lpstr>'2-4~2-7 改修（ユニット、プライバシー、看取り、共生型）'!Print_Area</vt:lpstr>
      <vt:lpstr>'2-8　コロナ対策（簡易陰圧・個室化改修・ゾーニング）'!Print_Area</vt:lpstr>
      <vt:lpstr>'2-8　コロナ対策（簡易陰圧・個室化改修・ゾーニング）'!Print_Titles</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Administrator</cp:lastModifiedBy>
  <cp:lastPrinted>2025-08-28T07:16:55Z</cp:lastPrinted>
  <dcterms:created xsi:type="dcterms:W3CDTF">2020-09-08T06:54:49Z</dcterms:created>
  <dcterms:modified xsi:type="dcterms:W3CDTF">2025-09-01T06:06:44Z</dcterms:modified>
</cp:coreProperties>
</file>