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事業所指定チーム\H24.4～\12 (障害)申請書等様式\令和7年度\加算届等\R7.4.1\"/>
    </mc:Choice>
  </mc:AlternateContent>
  <bookViews>
    <workbookView xWindow="0" yWindow="0" windowWidth="19200" windowHeight="6970"/>
  </bookViews>
  <sheets>
    <sheet name="人員配置体制加算（共同生活援助）" sheetId="69" r:id="rId1"/>
    <sheet name="平均利用者数算定シート（GH）" sheetId="74" r:id="rId2"/>
    <sheet name="添付書類１-２（GH用）" sheetId="75" r:id="rId3"/>
    <sheet name="別添参考様式（人員配置体制確認表）" sheetId="71" r:id="rId4"/>
    <sheet name="別添参考様式（人員配置体制確認表 （記載例））" sheetId="72" r:id="rId5"/>
  </sheets>
  <definedNames>
    <definedName name="___kk06" localSheetId="4">#REF!</definedName>
    <definedName name="___kk06" localSheetId="3">#REF!</definedName>
    <definedName name="___kk06">#REF!</definedName>
    <definedName name="___kk29" localSheetId="4">#REF!</definedName>
    <definedName name="___kk29" localSheetId="3">#REF!</definedName>
    <definedName name="___kk29">#REF!</definedName>
    <definedName name="__kk06" localSheetId="4">#REF!</definedName>
    <definedName name="__kk06" localSheetId="3">#REF!</definedName>
    <definedName name="__kk06">#REF!</definedName>
    <definedName name="__kk29" localSheetId="4">#REF!</definedName>
    <definedName name="__kk29" localSheetId="3">#REF!</definedName>
    <definedName name="__kk29">#REF!</definedName>
    <definedName name="_kk06" localSheetId="4">#REF!</definedName>
    <definedName name="_kk06" localSheetId="3">#REF!</definedName>
    <definedName name="_kk06">#REF!</definedName>
    <definedName name="_kk29" localSheetId="4">#REF!</definedName>
    <definedName name="_kk29" localSheetId="3">#REF!</definedName>
    <definedName name="_kk29">#REF!</definedName>
    <definedName name="Ⅰ" localSheetId="2">'添付書類１-２（GH用）'!$L$15:$M$15</definedName>
    <definedName name="Ⅰ">#REF!</definedName>
    <definedName name="Ⅱ" localSheetId="2">'添付書類１-２（GH用）'!$L$16:$M$16</definedName>
    <definedName name="Ⅱ">#REF!</definedName>
    <definedName name="Ⅲ" localSheetId="2">'添付書類１-２（GH用）'!$L$17:$M$17</definedName>
    <definedName name="Ⅲ">#REF!</definedName>
    <definedName name="Avrg" localSheetId="4">#REF!</definedName>
    <definedName name="Avrg" localSheetId="3">#REF!</definedName>
    <definedName name="Avrg">#REF!</definedName>
    <definedName name="avrg1" localSheetId="4">#REF!</definedName>
    <definedName name="avrg1" localSheetId="3">#REF!</definedName>
    <definedName name="avrg1">#REF!</definedName>
    <definedName name="houjin" localSheetId="2">#REF!</definedName>
    <definedName name="houjin">#REF!</definedName>
    <definedName name="jigyoumeishou" localSheetId="2">#REF!</definedName>
    <definedName name="jigyoumeishou">#REF!</definedName>
    <definedName name="jiritu" localSheetId="4">#REF!</definedName>
    <definedName name="jiritu" localSheetId="3">#REF!</definedName>
    <definedName name="jiritu">#REF!</definedName>
    <definedName name="kanagawaken" localSheetId="2">#REF!</definedName>
    <definedName name="kanagawaken">#REF!</definedName>
    <definedName name="kawasaki" localSheetId="2">#REF!</definedName>
    <definedName name="kawasaki">#REF!</definedName>
    <definedName name="KK_03" localSheetId="4">#REF!</definedName>
    <definedName name="KK_03" localSheetId="3">#REF!</definedName>
    <definedName name="KK_03">#REF!</definedName>
    <definedName name="kk_04" localSheetId="4">#REF!</definedName>
    <definedName name="kk_04" localSheetId="3">#REF!</definedName>
    <definedName name="kk_04">#REF!</definedName>
    <definedName name="KK_06" localSheetId="4">#REF!</definedName>
    <definedName name="KK_06" localSheetId="3">#REF!</definedName>
    <definedName name="KK_06">#REF!</definedName>
    <definedName name="kk_07" localSheetId="4">#REF!</definedName>
    <definedName name="kk_07" localSheetId="3">#REF!</definedName>
    <definedName name="kk_07">#REF!</definedName>
    <definedName name="KK2_3" localSheetId="4">#REF!</definedName>
    <definedName name="KK2_3" localSheetId="3">#REF!</definedName>
    <definedName name="KK2_3">#REF!</definedName>
    <definedName name="_xlnm.Print_Area" localSheetId="0">'人員配置体制加算（共同生活援助）'!$A$1:$L$42</definedName>
    <definedName name="_xlnm.Print_Area" localSheetId="2">'添付書類１-２（GH用）'!$A$1:$H$29</definedName>
    <definedName name="_xlnm.Print_Area" localSheetId="1">'平均利用者数算定シート（GH）'!$A$1:$Q$74</definedName>
    <definedName name="_xlnm.Print_Area" localSheetId="4">'別添参考様式（人員配置体制確認表 （記載例））'!$A$1:$BT$88</definedName>
    <definedName name="_xlnm.Print_Area" localSheetId="3">'別添参考様式（人員配置体制確認表）'!$A$1:$BT$88</definedName>
    <definedName name="Roman_01" localSheetId="4">#REF!</definedName>
    <definedName name="Roman_01" localSheetId="3">#REF!</definedName>
    <definedName name="Roman_01">#REF!</definedName>
    <definedName name="Roman_03" localSheetId="4">#REF!</definedName>
    <definedName name="Roman_03" localSheetId="3">#REF!</definedName>
    <definedName name="Roman_03">#REF!</definedName>
    <definedName name="Roman_04" localSheetId="4">#REF!</definedName>
    <definedName name="Roman_04" localSheetId="3">#REF!</definedName>
    <definedName name="Roman_04">#REF!</definedName>
    <definedName name="Roman_06" localSheetId="4">#REF!</definedName>
    <definedName name="Roman_06" localSheetId="3">#REF!</definedName>
    <definedName name="Roman_06">#REF!</definedName>
    <definedName name="roman_09" localSheetId="4">#REF!</definedName>
    <definedName name="roman_09" localSheetId="3">#REF!</definedName>
    <definedName name="roman_09">#REF!</definedName>
    <definedName name="roman_11" localSheetId="4">#REF!</definedName>
    <definedName name="roman_11" localSheetId="3">#REF!</definedName>
    <definedName name="roman_11">#REF!</definedName>
    <definedName name="roman11" localSheetId="4">#REF!</definedName>
    <definedName name="roman11" localSheetId="3">#REF!</definedName>
    <definedName name="roman11">#REF!</definedName>
    <definedName name="Roman2_1" localSheetId="4">#REF!</definedName>
    <definedName name="Roman2_1" localSheetId="3">#REF!</definedName>
    <definedName name="Roman2_1">#REF!</definedName>
    <definedName name="Roman2_3" localSheetId="4">#REF!</definedName>
    <definedName name="Roman2_3" localSheetId="3">#REF!</definedName>
    <definedName name="Roman2_3">#REF!</definedName>
    <definedName name="roman31" localSheetId="4">#REF!</definedName>
    <definedName name="roman31" localSheetId="3">#REF!</definedName>
    <definedName name="roman31">#REF!</definedName>
    <definedName name="roman33" localSheetId="4">#REF!</definedName>
    <definedName name="roman33" localSheetId="3">#REF!</definedName>
    <definedName name="roman33">#REF!</definedName>
    <definedName name="roman4_3" localSheetId="4">#REF!</definedName>
    <definedName name="roman4_3" localSheetId="3">#REF!</definedName>
    <definedName name="roman4_3">#REF!</definedName>
    <definedName name="roman7_1" localSheetId="4">#REF!</definedName>
    <definedName name="roman7_1" localSheetId="3">#REF!</definedName>
    <definedName name="roman7_1">#REF!</definedName>
    <definedName name="roman77" localSheetId="4">#REF!</definedName>
    <definedName name="roman77" localSheetId="3">#REF!</definedName>
    <definedName name="roman77">#REF!</definedName>
    <definedName name="romann_12" localSheetId="4">#REF!</definedName>
    <definedName name="romann_12" localSheetId="3">#REF!</definedName>
    <definedName name="romann_12">#REF!</definedName>
    <definedName name="romann_66" localSheetId="4">#REF!</definedName>
    <definedName name="romann_66" localSheetId="3">#REF!</definedName>
    <definedName name="romann_66">#REF!</definedName>
    <definedName name="romann33" localSheetId="4">#REF!</definedName>
    <definedName name="romann33" localSheetId="3">#REF!</definedName>
    <definedName name="romann33">#REF!</definedName>
    <definedName name="serv" localSheetId="4">#REF!</definedName>
    <definedName name="serv" localSheetId="3">#REF!</definedName>
    <definedName name="serv">#REF!</definedName>
    <definedName name="serv_" localSheetId="4">#REF!</definedName>
    <definedName name="serv_" localSheetId="3">#REF!</definedName>
    <definedName name="serv_">#REF!</definedName>
    <definedName name="Serv_LIST" localSheetId="4">#REF!</definedName>
    <definedName name="Serv_LIST" localSheetId="3">#REF!</definedName>
    <definedName name="Serv_LIST">#REF!</definedName>
    <definedName name="servo1" localSheetId="4">#REF!</definedName>
    <definedName name="servo1" localSheetId="3">#REF!</definedName>
    <definedName name="servo1">#REF!</definedName>
    <definedName name="siharai" localSheetId="2">#REF!</definedName>
    <definedName name="siharai">#REF!</definedName>
    <definedName name="sikuchouson" localSheetId="2">#REF!</definedName>
    <definedName name="sikuchouson">#REF!</definedName>
    <definedName name="sinseisaki" localSheetId="2">#REF!</definedName>
    <definedName name="sinseisaki">#REF!</definedName>
    <definedName name="ｔａｂｉｅ＿04" localSheetId="4">#REF!</definedName>
    <definedName name="ｔａｂｉｅ＿04" localSheetId="3">#REF!</definedName>
    <definedName name="ｔａｂｉｅ＿04">#REF!</definedName>
    <definedName name="table_03" localSheetId="4">#REF!</definedName>
    <definedName name="table_03" localSheetId="3">#REF!</definedName>
    <definedName name="table_03">#REF!</definedName>
    <definedName name="table_06" localSheetId="4">#REF!</definedName>
    <definedName name="table_06" localSheetId="3">#REF!</definedName>
    <definedName name="table_06">#REF!</definedName>
    <definedName name="table2_3" localSheetId="4">#REF!</definedName>
    <definedName name="table2_3" localSheetId="3">#REF!</definedName>
    <definedName name="table2_3">#REF!</definedName>
    <definedName name="tapi2" localSheetId="4">#REF!</definedName>
    <definedName name="tapi2" localSheetId="3">#REF!</definedName>
    <definedName name="tapi2">#REF!</definedName>
    <definedName name="tebie_o7" localSheetId="4">#REF!</definedName>
    <definedName name="tebie_o7" localSheetId="3">#REF!</definedName>
    <definedName name="tebie_o7">#REF!</definedName>
    <definedName name="tebie08" localSheetId="4">#REF!</definedName>
    <definedName name="tebie08" localSheetId="3">#REF!</definedName>
    <definedName name="tebie08">#REF!</definedName>
    <definedName name="tebie33" localSheetId="4">#REF!</definedName>
    <definedName name="tebie33" localSheetId="3">#REF!</definedName>
    <definedName name="tebie33">#REF!</definedName>
    <definedName name="tebiroo" localSheetId="4">#REF!</definedName>
    <definedName name="tebiroo" localSheetId="3">#REF!</definedName>
    <definedName name="tebiroo">#REF!</definedName>
    <definedName name="teble" localSheetId="4">#REF!</definedName>
    <definedName name="teble" localSheetId="3">#REF!</definedName>
    <definedName name="teble">#REF!</definedName>
    <definedName name="teble_09" localSheetId="4">#REF!</definedName>
    <definedName name="teble_09" localSheetId="3">#REF!</definedName>
    <definedName name="teble_09">#REF!</definedName>
    <definedName name="teble77" localSheetId="4">#REF!</definedName>
    <definedName name="teble77" localSheetId="3">#REF!</definedName>
    <definedName name="teble77">#REF!</definedName>
    <definedName name="yokohama" localSheetId="2">#REF!</definedName>
    <definedName name="yokohama">#REF!</definedName>
    <definedName name="サービス提供形態" localSheetId="2">'添付書類１-２（GH用）'!$K$14:$M$14</definedName>
    <definedName name="サービス提供形態">#REF!</definedName>
    <definedName name="介護サービス包括型" localSheetId="2">'添付書類１-２（GH用）'!$K$15:$K$17</definedName>
    <definedName name="介護サービス包括型">#REF!</definedName>
    <definedName name="外部サービス利用型" localSheetId="2">'添付書類１-２（GH用）'!$L$15:$L$18</definedName>
    <definedName name="外部サービス利用型">#REF!</definedName>
    <definedName name="食事" localSheetId="4">#REF!</definedName>
    <definedName name="食事" localSheetId="3">#REF!</definedName>
    <definedName name="食事">#REF!</definedName>
    <definedName name="町っ油" localSheetId="4">#REF!</definedName>
    <definedName name="町っ油" localSheetId="3">#REF!</definedName>
    <definedName name="町っ油">#REF!</definedName>
    <definedName name="日中サービス支援型" localSheetId="2">'添付書類１-２（GH用）'!$M$15:$M$17</definedName>
    <definedName name="日中サービス支援型">#REF!</definedName>
    <definedName name="利用日数記入例" localSheetId="4">#REF!</definedName>
    <definedName name="利用日数記入例" localSheetId="3">#REF!</definedName>
    <definedName name="利用日数記入例">#REF!</definedName>
  </definedNames>
  <calcPr calcId="162913"/>
</workbook>
</file>

<file path=xl/calcChain.xml><?xml version="1.0" encoding="utf-8"?>
<calcChain xmlns="http://schemas.openxmlformats.org/spreadsheetml/2006/main">
  <c r="BB59" i="72" l="1"/>
  <c r="BB58" i="72"/>
  <c r="AY59" i="72"/>
  <c r="AY58" i="72"/>
  <c r="AY73" i="71" l="1"/>
  <c r="BB59" i="71"/>
  <c r="BB58" i="71"/>
  <c r="AY58" i="71"/>
  <c r="AY59" i="71"/>
  <c r="E24" i="75" l="1"/>
  <c r="D24" i="75"/>
  <c r="C24" i="75"/>
  <c r="H20" i="75"/>
  <c r="G14" i="75"/>
  <c r="F14" i="75"/>
  <c r="F24" i="75" s="1"/>
  <c r="E14" i="75"/>
  <c r="D14" i="75"/>
  <c r="C14" i="75"/>
  <c r="B14" i="75"/>
  <c r="G13" i="75"/>
  <c r="G12" i="75"/>
  <c r="G11" i="75"/>
  <c r="G10" i="75"/>
  <c r="G9" i="75"/>
  <c r="G25" i="75" l="1"/>
  <c r="G24" i="75"/>
  <c r="AE16" i="71"/>
  <c r="BE8" i="72" l="1"/>
  <c r="BE7" i="72"/>
  <c r="BE6" i="72"/>
  <c r="BE8" i="71" l="1"/>
  <c r="BE7" i="71"/>
  <c r="BE6" i="71"/>
  <c r="BE9" i="71" l="1"/>
  <c r="AE14" i="71"/>
  <c r="P69" i="74"/>
  <c r="O67" i="74"/>
  <c r="N67" i="74"/>
  <c r="M67" i="74"/>
  <c r="L67" i="74"/>
  <c r="K67" i="74"/>
  <c r="J67" i="74"/>
  <c r="I67" i="74"/>
  <c r="H67" i="74"/>
  <c r="G67" i="74"/>
  <c r="F67" i="74"/>
  <c r="E67" i="74"/>
  <c r="D67" i="74"/>
  <c r="P64" i="74"/>
  <c r="Q64" i="74" s="1"/>
  <c r="P63" i="74"/>
  <c r="P62" i="74"/>
  <c r="P61" i="74"/>
  <c r="P60" i="74"/>
  <c r="P59" i="74"/>
  <c r="P58" i="74"/>
  <c r="P57" i="74"/>
  <c r="P56" i="74"/>
  <c r="P55" i="74"/>
  <c r="P54" i="74"/>
  <c r="P52" i="74"/>
  <c r="P51" i="74"/>
  <c r="P50" i="74"/>
  <c r="P49" i="74"/>
  <c r="P48" i="74"/>
  <c r="P47" i="74"/>
  <c r="P46" i="74"/>
  <c r="P45" i="74"/>
  <c r="P53" i="74" s="1"/>
  <c r="Q53" i="74" s="1"/>
  <c r="P44" i="74"/>
  <c r="P43" i="74"/>
  <c r="P42" i="74"/>
  <c r="Q42" i="74" s="1"/>
  <c r="P41" i="74"/>
  <c r="P40" i="74"/>
  <c r="P39" i="74"/>
  <c r="P38" i="74"/>
  <c r="P37" i="74"/>
  <c r="P36" i="74"/>
  <c r="P35" i="74"/>
  <c r="P34" i="74"/>
  <c r="P33" i="74"/>
  <c r="P32" i="74"/>
  <c r="P30" i="74"/>
  <c r="P29" i="74"/>
  <c r="P28" i="74"/>
  <c r="P27" i="74"/>
  <c r="P26" i="74"/>
  <c r="P25" i="74"/>
  <c r="P24" i="74"/>
  <c r="P23" i="74"/>
  <c r="P31" i="74" s="1"/>
  <c r="Q31" i="74" s="1"/>
  <c r="P22" i="74"/>
  <c r="P21" i="74"/>
  <c r="P19" i="74"/>
  <c r="P18" i="74"/>
  <c r="P17" i="74"/>
  <c r="P16" i="74"/>
  <c r="P15" i="74"/>
  <c r="P14" i="74"/>
  <c r="P13" i="74"/>
  <c r="P12" i="74"/>
  <c r="P11" i="74"/>
  <c r="P10" i="74"/>
  <c r="P20" i="74" s="1"/>
  <c r="P67" i="74" l="1"/>
  <c r="Q67" i="74" s="1"/>
  <c r="Q20" i="74"/>
  <c r="AX73" i="72"/>
  <c r="AW73" i="72"/>
  <c r="AV73" i="72"/>
  <c r="AU73" i="72"/>
  <c r="AT73" i="72"/>
  <c r="AS73" i="72"/>
  <c r="AR73" i="72"/>
  <c r="AQ73" i="72"/>
  <c r="AP73" i="72"/>
  <c r="AO73" i="72"/>
  <c r="AN73" i="72"/>
  <c r="AM73" i="72"/>
  <c r="AL73" i="72"/>
  <c r="AK73" i="72"/>
  <c r="AJ73" i="72"/>
  <c r="AI73" i="72"/>
  <c r="AH73" i="72"/>
  <c r="AG73" i="72"/>
  <c r="AF73" i="72"/>
  <c r="AE73" i="72"/>
  <c r="AD73" i="72"/>
  <c r="AC73" i="72"/>
  <c r="AB73" i="72"/>
  <c r="AA73" i="72"/>
  <c r="Z73" i="72"/>
  <c r="Y73" i="72"/>
  <c r="X73" i="72"/>
  <c r="W73" i="72"/>
  <c r="BB72" i="72"/>
  <c r="AY72" i="72"/>
  <c r="AY71" i="72"/>
  <c r="BB71" i="72" s="1"/>
  <c r="AY70" i="72"/>
  <c r="BB70" i="72" s="1"/>
  <c r="AY69" i="72"/>
  <c r="BB69" i="72" s="1"/>
  <c r="BB68" i="72"/>
  <c r="AY68" i="72"/>
  <c r="AY67" i="72"/>
  <c r="BB67" i="72" s="1"/>
  <c r="BB66" i="72"/>
  <c r="AY66" i="72"/>
  <c r="AY65" i="72"/>
  <c r="AY73" i="72" s="1"/>
  <c r="AX59" i="72"/>
  <c r="AW59" i="72"/>
  <c r="AV59" i="72"/>
  <c r="AU59" i="72"/>
  <c r="AT59" i="72"/>
  <c r="AS59" i="72"/>
  <c r="AR59" i="72"/>
  <c r="AQ59" i="72"/>
  <c r="AP59" i="72"/>
  <c r="AO59" i="72"/>
  <c r="AN59" i="72"/>
  <c r="AM59" i="72"/>
  <c r="AL59" i="72"/>
  <c r="AK59" i="72"/>
  <c r="AJ59" i="72"/>
  <c r="AI59" i="72"/>
  <c r="AH59" i="72"/>
  <c r="AG59" i="72"/>
  <c r="AF59" i="72"/>
  <c r="AE59" i="72"/>
  <c r="AD59" i="72"/>
  <c r="AC59" i="72"/>
  <c r="AB59" i="72"/>
  <c r="AA59" i="72"/>
  <c r="Z59" i="72"/>
  <c r="Y59" i="72"/>
  <c r="X59" i="72"/>
  <c r="W59" i="72"/>
  <c r="AX58" i="72"/>
  <c r="AW58" i="72"/>
  <c r="AV58" i="72"/>
  <c r="AU58" i="72"/>
  <c r="AT58" i="72"/>
  <c r="AS58" i="72"/>
  <c r="AR58" i="72"/>
  <c r="AQ58" i="72"/>
  <c r="AP58" i="72"/>
  <c r="AO58" i="72"/>
  <c r="AN58" i="72"/>
  <c r="AM58" i="72"/>
  <c r="AL58" i="72"/>
  <c r="AK58" i="72"/>
  <c r="AJ58" i="72"/>
  <c r="AI58" i="72"/>
  <c r="AH58" i="72"/>
  <c r="AG58" i="72"/>
  <c r="AF58" i="72"/>
  <c r="AE58" i="72"/>
  <c r="AD58" i="72"/>
  <c r="AC58" i="72"/>
  <c r="AB58" i="72"/>
  <c r="AA58" i="72"/>
  <c r="Z58" i="72"/>
  <c r="Y58" i="72"/>
  <c r="X58" i="72"/>
  <c r="W58" i="72"/>
  <c r="BB57" i="72"/>
  <c r="AY57" i="72"/>
  <c r="AY56" i="72"/>
  <c r="BB56" i="72" s="1"/>
  <c r="BB55" i="72"/>
  <c r="AY55" i="72"/>
  <c r="AY54" i="72"/>
  <c r="BB54" i="72" s="1"/>
  <c r="BB53" i="72"/>
  <c r="AY53" i="72"/>
  <c r="AY52" i="72"/>
  <c r="BB52" i="72" s="1"/>
  <c r="AY51" i="72"/>
  <c r="BB51" i="72" s="1"/>
  <c r="BB50" i="72"/>
  <c r="AY50" i="72"/>
  <c r="AY49" i="72"/>
  <c r="BB49" i="72" s="1"/>
  <c r="BB48" i="72"/>
  <c r="AY48" i="72"/>
  <c r="AY47" i="72"/>
  <c r="BB47" i="72" s="1"/>
  <c r="AY46" i="72"/>
  <c r="BB46" i="72" s="1"/>
  <c r="AY45" i="72"/>
  <c r="BB45" i="72" s="1"/>
  <c r="BB44" i="72"/>
  <c r="AY44" i="72"/>
  <c r="AY43" i="72"/>
  <c r="BB43" i="72" s="1"/>
  <c r="AY42" i="72"/>
  <c r="BB42" i="72" s="1"/>
  <c r="BB41" i="72"/>
  <c r="AY41" i="72"/>
  <c r="AY40" i="72"/>
  <c r="BB40" i="72" s="1"/>
  <c r="AY39" i="72"/>
  <c r="BB39" i="72" s="1"/>
  <c r="AY38" i="72"/>
  <c r="BB38" i="72" s="1"/>
  <c r="BB37" i="72"/>
  <c r="AY37" i="72"/>
  <c r="AE16" i="72"/>
  <c r="AI16" i="72" s="1"/>
  <c r="AV15" i="72"/>
  <c r="BC15" i="72" s="1"/>
  <c r="AE15" i="72"/>
  <c r="AL15" i="72" s="1"/>
  <c r="L15" i="72"/>
  <c r="AE14" i="72"/>
  <c r="AE17" i="72" s="1"/>
  <c r="BA9" i="72"/>
  <c r="AW9" i="72"/>
  <c r="AS9" i="72"/>
  <c r="AO9" i="72"/>
  <c r="AK9" i="72"/>
  <c r="AG9" i="72"/>
  <c r="L8" i="72"/>
  <c r="BE9" i="72"/>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BB70" i="71"/>
  <c r="AY70" i="71"/>
  <c r="AY69" i="71"/>
  <c r="BB69" i="71" s="1"/>
  <c r="AY68" i="71"/>
  <c r="BB68" i="71" s="1"/>
  <c r="AY67" i="71"/>
  <c r="BB67" i="71" s="1"/>
  <c r="AY66" i="71"/>
  <c r="BB66" i="71" s="1"/>
  <c r="AY65" i="71"/>
  <c r="BB65" i="71" s="1"/>
  <c r="BE65" i="71" s="1"/>
  <c r="BE73" i="71" s="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AX58" i="71"/>
  <c r="AW58" i="71"/>
  <c r="AV58" i="71"/>
  <c r="AU58" i="71"/>
  <c r="AT58" i="71"/>
  <c r="AS58" i="71"/>
  <c r="AR58" i="71"/>
  <c r="AQ58" i="71"/>
  <c r="AP58" i="71"/>
  <c r="AO58" i="71"/>
  <c r="AN58" i="71"/>
  <c r="AM58" i="71"/>
  <c r="AL58" i="71"/>
  <c r="AK58" i="71"/>
  <c r="AJ58" i="71"/>
  <c r="AI58" i="71"/>
  <c r="AH58" i="71"/>
  <c r="AG58" i="71"/>
  <c r="AF58" i="71"/>
  <c r="AE58" i="71"/>
  <c r="AD58" i="71"/>
  <c r="AC58" i="71"/>
  <c r="AB58" i="71"/>
  <c r="AA58" i="71"/>
  <c r="Z58" i="71"/>
  <c r="Y58" i="71"/>
  <c r="X58" i="71"/>
  <c r="W58"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AY43" i="71"/>
  <c r="BB43" i="71" s="1"/>
  <c r="AY42" i="71"/>
  <c r="BB42" i="71" s="1"/>
  <c r="AY41" i="71"/>
  <c r="BB41" i="71" s="1"/>
  <c r="AY40" i="71"/>
  <c r="BB40" i="71" s="1"/>
  <c r="AY39" i="71"/>
  <c r="BB39" i="71" s="1"/>
  <c r="AY38" i="71"/>
  <c r="BB38" i="71" s="1"/>
  <c r="AY37" i="71"/>
  <c r="AL16" i="71"/>
  <c r="AV15" i="71"/>
  <c r="BC15" i="71" s="1"/>
  <c r="AE15" i="71"/>
  <c r="AL15" i="71" s="1"/>
  <c r="L15" i="71"/>
  <c r="BA9" i="71"/>
  <c r="AW9" i="71"/>
  <c r="AS9" i="71"/>
  <c r="AO9" i="71"/>
  <c r="AK9" i="71"/>
  <c r="AG9" i="71"/>
  <c r="L8" i="71"/>
  <c r="M26" i="71"/>
  <c r="I32" i="69"/>
  <c r="I31" i="69"/>
  <c r="I18" i="69"/>
  <c r="I27" i="69" s="1"/>
  <c r="I17" i="69"/>
  <c r="I26" i="69" s="1"/>
  <c r="BB73" i="71" l="1"/>
  <c r="BH43" i="72"/>
  <c r="BE43" i="72"/>
  <c r="BI26" i="72"/>
  <c r="AC26" i="72"/>
  <c r="BG10" i="72"/>
  <c r="M26" i="72"/>
  <c r="AS26" i="72"/>
  <c r="BH51" i="72"/>
  <c r="BE51" i="72"/>
  <c r="AV16" i="72" s="1"/>
  <c r="AI14" i="72"/>
  <c r="AI17" i="72" s="1"/>
  <c r="AI15" i="72"/>
  <c r="AL16" i="72"/>
  <c r="AZ15" i="72"/>
  <c r="BB65" i="72"/>
  <c r="AL14" i="72"/>
  <c r="AL17" i="72" s="1"/>
  <c r="AE17" i="71"/>
  <c r="AC26" i="71"/>
  <c r="BH51" i="71"/>
  <c r="BE51" i="71"/>
  <c r="AV16" i="71" s="1"/>
  <c r="BI26" i="71"/>
  <c r="AS26" i="71"/>
  <c r="BG10" i="71"/>
  <c r="BE43" i="71"/>
  <c r="BH43" i="71"/>
  <c r="AI15" i="71"/>
  <c r="AI16" i="71"/>
  <c r="BB37" i="71"/>
  <c r="AZ15" i="71"/>
  <c r="I34" i="69"/>
  <c r="M28" i="71" l="1"/>
  <c r="I28" i="71" s="1"/>
  <c r="AC28" i="71"/>
  <c r="Y28" i="71" s="1"/>
  <c r="BQ14" i="71"/>
  <c r="BM14" i="71" s="1"/>
  <c r="Y26" i="72"/>
  <c r="BC16" i="72"/>
  <c r="AZ16" i="72"/>
  <c r="AO26" i="72"/>
  <c r="BE26" i="72"/>
  <c r="BE58" i="72"/>
  <c r="AV14" i="72"/>
  <c r="BI27" i="72"/>
  <c r="BE27" i="72" s="1"/>
  <c r="AC27" i="72"/>
  <c r="Y27" i="72" s="1"/>
  <c r="AS27" i="72"/>
  <c r="AO27" i="72" s="1"/>
  <c r="M27" i="72"/>
  <c r="I27" i="72" s="1"/>
  <c r="BB73" i="72"/>
  <c r="BE65" i="72"/>
  <c r="BE73" i="72" s="1"/>
  <c r="I26" i="72"/>
  <c r="BH58" i="72"/>
  <c r="AI14" i="71"/>
  <c r="AI17" i="71" s="1"/>
  <c r="AL14" i="71"/>
  <c r="AL17" i="71" s="1"/>
  <c r="Y26" i="71"/>
  <c r="AO26" i="71"/>
  <c r="BH58" i="71"/>
  <c r="BE26" i="71"/>
  <c r="BE58" i="71"/>
  <c r="AV14" i="71"/>
  <c r="I26" i="71"/>
  <c r="BC16" i="71"/>
  <c r="AZ16" i="71"/>
  <c r="BI28" i="71"/>
  <c r="BE28" i="71" s="1"/>
  <c r="AS28" i="71"/>
  <c r="AO28" i="71" s="1"/>
  <c r="M27" i="71" l="1"/>
  <c r="I27" i="71" s="1"/>
  <c r="I29" i="71" s="1"/>
  <c r="N31" i="71" s="1"/>
  <c r="BI28" i="72"/>
  <c r="AC28" i="72"/>
  <c r="Y28" i="72" s="1"/>
  <c r="Y29" i="72" s="1"/>
  <c r="AD31" i="72" s="1"/>
  <c r="BQ14" i="72"/>
  <c r="M28" i="72"/>
  <c r="I28" i="72" s="1"/>
  <c r="I29" i="72" s="1"/>
  <c r="N31" i="72" s="1"/>
  <c r="AS28" i="72"/>
  <c r="AV17" i="72"/>
  <c r="BC14" i="72"/>
  <c r="BC17" i="72" s="1"/>
  <c r="AZ14" i="72"/>
  <c r="AZ17" i="72" s="1"/>
  <c r="AC29" i="72"/>
  <c r="AC27" i="71"/>
  <c r="Y27" i="71" s="1"/>
  <c r="Y29" i="71" s="1"/>
  <c r="AD31" i="71" s="1"/>
  <c r="AS27" i="71"/>
  <c r="AO27" i="71" s="1"/>
  <c r="AO29" i="71" s="1"/>
  <c r="AT31" i="71" s="1"/>
  <c r="BI27" i="71"/>
  <c r="BE27" i="71" s="1"/>
  <c r="BE29" i="71" s="1"/>
  <c r="BJ31" i="71" s="1"/>
  <c r="BC14" i="71"/>
  <c r="BC17" i="71" s="1"/>
  <c r="AZ14" i="71"/>
  <c r="AZ17" i="71" s="1"/>
  <c r="AV17" i="71"/>
  <c r="BM15" i="71"/>
  <c r="BQ15" i="71"/>
  <c r="BI29" i="71" l="1"/>
  <c r="M29" i="71"/>
  <c r="AS29" i="71"/>
  <c r="AC29" i="71"/>
  <c r="AO28" i="72"/>
  <c r="AO29" i="72" s="1"/>
  <c r="AT31" i="72" s="1"/>
  <c r="AS29" i="72"/>
  <c r="BQ15" i="72"/>
  <c r="BM14" i="72"/>
  <c r="BM15" i="72" s="1"/>
  <c r="BE28" i="72"/>
  <c r="BE29" i="72" s="1"/>
  <c r="BJ31" i="72" s="1"/>
  <c r="BI29" i="72"/>
  <c r="M29" i="72"/>
</calcChain>
</file>

<file path=xl/comments1.xml><?xml version="1.0" encoding="utf-8"?>
<comments xmlns="http://schemas.openxmlformats.org/spreadsheetml/2006/main">
  <authors>
    <author>鈴木 奨(suzuki-shou.c71)</author>
  </authors>
  <commentList>
    <comment ref="AA7" authorId="0" shapeId="0">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List>
</comments>
</file>

<file path=xl/comments2.xml><?xml version="1.0" encoding="utf-8"?>
<comments xmlns="http://schemas.openxmlformats.org/spreadsheetml/2006/main">
  <authors>
    <author>鈴木 奨(suzuki-shou.c71)</author>
  </authors>
  <commentList>
    <comment ref="AA7" authorId="0" shapeId="0">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List>
</comments>
</file>

<file path=xl/sharedStrings.xml><?xml version="1.0" encoding="utf-8"?>
<sst xmlns="http://schemas.openxmlformats.org/spreadsheetml/2006/main" count="523" uniqueCount="196">
  <si>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</si>
  <si>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</si>
  <si>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</si>
  <si>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</si>
  <si>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</si>
  <si>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</si>
  <si>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</si>
  <si>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</si>
  <si>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</si>
  <si>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</si>
  <si>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</si>
  <si>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</si>
  <si>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</si>
  <si>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</si>
  <si>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</si>
  <si>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</si>
  <si>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</si>
  <si>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</si>
  <si>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</si>
  <si>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</si>
  <si>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</si>
  <si>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</si>
  <si>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</si>
  <si>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</si>
  <si>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</si>
  <si>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</si>
  <si>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</si>
  <si>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</si>
  <si>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</si>
  <si>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</si>
  <si>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</si>
  <si>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</si>
  <si>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</si>
  <si>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</si>
  <si>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</si>
  <si>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</si>
  <si>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</si>
  <si>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</si>
  <si>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</si>
  <si>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事業所番号</t>
    <rPh sb="0" eb="3">
      <t>ジギョウショ</t>
    </rPh>
    <rPh sb="3" eb="5">
      <t>バンゴウ</t>
    </rPh>
    <phoneticPr fontId="13"/>
  </si>
  <si>
    <t>定員</t>
    <rPh sb="0" eb="2">
      <t>テイイン</t>
    </rPh>
    <phoneticPr fontId="13"/>
  </si>
  <si>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</si>
  <si>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</si>
  <si>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</si>
  <si>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</si>
  <si>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</si>
  <si>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</si>
  <si>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</si>
  <si>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</si>
  <si>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</si>
  <si>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</si>
  <si>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</si>
  <si>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</si>
  <si>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</si>
  <si>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</si>
  <si>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</si>
  <si>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</si>
  <si>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</si>
  <si>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</si>
  <si>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</si>
  <si>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</si>
  <si>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</si>
  <si>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</si>
  <si>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</si>
  <si>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</si>
  <si>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</si>
  <si>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</si>
  <si>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</si>
  <si>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1"/>
  </si>
  <si>
    <t>人数</t>
    <rPh sb="0" eb="2">
      <t>ニンズウ</t>
    </rPh>
    <phoneticPr fontId="21"/>
  </si>
  <si>
    <t>勤務延べ
時間数</t>
    <rPh sb="0" eb="3">
      <t>キンムノ</t>
    </rPh>
    <rPh sb="5" eb="8">
      <t>ジカンスウ</t>
    </rPh>
    <phoneticPr fontId="21"/>
  </si>
  <si>
    <t>世話人等</t>
    <rPh sb="0" eb="3">
      <t>セワニン</t>
    </rPh>
    <rPh sb="3" eb="4">
      <t>ナド</t>
    </rPh>
    <phoneticPr fontId="5"/>
  </si>
  <si>
    <t>○人員配置体制加算の算定において必要な加配数</t>
    <rPh sb="16" eb="18">
      <t>ヒツヨウ</t>
    </rPh>
    <phoneticPr fontId="21"/>
  </si>
  <si>
    <t>合計（a）</t>
    <rPh sb="0" eb="2">
      <t>ゴウケイ</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</si>
  <si>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1"/>
  </si>
  <si>
    <t>人員配置体制加算　算定の可否</t>
    <rPh sb="0" eb="2">
      <t>ジンイン</t>
    </rPh>
    <rPh sb="2" eb="4">
      <t>ハイチ</t>
    </rPh>
    <rPh sb="4" eb="6">
      <t>タイセイ</t>
    </rPh>
    <rPh sb="6" eb="8">
      <t>カサン</t>
    </rPh>
    <rPh sb="9" eb="11">
      <t>サンテイ</t>
    </rPh>
    <rPh sb="12" eb="14">
      <t>カヒ</t>
    </rPh>
    <phoneticPr fontId="5"/>
  </si>
  <si>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</si>
  <si>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</si>
  <si>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</si>
  <si>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</si>
  <si>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</si>
  <si>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</si>
  <si>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</si>
  <si>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</si>
  <si>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</si>
  <si>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</si>
  <si>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</si>
  <si>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</si>
  <si>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</si>
  <si>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</si>
  <si>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</si>
  <si>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</si>
  <si>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</si>
  <si>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</si>
  <si>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</si>
  <si>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</si>
  <si>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</si>
  <si>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</si>
  <si>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</si>
  <si>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</si>
  <si>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</si>
  <si>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</si>
  <si>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</si>
  <si>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</si>
  <si>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</si>
  <si>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</si>
  <si>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</si>
  <si>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</si>
  <si>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</si>
  <si>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</si>
  <si>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</si>
  <si>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</si>
  <si>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</si>
  <si>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1"/>
  </si>
  <si>
    <t>世話人等</t>
    <rPh sb="0" eb="3">
      <t>セワニン</t>
    </rPh>
    <rPh sb="3" eb="4">
      <t>トウ</t>
    </rPh>
    <phoneticPr fontId="5"/>
  </si>
  <si>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</si>
  <si>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</si>
  <si>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</si>
  <si>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</si>
  <si>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</si>
  <si>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</si>
  <si>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</si>
  <si>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</si>
  <si>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</si>
  <si>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</si>
  <si>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</si>
  <si>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</si>
  <si>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</si>
  <si>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</si>
  <si>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別紙３－２①</t>
    <rPh sb="0" eb="2">
      <t>ベッシ</t>
    </rPh>
    <phoneticPr fontId="5"/>
  </si>
  <si>
    <t>別紙３－２②</t>
    <rPh sb="0" eb="2">
      <t>ベッシ</t>
    </rPh>
    <phoneticPr fontId="5"/>
  </si>
  <si>
    <t>（添付書類１－２）（※１　実施サービスが共同生活援助の場合に提出）</t>
    <rPh sb="1" eb="5">
      <t>テンプショルイ</t>
    </rPh>
    <rPh sb="13" eb="15">
      <t>ジッシ</t>
    </rPh>
    <rPh sb="20" eb="22">
      <t>キョウドウ</t>
    </rPh>
    <rPh sb="22" eb="24">
      <t>セイカツ</t>
    </rPh>
    <rPh sb="24" eb="26">
      <t>エンジョ</t>
    </rPh>
    <rPh sb="27" eb="29">
      <t>バアイ</t>
    </rPh>
    <rPh sb="30" eb="32">
      <t>テイシュツ</t>
    </rPh>
    <phoneticPr fontId="5"/>
  </si>
  <si>
    <t>　　　　　　　　　（※２　別紙平均利用者数算定シートも併せて提出してください。）</t>
    <rPh sb="13" eb="15">
      <t>ベッシ</t>
    </rPh>
    <rPh sb="15" eb="21">
      <t>ヘイキンリヨウシャスウ</t>
    </rPh>
    <rPh sb="21" eb="23">
      <t>サンテイ</t>
    </rPh>
    <rPh sb="27" eb="28">
      <t>アワ</t>
    </rPh>
    <rPh sb="30" eb="32">
      <t>テイシュツ</t>
    </rPh>
    <phoneticPr fontId="5"/>
  </si>
  <si>
    <t>◇共同生活住居ごと、支援区分ごとの前年度平均利用者数</t>
    <rPh sb="1" eb="7">
      <t>キョウドウセイカツジュウキョ</t>
    </rPh>
    <rPh sb="10" eb="14">
      <t>シエンクブン</t>
    </rPh>
    <rPh sb="17" eb="19">
      <t>ゼンネン</t>
    </rPh>
    <rPh sb="19" eb="20">
      <t>ド</t>
    </rPh>
    <rPh sb="20" eb="25">
      <t>ヘイキンリヨウシャ</t>
    </rPh>
    <rPh sb="25" eb="26">
      <t>スウ</t>
    </rPh>
    <phoneticPr fontId="5"/>
  </si>
  <si>
    <t>区分２以下</t>
    <rPh sb="0" eb="2">
      <t>クブン</t>
    </rPh>
    <rPh sb="3" eb="5">
      <t>イカ</t>
    </rPh>
    <phoneticPr fontId="5"/>
  </si>
  <si>
    <t>共同生活住居１</t>
    <rPh sb="0" eb="6">
      <t>キョウドウセイカツジュウキョ</t>
    </rPh>
    <phoneticPr fontId="5"/>
  </si>
  <si>
    <t>共同生活住居２</t>
    <rPh sb="0" eb="6">
      <t>キョウドウセイカツジュウキョ</t>
    </rPh>
    <phoneticPr fontId="5"/>
  </si>
  <si>
    <t>共同生活住居３</t>
    <rPh sb="0" eb="6">
      <t>キョウドウセイカツジュウキョ</t>
    </rPh>
    <phoneticPr fontId="5"/>
  </si>
  <si>
    <t>共同生活住居４</t>
    <rPh sb="0" eb="4">
      <t>キョウドウセイカツ</t>
    </rPh>
    <rPh sb="4" eb="6">
      <t>ジュウキョ</t>
    </rPh>
    <phoneticPr fontId="5"/>
  </si>
  <si>
    <t>共同生活住居５</t>
    <rPh sb="0" eb="4">
      <t>キョウドウセイカツ</t>
    </rPh>
    <rPh sb="4" eb="6">
      <t>ジュウキョ</t>
    </rPh>
    <phoneticPr fontId="5"/>
  </si>
  <si>
    <t>※計算式に用いますので、削除しないでください。</t>
    <rPh sb="1" eb="4">
      <t>ケイサンシキ</t>
    </rPh>
    <rPh sb="5" eb="6">
      <t>モチ</t>
    </rPh>
    <rPh sb="12" eb="14">
      <t>サクジョ</t>
    </rPh>
    <phoneticPr fontId="5"/>
  </si>
  <si>
    <t>介護サービス包括型</t>
    <rPh sb="0" eb="2">
      <t>カイゴ</t>
    </rPh>
    <rPh sb="6" eb="8">
      <t>ホウカツ</t>
    </rPh>
    <rPh sb="8" eb="9">
      <t>ガタ</t>
    </rPh>
    <phoneticPr fontId="5"/>
  </si>
  <si>
    <t>外部サービス利用型</t>
    <rPh sb="0" eb="2">
      <t>ガイブ</t>
    </rPh>
    <rPh sb="6" eb="9">
      <t>リヨウガタ</t>
    </rPh>
    <phoneticPr fontId="5"/>
  </si>
  <si>
    <t>◇必要な職員数</t>
    <rPh sb="1" eb="3">
      <t>ヒツヨウ</t>
    </rPh>
    <rPh sb="4" eb="7">
      <t>ショクインスウ</t>
    </rPh>
    <phoneticPr fontId="5"/>
  </si>
  <si>
    <t>サービス提供形態</t>
    <rPh sb="4" eb="6">
      <t>テイキョウ</t>
    </rPh>
    <rPh sb="6" eb="8">
      <t>ケイタイ</t>
    </rPh>
    <phoneticPr fontId="5"/>
  </si>
  <si>
    <t>※リストより選択</t>
    <rPh sb="6" eb="8">
      <t>センタク</t>
    </rPh>
    <phoneticPr fontId="5"/>
  </si>
  <si>
    <t>必要な生活支援員数</t>
    <rPh sb="0" eb="2">
      <t>ヒツヨウ</t>
    </rPh>
    <rPh sb="3" eb="8">
      <t>セイカツシエンイン</t>
    </rPh>
    <rPh sb="8" eb="9">
      <t>スウ</t>
    </rPh>
    <phoneticPr fontId="5"/>
  </si>
  <si>
    <t>必要な世話人数</t>
    <rPh sb="0" eb="2">
      <t>ヒツヨウ</t>
    </rPh>
    <rPh sb="3" eb="7">
      <t>セワニンスウ</t>
    </rPh>
    <phoneticPr fontId="5"/>
  </si>
  <si>
    <t>前年度平均利用者数算定シート（共同生活住居が複数ある場合、このシートを共同生活住居毎に作成してください）</t>
    <rPh sb="0" eb="5">
      <t>ゼンネンドヘイキン</t>
    </rPh>
    <rPh sb="5" eb="11">
      <t>リヨウシャスウサンテイ</t>
    </rPh>
    <rPh sb="15" eb="19">
      <t>キョウドウセイカツ</t>
    </rPh>
    <rPh sb="19" eb="21">
      <t>ジュウキョ</t>
    </rPh>
    <rPh sb="22" eb="24">
      <t>フクスウ</t>
    </rPh>
    <rPh sb="26" eb="28">
      <t>バアイ</t>
    </rPh>
    <rPh sb="35" eb="41">
      <t>キョウ</t>
    </rPh>
    <rPh sb="41" eb="42">
      <t>ゴト</t>
    </rPh>
    <rPh sb="43" eb="45">
      <t>サクセイ</t>
    </rPh>
    <phoneticPr fontId="5"/>
  </si>
  <si>
    <t>◇　平均利用者数等算定シート　（共同生活援助）</t>
    <rPh sb="2" eb="4">
      <t>ヘイキン</t>
    </rPh>
    <rPh sb="4" eb="7">
      <t>リヨウシャ</t>
    </rPh>
    <rPh sb="7" eb="8">
      <t>スウ</t>
    </rPh>
    <rPh sb="8" eb="9">
      <t>トウ</t>
    </rPh>
    <rPh sb="9" eb="11">
      <t>サンテイ</t>
    </rPh>
    <rPh sb="16" eb="18">
      <t>キョウドウ</t>
    </rPh>
    <rPh sb="18" eb="22">
      <t>セイカツエンジョ</t>
    </rPh>
    <phoneticPr fontId="5"/>
  </si>
  <si>
    <t>※黄色のセルを入力してください</t>
    <phoneticPr fontId="5"/>
  </si>
  <si>
    <t>共同生活住居の名称</t>
    <rPh sb="0" eb="2">
      <t>キョウドウ</t>
    </rPh>
    <rPh sb="2" eb="4">
      <t>セイカツ</t>
    </rPh>
    <rPh sb="4" eb="6">
      <t>ジュウキョ</t>
    </rPh>
    <rPh sb="7" eb="9">
      <t>メイショウ</t>
    </rPh>
    <phoneticPr fontId="5"/>
  </si>
  <si>
    <t>定　員</t>
    <rPh sb="0" eb="1">
      <t>サダム</t>
    </rPh>
    <rPh sb="2" eb="3">
      <t>イン</t>
    </rPh>
    <phoneticPr fontId="5"/>
  </si>
  <si>
    <t>共同生活住居ごとの月別の利用日数（本体報酬を算定した日数）</t>
    <rPh sb="0" eb="6">
      <t>キョウドウセイカツジュウキョ</t>
    </rPh>
    <rPh sb="9" eb="10">
      <t>ゲツ</t>
    </rPh>
    <rPh sb="10" eb="11">
      <t>ベツ</t>
    </rPh>
    <rPh sb="12" eb="14">
      <t>リヨウ</t>
    </rPh>
    <rPh sb="14" eb="16">
      <t>ニッスウ</t>
    </rPh>
    <rPh sb="17" eb="19">
      <t>ホンタイ</t>
    </rPh>
    <rPh sb="19" eb="21">
      <t>ホウシュウ</t>
    </rPh>
    <rPh sb="22" eb="24">
      <t>サンテイ</t>
    </rPh>
    <rPh sb="26" eb="27">
      <t>ニチ</t>
    </rPh>
    <rPh sb="27" eb="28">
      <t>カズ</t>
    </rPh>
    <phoneticPr fontId="5"/>
  </si>
  <si>
    <t>利用者</t>
    <rPh sb="0" eb="3">
      <t>リヨウシャ</t>
    </rPh>
    <phoneticPr fontId="5"/>
  </si>
  <si>
    <t>受給者番号</t>
    <rPh sb="0" eb="3">
      <t>ジュキュウシャ</t>
    </rPh>
    <rPh sb="3" eb="5">
      <t>バンゴウ</t>
    </rPh>
    <phoneticPr fontId="5"/>
  </si>
  <si>
    <t>延べ利
用者数</t>
    <rPh sb="0" eb="1">
      <t>ノ</t>
    </rPh>
    <rPh sb="2" eb="3">
      <t>リ</t>
    </rPh>
    <rPh sb="4" eb="5">
      <t>ヨウ</t>
    </rPh>
    <rPh sb="5" eb="6">
      <t>シャ</t>
    </rPh>
    <rPh sb="6" eb="7">
      <t>スウ</t>
    </rPh>
    <phoneticPr fontId="5"/>
  </si>
  <si>
    <t>平均利用者数</t>
    <rPh sb="0" eb="2">
      <t>ヘイキン</t>
    </rPh>
    <rPh sb="2" eb="6">
      <t>リヨウシャスウ</t>
    </rPh>
    <phoneticPr fontId="5"/>
  </si>
  <si>
    <t>小計</t>
    <rPh sb="0" eb="2">
      <t>ショウケイ</t>
    </rPh>
    <phoneticPr fontId="5"/>
  </si>
  <si>
    <t>平均利用者数</t>
    <rPh sb="0" eb="6">
      <t>ヘイキンリヨウシャスウ</t>
    </rPh>
    <phoneticPr fontId="5"/>
  </si>
  <si>
    <t>以下</t>
    <rPh sb="0" eb="2">
      <t>イカ</t>
    </rPh>
    <phoneticPr fontId="5"/>
  </si>
  <si>
    <t>月別開所日数</t>
    <rPh sb="0" eb="1">
      <t>ゲツ</t>
    </rPh>
    <rPh sb="1" eb="2">
      <t>ベツ</t>
    </rPh>
    <rPh sb="2" eb="4">
      <t>カイショ</t>
    </rPh>
    <rPh sb="4" eb="6">
      <t>ニッスウ</t>
    </rPh>
    <phoneticPr fontId="5"/>
  </si>
  <si>
    <t>＊前年度の平均利用者数の考え方については、別紙「前年度平均利用者数の算定（考え方）について」を参照してください。</t>
    <rPh sb="1" eb="4">
      <t>ゼンネンド</t>
    </rPh>
    <rPh sb="5" eb="11">
      <t>ヘイキンリヨウシャスウ</t>
    </rPh>
    <rPh sb="12" eb="13">
      <t>カンガ</t>
    </rPh>
    <rPh sb="14" eb="15">
      <t>カタ</t>
    </rPh>
    <rPh sb="21" eb="23">
      <t>ベッシ</t>
    </rPh>
    <rPh sb="24" eb="27">
      <t>ゼンネンド</t>
    </rPh>
    <rPh sb="27" eb="33">
      <t>ヘイキンリヨウシャスウ</t>
    </rPh>
    <rPh sb="34" eb="36">
      <t>サンテイ</t>
    </rPh>
    <rPh sb="37" eb="38">
      <t>カンガ</t>
    </rPh>
    <rPh sb="39" eb="40">
      <t>カタ</t>
    </rPh>
    <rPh sb="47" eb="49">
      <t>サンショウ</t>
    </rPh>
    <phoneticPr fontId="5"/>
  </si>
  <si>
    <t>＊利用者数が多いときは，適宜ワークシートの行数を増やしてください。</t>
    <rPh sb="1" eb="4">
      <t>リヨウシャ</t>
    </rPh>
    <rPh sb="4" eb="5">
      <t>スウ</t>
    </rPh>
    <rPh sb="6" eb="7">
      <t>オオ</t>
    </rPh>
    <rPh sb="12" eb="14">
      <t>テキギ</t>
    </rPh>
    <rPh sb="21" eb="23">
      <t>ギョウスウ</t>
    </rPh>
    <rPh sb="24" eb="25">
      <t>フ</t>
    </rPh>
    <phoneticPr fontId="5"/>
  </si>
  <si>
    <t>＊前年度における事業実績が６月以上である場合入力してください。（６月未満の場合は，定員の９０％を利用者数とする。）</t>
    <phoneticPr fontId="5"/>
  </si>
  <si>
    <t>＊定員を変更した場合は、定員変更後６月未満の間は前年度利用者数＋定員増減分の９０％を利用者数としてください。</t>
    <rPh sb="1" eb="3">
      <t>テイイン</t>
    </rPh>
    <rPh sb="4" eb="6">
      <t>ヘンコウ</t>
    </rPh>
    <rPh sb="8" eb="10">
      <t>バアイ</t>
    </rPh>
    <rPh sb="12" eb="14">
      <t>テイイン</t>
    </rPh>
    <rPh sb="14" eb="16">
      <t>ヘンコウ</t>
    </rPh>
    <rPh sb="16" eb="17">
      <t>ゴ</t>
    </rPh>
    <rPh sb="18" eb="19">
      <t>ツキ</t>
    </rPh>
    <rPh sb="19" eb="21">
      <t>ミマン</t>
    </rPh>
    <rPh sb="22" eb="23">
      <t>カン</t>
    </rPh>
    <rPh sb="24" eb="27">
      <t>ゼンネンド</t>
    </rPh>
    <rPh sb="27" eb="31">
      <t>リヨウシャスウ</t>
    </rPh>
    <rPh sb="32" eb="34">
      <t>テイイン</t>
    </rPh>
    <rPh sb="34" eb="37">
      <t>ゾウゲンブン</t>
    </rPh>
    <rPh sb="42" eb="46">
      <t>リヨウシャスウ</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</si>
  <si>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施設基準（平成18年厚生労働省告示第551号）第16号ロに規定する特定従業者数換算方法により算定した従業者数を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1" eb="202">
      <t>ダイ</t>
    </rPh>
    <rPh sb="204" eb="205">
      <t>ゴウ</t>
    </rPh>
    <rPh sb="207" eb="209">
      <t>キテイ</t>
    </rPh>
    <rPh sb="224" eb="226">
      <t>サンテイ</t>
    </rPh>
    <rPh sb="228" eb="231">
      <t>ジュウギョウシャ</t>
    </rPh>
    <rPh sb="231" eb="232">
      <t>カズ</t>
    </rPh>
    <phoneticPr fontId="5"/>
  </si>
  <si>
    <r>
      <t>世話人等（ｂ）</t>
    </r>
    <r>
      <rPr>
        <sz val="11"/>
        <color rgb="FFFF0000"/>
        <rFont val="HGｺﾞｼｯｸM"/>
        <family val="3"/>
        <charset val="128"/>
      </rPr>
      <t>※不足加配数</t>
    </r>
    <rPh sb="0" eb="3">
      <t>セワニン</t>
    </rPh>
    <rPh sb="3" eb="4">
      <t>ナド</t>
    </rPh>
    <phoneticPr fontId="5"/>
  </si>
  <si>
    <r>
      <t>調整数（c）</t>
    </r>
    <r>
      <rPr>
        <sz val="11"/>
        <color rgb="FFFF0000"/>
        <rFont val="HGｺﾞｼｯｸM"/>
        <family val="3"/>
        <charset val="128"/>
      </rPr>
      <t>※不足調整数</t>
    </r>
    <rPh sb="0" eb="2">
      <t>チョウセイ</t>
    </rPh>
    <rPh sb="2" eb="3">
      <t>スウ</t>
    </rPh>
    <phoneticPr fontId="5"/>
  </si>
  <si>
    <r>
      <t>３　利用者数</t>
    </r>
    <r>
      <rPr>
        <b/>
        <sz val="12"/>
        <color rgb="FFFF0000"/>
        <rFont val="ＭＳ Ｐゴシック"/>
        <family val="3"/>
        <charset val="128"/>
      </rPr>
      <t xml:space="preserve">  </t>
    </r>
    <r>
      <rPr>
        <b/>
        <u/>
        <sz val="12"/>
        <color rgb="FFFF0000"/>
        <rFont val="ＭＳ Ｐゴシック"/>
        <family val="3"/>
        <charset val="128"/>
      </rPr>
      <t>添付書類１－２（GH用）に基づき算出下を合計数を記載すること。</t>
    </r>
    <rPh sb="2" eb="5">
      <t>リヨウシャ</t>
    </rPh>
    <rPh sb="5" eb="6">
      <t>スウ</t>
    </rPh>
    <rPh sb="8" eb="10">
      <t>テンプ</t>
    </rPh>
    <rPh sb="10" eb="12">
      <t>ショルイ</t>
    </rPh>
    <rPh sb="18" eb="19">
      <t>ヨウ</t>
    </rPh>
    <rPh sb="21" eb="22">
      <t>モト</t>
    </rPh>
    <rPh sb="24" eb="26">
      <t>サンシュツ</t>
    </rPh>
    <rPh sb="26" eb="27">
      <t>シタ</t>
    </rPh>
    <rPh sb="28" eb="30">
      <t>ゴウケイ</t>
    </rPh>
    <rPh sb="30" eb="31">
      <t>スウ</t>
    </rPh>
    <rPh sb="32" eb="34">
      <t>キサイ</t>
    </rPh>
    <phoneticPr fontId="5"/>
  </si>
  <si>
    <t>（別紙３－２②７人員配置体制加算の算定における必要加配数を正の数で記入）</t>
    <rPh sb="29" eb="30">
      <t>セイ</t>
    </rPh>
    <rPh sb="31" eb="32">
      <t>スウ</t>
    </rPh>
    <rPh sb="33" eb="35">
      <t>キニュウ</t>
    </rPh>
    <phoneticPr fontId="5"/>
  </si>
  <si>
    <t>※黄色のセルを入力してください</t>
    <phoneticPr fontId="5"/>
  </si>
  <si>
    <t>６：１</t>
    <phoneticPr fontId="5"/>
  </si>
  <si>
    <t>６：１</t>
  </si>
  <si>
    <t>５：１</t>
    <phoneticPr fontId="5"/>
  </si>
  <si>
    <t>１０：１（H２６.４.１以前の指定）</t>
    <rPh sb="12" eb="14">
      <t>イゼン</t>
    </rPh>
    <rPh sb="15" eb="17">
      <t>シテイ</t>
    </rPh>
    <phoneticPr fontId="5"/>
  </si>
  <si>
    <t>５：１</t>
    <phoneticPr fontId="5"/>
  </si>
  <si>
    <t>人員基準上の必要な職員数を表示しています。 人員配置体制加算適用上の必要な職員数ではありません。</t>
    <rPh sb="4" eb="5">
      <t>ジョウ</t>
    </rPh>
    <rPh sb="6" eb="8">
      <t>ヒツヨウ</t>
    </rPh>
    <rPh sb="9" eb="11">
      <t>ショクイン</t>
    </rPh>
    <rPh sb="11" eb="12">
      <t>スウ</t>
    </rPh>
    <rPh sb="13" eb="15">
      <t>ヒョウジ</t>
    </rPh>
    <rPh sb="30" eb="32">
      <t>テキヨウ</t>
    </rPh>
    <phoneticPr fontId="5"/>
  </si>
  <si>
    <t>１０：１（H２６.４.１以前の指定）</t>
  </si>
  <si>
    <t>人員配置体制加算を算定する場合は、別途加算届の提出をお願いします。</t>
    <rPh sb="0" eb="2">
      <t>ジンイン</t>
    </rPh>
    <rPh sb="2" eb="4">
      <t>ハイチ</t>
    </rPh>
    <rPh sb="4" eb="6">
      <t>タイセイ</t>
    </rPh>
    <rPh sb="6" eb="8">
      <t>カサン</t>
    </rPh>
    <rPh sb="9" eb="11">
      <t>サンテイ</t>
    </rPh>
    <rPh sb="17" eb="19">
      <t>ベット</t>
    </rPh>
    <rPh sb="19" eb="21">
      <t>カサン</t>
    </rPh>
    <rPh sb="21" eb="22">
      <t>トドケ</t>
    </rPh>
    <rPh sb="23" eb="25">
      <t>テイシュツ</t>
    </rPh>
    <rPh sb="27" eb="28">
      <t>ネガ</t>
    </rPh>
    <phoneticPr fontId="5"/>
  </si>
  <si>
    <t>9:1</t>
    <phoneticPr fontId="5"/>
  </si>
  <si>
    <t>6:1</t>
    <phoneticPr fontId="5"/>
  </si>
  <si>
    <t>4:1</t>
    <phoneticPr fontId="5"/>
  </si>
  <si>
    <t>2.5:1</t>
    <phoneticPr fontId="5"/>
  </si>
  <si>
    <t>R6.4</t>
    <phoneticPr fontId="5"/>
  </si>
  <si>
    <t>R6.5</t>
    <phoneticPr fontId="5"/>
  </si>
  <si>
    <t>R6.6</t>
    <phoneticPr fontId="5"/>
  </si>
  <si>
    <t>R6.7</t>
    <phoneticPr fontId="5"/>
  </si>
  <si>
    <t>R6.8</t>
    <phoneticPr fontId="5"/>
  </si>
  <si>
    <t>R6.9</t>
    <phoneticPr fontId="5"/>
  </si>
  <si>
    <t>R6.10</t>
    <phoneticPr fontId="5"/>
  </si>
  <si>
    <t>R6.11</t>
    <phoneticPr fontId="5"/>
  </si>
  <si>
    <t>R6.12</t>
    <phoneticPr fontId="5"/>
  </si>
  <si>
    <t>R7.1</t>
    <phoneticPr fontId="5"/>
  </si>
  <si>
    <t>R7.2</t>
    <phoneticPr fontId="5"/>
  </si>
  <si>
    <t>R7.3</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</si>
</sst>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 numFmtId="189" formatCode="0.00_ "/>
    <numFmt numFmtId="190" formatCode="#,##0.0_ &quot;人&quot;"/>
    <numFmt numFmtId="191" formatCode="[$-411]ggge&quot;年&quot;m&quot;月&quot;d&quot;日&quot;;@"/>
    <numFmt numFmtId="192" formatCode="0_ "/>
    <numFmt numFmtId="193" formatCode="#,##0.00_ "/>
  </numFmts>
  <fonts count="49">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9"/>
      <color indexed="81"/>
      <name val="MS P ゴシック"/>
      <family val="3"/>
      <charset val="128"/>
    </font>
    <font>
      <b/>
      <sz val="9"/>
      <color indexed="81"/>
      <name val="MS P ゴシック"/>
      <family val="3"/>
      <charset val="128"/>
    </font>
    <font>
      <b/>
      <sz val="12"/>
      <name val="ＭＳ Ｐゴシック"/>
      <family val="3"/>
      <charset val="128"/>
    </font>
    <font>
      <b/>
      <sz val="12"/>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
      <b/>
      <sz val="12"/>
      <color rgb="FFFF0000"/>
      <name val="ＭＳ Ｐゴシック"/>
      <family val="3"/>
      <charset val="128"/>
    </font>
    <font>
      <sz val="11"/>
      <color rgb="FFFF0000"/>
      <name val="ＭＳ Ｐゴシック"/>
      <family val="3"/>
      <charset val="128"/>
    </font>
    <font>
      <sz val="11"/>
      <color theme="1"/>
      <name val="ＭＳ Ｐゴシック"/>
      <family val="3"/>
      <charset val="128"/>
    </font>
    <font>
      <b/>
      <sz val="10"/>
      <name val="ＭＳ ゴシック"/>
      <family val="3"/>
      <charset val="128"/>
    </font>
    <font>
      <sz val="12"/>
      <name val="ＭＳ Ｐゴシック"/>
      <family val="3"/>
      <charset val="128"/>
    </font>
    <font>
      <sz val="12"/>
      <color indexed="16"/>
      <name val="ＭＳ Ｐゴシック"/>
      <family val="3"/>
      <charset val="128"/>
    </font>
    <font>
      <sz val="14"/>
      <name val="ＭＳ Ｐゴシック"/>
      <family val="3"/>
      <charset val="128"/>
    </font>
    <font>
      <sz val="9"/>
      <name val="ＭＳ Ｐゴシック"/>
      <family val="3"/>
      <charset val="128"/>
    </font>
    <font>
      <sz val="11"/>
      <color indexed="16"/>
      <name val="ＭＳ Ｐゴシック"/>
      <family val="3"/>
      <charset val="128"/>
    </font>
    <font>
      <sz val="10"/>
      <name val="ＭＳ Ｐゴシック"/>
      <family val="3"/>
      <charset val="128"/>
    </font>
    <font>
      <sz val="12"/>
      <color rgb="FFFF0000"/>
      <name val="HGｺﾞｼｯｸM"/>
      <family val="3"/>
      <charset val="128"/>
    </font>
    <font>
      <sz val="11"/>
      <color rgb="FFFF0000"/>
      <name val="HGｺﾞｼｯｸM"/>
      <family val="3"/>
      <charset val="128"/>
    </font>
    <font>
      <b/>
      <u/>
      <sz val="12"/>
      <color rgb="FFFF0000"/>
      <name val="ＭＳ Ｐゴシック"/>
      <family val="3"/>
      <charset val="128"/>
    </font>
  </fonts>
  <fills count="15">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rgb="FFCCFFCC"/>
        <bgColor indexed="64"/>
      </patternFill>
    </fill>
    <fill>
      <patternFill patternType="solid">
        <fgColor rgb="FFCCFFFF"/>
        <bgColor indexed="64"/>
      </patternFill>
    </fill>
    <fill>
      <patternFill patternType="solid">
        <fgColor indexed="43"/>
        <bgColor indexed="64"/>
      </patternFill>
    </fill>
    <fill>
      <patternFill patternType="solid">
        <fgColor indexed="45"/>
        <bgColor indexed="64"/>
      </patternFill>
    </fill>
    <fill>
      <patternFill patternType="solid">
        <fgColor rgb="FFFF99CC"/>
        <bgColor indexed="64"/>
      </patternFill>
    </fill>
  </fills>
  <borders count="105">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left style="double">
        <color indexed="64"/>
      </left>
      <right style="double">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713">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8" xfId="1" applyFont="1" applyBorder="1">
      <alignment vertical="center"/>
    </xf>
    <xf numFmtId="0" fontId="12" fillId="0" borderId="0" xfId="4" applyFont="1">
      <alignment vertical="center"/>
    </xf>
    <xf numFmtId="0" fontId="14" fillId="0" borderId="0" xfId="4" applyFont="1">
      <alignment vertical="center"/>
    </xf>
    <xf numFmtId="0" fontId="16" fillId="0" borderId="0" xfId="4" applyFont="1">
      <alignment vertical="center"/>
    </xf>
    <xf numFmtId="0" fontId="10" fillId="0" borderId="0" xfId="1" applyFont="1" applyAlignment="1">
      <alignment horizontal="centerContinuous" vertical="center" wrapText="1"/>
    </xf>
    <xf numFmtId="0" fontId="19"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19" fillId="0" borderId="0" xfId="1" applyFont="1" applyAlignment="1">
      <alignment vertical="center" wrapText="1"/>
    </xf>
    <xf numFmtId="0" fontId="3" fillId="0" borderId="5" xfId="1" applyFont="1" applyBorder="1">
      <alignment vertical="center"/>
    </xf>
    <xf numFmtId="0" fontId="3" fillId="0" borderId="37" xfId="1" applyFont="1" applyBorder="1">
      <alignment vertical="center"/>
    </xf>
    <xf numFmtId="0" fontId="3" fillId="0" borderId="64" xfId="1" applyFont="1" applyBorder="1" applyAlignment="1">
      <alignment horizontal="center" vertical="center"/>
    </xf>
    <xf numFmtId="0" fontId="7" fillId="0" borderId="79" xfId="1" applyFont="1" applyBorder="1" applyAlignment="1">
      <alignment horizontal="center" vertical="center" textRotation="255"/>
    </xf>
    <xf numFmtId="184" fontId="11" fillId="0" borderId="29" xfId="1" applyNumberFormat="1" applyFont="1" applyBorder="1" applyAlignment="1">
      <alignment horizontal="center" vertical="center"/>
    </xf>
    <xf numFmtId="185" fontId="3" fillId="0" borderId="29" xfId="1" applyNumberFormat="1" applyFont="1" applyBorder="1" applyAlignment="1">
      <alignment horizontal="center" vertical="center"/>
    </xf>
    <xf numFmtId="0" fontId="3" fillId="0" borderId="63" xfId="1" applyFont="1" applyBorder="1" applyAlignment="1">
      <alignment horizontal="center" vertical="center"/>
    </xf>
    <xf numFmtId="0" fontId="3" fillId="0" borderId="29"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18"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7" xfId="1" applyFont="1" applyBorder="1" applyAlignment="1">
      <alignment horizontal="center" vertical="center" shrinkToFit="1"/>
    </xf>
    <xf numFmtId="0" fontId="3" fillId="0" borderId="43" xfId="1" applyFont="1" applyBorder="1" applyAlignment="1">
      <alignment vertical="center" shrinkToFit="1"/>
    </xf>
    <xf numFmtId="0" fontId="3" fillId="0" borderId="47" xfId="1" applyFont="1" applyBorder="1" applyAlignment="1">
      <alignment vertical="center" shrinkToFit="1"/>
    </xf>
    <xf numFmtId="0" fontId="3" fillId="0" borderId="81" xfId="1" applyFont="1" applyBorder="1" applyAlignment="1">
      <alignment horizontal="center" vertical="center" shrinkToFit="1"/>
    </xf>
    <xf numFmtId="0" fontId="3" fillId="0" borderId="82" xfId="1" applyFont="1" applyBorder="1" applyAlignment="1">
      <alignment vertical="center" shrinkToFit="1"/>
    </xf>
    <xf numFmtId="0" fontId="3" fillId="0" borderId="83" xfId="1" applyFont="1" applyBorder="1" applyAlignment="1">
      <alignment vertical="center" shrinkToFit="1"/>
    </xf>
    <xf numFmtId="0" fontId="3" fillId="0" borderId="0" xfId="1" applyFont="1" applyAlignment="1">
      <alignment vertical="center" wrapText="1"/>
    </xf>
    <xf numFmtId="0" fontId="7" fillId="0" borderId="45"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5" xfId="1" applyFont="1" applyBorder="1" applyAlignment="1">
      <alignment vertical="center" shrinkToFit="1"/>
    </xf>
    <xf numFmtId="0" fontId="3" fillId="0" borderId="30" xfId="1" applyFont="1" applyBorder="1" applyAlignment="1">
      <alignment vertical="center" shrinkToFit="1"/>
    </xf>
    <xf numFmtId="0" fontId="3" fillId="0" borderId="31" xfId="1" applyFont="1" applyBorder="1" applyAlignment="1">
      <alignment horizontal="center" vertical="center"/>
    </xf>
    <xf numFmtId="186" fontId="3" fillId="0" borderId="42"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22" fillId="0" borderId="41" xfId="4" applyFont="1" applyBorder="1" applyAlignment="1">
      <alignment horizontal="right" vertical="center"/>
    </xf>
    <xf numFmtId="0" fontId="25" fillId="0" borderId="0" xfId="0" applyFont="1">
      <alignment vertical="center"/>
    </xf>
    <xf numFmtId="0" fontId="18" fillId="0" borderId="0" xfId="1" applyFont="1">
      <alignment vertical="center"/>
    </xf>
    <xf numFmtId="0" fontId="3" fillId="5" borderId="9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92" xfId="1" applyFont="1" applyFill="1" applyBorder="1" applyAlignment="1">
      <alignment vertical="center" shrinkToFit="1"/>
    </xf>
    <xf numFmtId="0" fontId="3" fillId="5" borderId="0" xfId="1" applyFont="1" applyFill="1" applyAlignment="1">
      <alignment horizontal="left" vertical="center"/>
    </xf>
    <xf numFmtId="0" fontId="3" fillId="5" borderId="91" xfId="1" applyFont="1" applyFill="1" applyBorder="1" applyAlignment="1">
      <alignment vertical="center" shrinkToFit="1"/>
    </xf>
    <xf numFmtId="0" fontId="17" fillId="5" borderId="0" xfId="1" applyFont="1" applyFill="1" applyAlignment="1">
      <alignment horizontal="center" vertical="center"/>
    </xf>
    <xf numFmtId="0" fontId="3" fillId="5" borderId="0" xfId="1" applyFont="1" applyFill="1" applyAlignment="1">
      <alignment vertical="center" shrinkToFit="1"/>
    </xf>
    <xf numFmtId="0" fontId="3" fillId="5" borderId="92" xfId="1" applyFont="1" applyFill="1" applyBorder="1">
      <alignment vertical="center"/>
    </xf>
    <xf numFmtId="0" fontId="26" fillId="5" borderId="0" xfId="4" applyFont="1" applyFill="1">
      <alignment vertical="center"/>
    </xf>
    <xf numFmtId="0" fontId="12" fillId="5" borderId="0" xfId="4" applyFont="1" applyFill="1">
      <alignment vertical="center"/>
    </xf>
    <xf numFmtId="0" fontId="18" fillId="5" borderId="92" xfId="1" applyFont="1" applyFill="1" applyBorder="1">
      <alignment vertical="center"/>
    </xf>
    <xf numFmtId="0" fontId="3" fillId="5" borderId="92" xfId="1" applyFont="1" applyFill="1" applyBorder="1" applyAlignment="1">
      <alignment horizontal="left" vertical="center"/>
    </xf>
    <xf numFmtId="0" fontId="3" fillId="5" borderId="93" xfId="1" applyFont="1" applyFill="1" applyBorder="1" applyAlignment="1">
      <alignment vertical="center" shrinkToFit="1"/>
    </xf>
    <xf numFmtId="0" fontId="3" fillId="5" borderId="94" xfId="1" applyFont="1" applyFill="1" applyBorder="1" applyAlignment="1">
      <alignment horizontal="center" vertical="center"/>
    </xf>
    <xf numFmtId="0" fontId="17" fillId="5" borderId="94" xfId="1" applyFont="1" applyFill="1" applyBorder="1" applyAlignment="1">
      <alignment horizontal="center" vertical="center"/>
    </xf>
    <xf numFmtId="0" fontId="3" fillId="5" borderId="94" xfId="1" applyFont="1" applyFill="1" applyBorder="1" applyAlignment="1">
      <alignment vertical="center" shrinkToFit="1"/>
    </xf>
    <xf numFmtId="0" fontId="3" fillId="5" borderId="95" xfId="1" applyFont="1" applyFill="1" applyBorder="1">
      <alignmen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1" xfId="1" applyFont="1" applyBorder="1" applyAlignment="1">
      <alignment vertical="center" wrapText="1"/>
    </xf>
    <xf numFmtId="0" fontId="7" fillId="0" borderId="65" xfId="1" applyFont="1" applyBorder="1">
      <alignment vertical="center"/>
    </xf>
    <xf numFmtId="0" fontId="7" fillId="0" borderId="0" xfId="1" applyFont="1">
      <alignment vertical="center"/>
    </xf>
    <xf numFmtId="0" fontId="7" fillId="0" borderId="30" xfId="1" applyFont="1" applyBorder="1">
      <alignment vertical="center"/>
    </xf>
    <xf numFmtId="186" fontId="7" fillId="0" borderId="29" xfId="1" applyNumberFormat="1" applyFont="1" applyBorder="1">
      <alignment vertical="center"/>
    </xf>
    <xf numFmtId="185" fontId="3" fillId="0" borderId="37" xfId="1" applyNumberFormat="1" applyFont="1" applyBorder="1">
      <alignment vertical="center"/>
    </xf>
    <xf numFmtId="186" fontId="3" fillId="0" borderId="37" xfId="1" applyNumberFormat="1" applyFont="1" applyBorder="1">
      <alignment vertical="center"/>
    </xf>
    <xf numFmtId="0" fontId="3" fillId="0" borderId="37" xfId="1" applyFont="1" applyBorder="1" applyAlignment="1">
      <alignment vertical="center" shrinkToFit="1"/>
    </xf>
    <xf numFmtId="0" fontId="3" fillId="0" borderId="75" xfId="1" applyFont="1" applyBorder="1" applyAlignment="1">
      <alignment vertical="center" shrinkToFit="1"/>
    </xf>
    <xf numFmtId="0" fontId="9" fillId="0" borderId="0" xfId="1" applyFont="1" applyAlignment="1">
      <alignment horizontal="left" vertical="top" wrapText="1"/>
    </xf>
    <xf numFmtId="186" fontId="3" fillId="0" borderId="66" xfId="1" applyNumberFormat="1" applyFont="1" applyBorder="1">
      <alignment vertical="center"/>
    </xf>
    <xf numFmtId="0" fontId="3" fillId="0" borderId="58"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0" xfId="1" applyFont="1" applyBorder="1" applyAlignment="1">
      <alignment vertical="center" shrinkToFit="1"/>
    </xf>
    <xf numFmtId="0" fontId="18" fillId="0" borderId="37" xfId="1" applyFont="1" applyBorder="1" applyAlignment="1">
      <alignment horizontal="center" vertical="center"/>
    </xf>
    <xf numFmtId="178" fontId="18" fillId="0" borderId="37" xfId="1" applyNumberFormat="1" applyFont="1" applyBorder="1" applyAlignment="1">
      <alignment horizontal="right" vertical="center"/>
    </xf>
    <xf numFmtId="1" fontId="3" fillId="0" borderId="37" xfId="1" applyNumberFormat="1" applyFont="1" applyBorder="1" applyAlignment="1">
      <alignment horizontal="center" vertical="center"/>
    </xf>
    <xf numFmtId="0" fontId="19" fillId="0" borderId="37" xfId="1" applyFont="1" applyBorder="1" applyAlignment="1">
      <alignment vertical="center" wrapText="1"/>
    </xf>
    <xf numFmtId="186" fontId="3" fillId="0" borderId="36"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6"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18" fillId="0" borderId="0" xfId="1" applyNumberFormat="1" applyFont="1">
      <alignment vertical="center"/>
    </xf>
    <xf numFmtId="1" fontId="18" fillId="0" borderId="0" xfId="1" applyNumberFormat="1" applyFont="1">
      <alignment vertical="center"/>
    </xf>
    <xf numFmtId="186" fontId="3" fillId="7" borderId="44" xfId="1" applyNumberFormat="1" applyFont="1" applyFill="1" applyBorder="1">
      <alignment vertical="center"/>
    </xf>
    <xf numFmtId="186" fontId="3" fillId="8" borderId="45" xfId="1" applyNumberFormat="1" applyFont="1" applyFill="1" applyBorder="1">
      <alignment vertical="center"/>
    </xf>
    <xf numFmtId="0" fontId="10" fillId="8" borderId="44"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2" xfId="1" applyFont="1" applyBorder="1" applyAlignment="1">
      <alignment horizontal="center" vertical="center"/>
    </xf>
    <xf numFmtId="0" fontId="7" fillId="0" borderId="65" xfId="1" applyFont="1" applyBorder="1" applyAlignment="1">
      <alignment horizontal="center" vertical="center"/>
    </xf>
    <xf numFmtId="0" fontId="3" fillId="0" borderId="5" xfId="1" applyFont="1" applyBorder="1" applyAlignment="1">
      <alignment vertical="center" shrinkToFit="1"/>
    </xf>
    <xf numFmtId="0" fontId="3" fillId="7" borderId="45"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33"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7" xfId="1" applyFont="1" applyFill="1" applyBorder="1">
      <alignment vertical="center"/>
    </xf>
    <xf numFmtId="0" fontId="6" fillId="4" borderId="43" xfId="1" applyFont="1" applyFill="1" applyBorder="1">
      <alignment vertical="center"/>
    </xf>
    <xf numFmtId="0" fontId="6" fillId="4" borderId="47" xfId="1" applyFont="1" applyFill="1" applyBorder="1">
      <alignment vertical="center"/>
    </xf>
    <xf numFmtId="0" fontId="6" fillId="4" borderId="57" xfId="1" applyFont="1" applyFill="1" applyBorder="1">
      <alignment vertical="center"/>
    </xf>
    <xf numFmtId="0" fontId="6" fillId="4" borderId="16" xfId="1" applyFont="1" applyFill="1" applyBorder="1">
      <alignment vertical="center"/>
    </xf>
    <xf numFmtId="0" fontId="6" fillId="4" borderId="74" xfId="1" applyFont="1" applyFill="1" applyBorder="1">
      <alignment vertical="center"/>
    </xf>
    <xf numFmtId="0" fontId="6" fillId="4" borderId="46" xfId="1" applyFont="1" applyFill="1" applyBorder="1">
      <alignment vertical="center"/>
    </xf>
    <xf numFmtId="0" fontId="6" fillId="4" borderId="53" xfId="1" applyFont="1" applyFill="1" applyBorder="1">
      <alignment vertical="center"/>
    </xf>
    <xf numFmtId="0" fontId="6" fillId="4" borderId="23" xfId="1" applyFont="1" applyFill="1" applyBorder="1">
      <alignment vertical="center"/>
    </xf>
    <xf numFmtId="0" fontId="6" fillId="4" borderId="77" xfId="1" applyFont="1" applyFill="1" applyBorder="1">
      <alignment vertical="center"/>
    </xf>
    <xf numFmtId="0" fontId="6" fillId="4" borderId="24" xfId="1" applyFont="1" applyFill="1" applyBorder="1">
      <alignment vertical="center"/>
    </xf>
    <xf numFmtId="0" fontId="6" fillId="4" borderId="78" xfId="1" applyFont="1" applyFill="1" applyBorder="1">
      <alignment vertical="center"/>
    </xf>
    <xf numFmtId="0" fontId="6" fillId="4" borderId="31"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7" xfId="1" applyFont="1" applyBorder="1" applyAlignment="1">
      <alignment horizontal="center" vertical="center"/>
    </xf>
    <xf numFmtId="0" fontId="3" fillId="0" borderId="65" xfId="1" applyFont="1" applyBorder="1" applyAlignment="1">
      <alignment horizontal="center" vertical="center"/>
    </xf>
    <xf numFmtId="0" fontId="3" fillId="0" borderId="42"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18"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0" xfId="1" applyFont="1" applyBorder="1" applyAlignment="1">
      <alignment horizontal="center" vertical="center"/>
    </xf>
    <xf numFmtId="185" fontId="3" fillId="0" borderId="29" xfId="1" applyNumberFormat="1" applyFont="1" applyBorder="1">
      <alignment vertical="center"/>
    </xf>
    <xf numFmtId="184" fontId="11" fillId="0" borderId="29" xfId="1" applyNumberFormat="1" applyFont="1" applyBorder="1">
      <alignment vertical="center"/>
    </xf>
    <xf numFmtId="186" fontId="3" fillId="0" borderId="31" xfId="1" applyNumberFormat="1" applyFont="1" applyBorder="1">
      <alignment vertical="center"/>
    </xf>
    <xf numFmtId="0" fontId="20" fillId="0" borderId="0" xfId="4" applyFont="1">
      <alignment vertical="center"/>
    </xf>
    <xf numFmtId="0" fontId="3" fillId="0" borderId="0" xfId="1" applyFont="1" applyBorder="1">
      <alignment vertical="center"/>
    </xf>
    <xf numFmtId="0" fontId="3" fillId="0" borderId="65"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2" xfId="1" applyFont="1" applyBorder="1" applyAlignment="1">
      <alignment horizontal="center" vertical="center"/>
    </xf>
    <xf numFmtId="0" fontId="3" fillId="0" borderId="0" xfId="1" applyFont="1" applyAlignment="1">
      <alignment horizontal="center" vertical="center" wrapText="1"/>
    </xf>
    <xf numFmtId="0" fontId="3" fillId="0" borderId="37" xfId="1" applyFont="1" applyBorder="1" applyAlignment="1">
      <alignment horizontal="center" vertical="center"/>
    </xf>
    <xf numFmtId="0" fontId="3" fillId="0" borderId="65" xfId="1" applyFont="1" applyBorder="1" applyAlignment="1">
      <alignment horizontal="center" vertical="center"/>
    </xf>
    <xf numFmtId="0" fontId="3" fillId="0" borderId="0" xfId="1" applyFont="1" applyAlignment="1">
      <alignment horizontal="center" vertical="center"/>
    </xf>
    <xf numFmtId="0" fontId="3" fillId="0" borderId="42"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18"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 fillId="0" borderId="38" xfId="1" applyFont="1" applyBorder="1" applyAlignment="1">
      <alignment vertical="center" shrinkToFit="1"/>
    </xf>
    <xf numFmtId="0" fontId="30" fillId="0" borderId="0" xfId="3" applyFont="1">
      <alignment vertical="center"/>
    </xf>
    <xf numFmtId="0" fontId="31" fillId="0" borderId="0" xfId="3" applyFont="1">
      <alignment vertical="center"/>
    </xf>
    <xf numFmtId="0" fontId="30" fillId="0" borderId="0" xfId="3" applyFont="1" applyAlignment="1">
      <alignment horizontal="center" vertical="center"/>
    </xf>
    <xf numFmtId="0" fontId="31" fillId="0" borderId="15" xfId="3" applyFont="1" applyBorder="1" applyAlignment="1">
      <alignment horizontal="center" vertical="center"/>
    </xf>
    <xf numFmtId="0" fontId="30" fillId="0" borderId="15" xfId="3" applyFont="1" applyBorder="1" applyAlignment="1">
      <alignment horizontal="center" vertical="center"/>
    </xf>
    <xf numFmtId="0" fontId="30" fillId="0" borderId="14" xfId="3" applyFont="1" applyBorder="1" applyAlignment="1">
      <alignment horizontal="center" vertical="center"/>
    </xf>
    <xf numFmtId="0" fontId="30" fillId="0" borderId="16" xfId="3" applyFont="1" applyBorder="1" applyAlignment="1">
      <alignment horizontal="center" vertical="center"/>
    </xf>
    <xf numFmtId="0" fontId="31" fillId="0" borderId="65" xfId="3" applyFont="1" applyBorder="1">
      <alignment vertical="center"/>
    </xf>
    <xf numFmtId="0" fontId="31" fillId="0" borderId="42" xfId="3" applyFont="1" applyBorder="1">
      <alignment vertical="center"/>
    </xf>
    <xf numFmtId="0" fontId="31" fillId="0" borderId="42" xfId="3" applyFont="1" applyBorder="1" applyAlignment="1">
      <alignment horizontal="center" vertical="center" wrapText="1" justifyLastLine="1"/>
    </xf>
    <xf numFmtId="0" fontId="31" fillId="4" borderId="18" xfId="3" applyFont="1" applyFill="1" applyBorder="1" applyAlignment="1">
      <alignment horizontal="right" vertical="center" indent="1"/>
    </xf>
    <xf numFmtId="0" fontId="31" fillId="0" borderId="18" xfId="3" applyFont="1" applyBorder="1" applyAlignment="1">
      <alignment horizontal="right" vertical="center" indent="1"/>
    </xf>
    <xf numFmtId="0" fontId="31" fillId="0" borderId="0" xfId="3" applyFont="1" applyAlignment="1">
      <alignment horizontal="right" vertical="center"/>
    </xf>
    <xf numFmtId="0" fontId="31" fillId="0" borderId="30" xfId="3" applyFont="1" applyBorder="1">
      <alignment vertical="center"/>
    </xf>
    <xf numFmtId="0" fontId="33" fillId="0" borderId="29" xfId="3" applyFont="1" applyBorder="1" applyAlignment="1">
      <alignment horizontal="centerContinuous" vertical="center"/>
    </xf>
    <xf numFmtId="0" fontId="31" fillId="0" borderId="29" xfId="3" applyFont="1" applyBorder="1">
      <alignment vertical="center"/>
    </xf>
    <xf numFmtId="0" fontId="31" fillId="0" borderId="31" xfId="3" applyFont="1" applyBorder="1">
      <alignment vertical="center"/>
    </xf>
    <xf numFmtId="0" fontId="31" fillId="0" borderId="45" xfId="3" applyFont="1" applyBorder="1">
      <alignment vertical="center"/>
    </xf>
    <xf numFmtId="0" fontId="31" fillId="0" borderId="41" xfId="3" applyFont="1" applyBorder="1">
      <alignment vertical="center"/>
    </xf>
    <xf numFmtId="0" fontId="31" fillId="0" borderId="44" xfId="3" applyFont="1" applyBorder="1">
      <alignment vertical="center"/>
    </xf>
    <xf numFmtId="0" fontId="34" fillId="0" borderId="0" xfId="3" applyFont="1">
      <alignment vertical="center"/>
    </xf>
    <xf numFmtId="0" fontId="31" fillId="3" borderId="18" xfId="3" applyFont="1" applyFill="1" applyBorder="1">
      <alignment vertical="center"/>
    </xf>
    <xf numFmtId="0" fontId="31" fillId="3" borderId="18" xfId="3" applyFont="1" applyFill="1" applyBorder="1" applyAlignment="1">
      <alignment horizontal="center" vertical="center"/>
    </xf>
    <xf numFmtId="0" fontId="31" fillId="3" borderId="15" xfId="3" applyFont="1" applyFill="1" applyBorder="1" applyAlignment="1">
      <alignment horizontal="center" vertical="center"/>
    </xf>
    <xf numFmtId="0" fontId="31" fillId="3" borderId="35" xfId="3" applyFont="1" applyFill="1" applyBorder="1" applyAlignment="1">
      <alignment horizontal="center" vertical="center"/>
    </xf>
    <xf numFmtId="0" fontId="31" fillId="3" borderId="33" xfId="3" applyFont="1" applyFill="1" applyBorder="1" applyAlignment="1">
      <alignment horizontal="center" vertical="center"/>
    </xf>
    <xf numFmtId="0" fontId="33" fillId="3" borderId="18" xfId="3" applyFont="1" applyFill="1" applyBorder="1" applyAlignment="1">
      <alignment horizontal="center" vertical="center"/>
    </xf>
    <xf numFmtId="0" fontId="31" fillId="0" borderId="18" xfId="3" applyFont="1" applyBorder="1" applyAlignment="1">
      <alignment horizontal="center" vertical="center"/>
    </xf>
    <xf numFmtId="0" fontId="31" fillId="0" borderId="19" xfId="3" applyFont="1" applyBorder="1" applyAlignment="1">
      <alignment horizontal="right" vertical="center" indent="1"/>
    </xf>
    <xf numFmtId="0" fontId="31" fillId="0" borderId="17" xfId="3" applyFont="1" applyBorder="1" applyAlignment="1">
      <alignment horizontal="center" vertical="center"/>
    </xf>
    <xf numFmtId="0" fontId="33" fillId="3" borderId="18" xfId="3" applyFont="1" applyFill="1" applyBorder="1" applyAlignment="1">
      <alignment horizontal="center" vertical="center" wrapText="1"/>
    </xf>
    <xf numFmtId="0" fontId="31" fillId="0" borderId="15" xfId="3" applyFont="1" applyBorder="1" applyAlignment="1">
      <alignment horizontal="right" vertical="center" indent="1"/>
    </xf>
    <xf numFmtId="0" fontId="31" fillId="0" borderId="74" xfId="3" applyFont="1" applyBorder="1" applyAlignment="1">
      <alignment horizontal="right" vertical="center" indent="1"/>
    </xf>
    <xf numFmtId="0" fontId="31" fillId="0" borderId="53" xfId="3" applyFont="1" applyBorder="1" applyAlignment="1">
      <alignment horizontal="right" vertical="center" indent="1"/>
    </xf>
    <xf numFmtId="0" fontId="31" fillId="0" borderId="0" xfId="3" applyFont="1" applyAlignment="1">
      <alignment horizontal="right" vertical="center" indent="1"/>
    </xf>
    <xf numFmtId="0" fontId="31" fillId="3" borderId="35" xfId="3" applyFont="1" applyFill="1" applyBorder="1">
      <alignment vertical="center"/>
    </xf>
    <xf numFmtId="0" fontId="31" fillId="3" borderId="34" xfId="3" applyFont="1" applyFill="1" applyBorder="1" applyAlignment="1">
      <alignment horizontal="center" vertical="center"/>
    </xf>
    <xf numFmtId="0" fontId="31" fillId="3" borderId="33" xfId="3" applyFont="1" applyFill="1" applyBorder="1">
      <alignment vertical="center"/>
    </xf>
    <xf numFmtId="0" fontId="31" fillId="0" borderId="0" xfId="3" applyFont="1" applyAlignment="1">
      <alignment horizontal="center" vertical="center"/>
    </xf>
    <xf numFmtId="0" fontId="33" fillId="3" borderId="19" xfId="3" applyFont="1" applyFill="1" applyBorder="1" applyAlignment="1">
      <alignment horizontal="center" vertical="center"/>
    </xf>
    <xf numFmtId="0" fontId="31" fillId="4" borderId="18" xfId="3" applyFont="1" applyFill="1" applyBorder="1" applyAlignment="1">
      <alignment horizontal="center" vertical="center"/>
    </xf>
    <xf numFmtId="0" fontId="33" fillId="3" borderId="74" xfId="3" applyFont="1" applyFill="1" applyBorder="1" applyAlignment="1">
      <alignment horizontal="center" vertical="center" wrapText="1"/>
    </xf>
    <xf numFmtId="0" fontId="31" fillId="4" borderId="46" xfId="3" applyFont="1" applyFill="1" applyBorder="1" applyAlignment="1">
      <alignment horizontal="center" vertical="center"/>
    </xf>
    <xf numFmtId="0" fontId="33" fillId="0" borderId="0" xfId="3" applyFont="1" applyAlignment="1">
      <alignment horizontal="center" vertical="center" wrapText="1"/>
    </xf>
    <xf numFmtId="0" fontId="31" fillId="0" borderId="46" xfId="3" applyFont="1" applyBorder="1" applyAlignment="1">
      <alignment horizontal="center" vertical="center"/>
    </xf>
    <xf numFmtId="0" fontId="31" fillId="0" borderId="60" xfId="3" applyFont="1" applyBorder="1">
      <alignment vertical="center"/>
    </xf>
    <xf numFmtId="0" fontId="34" fillId="0" borderId="61" xfId="3" applyFont="1" applyBorder="1">
      <alignment vertical="center"/>
    </xf>
    <xf numFmtId="0" fontId="31" fillId="0" borderId="61" xfId="3" applyFont="1" applyBorder="1" applyAlignment="1">
      <alignment horizontal="right" vertical="center" indent="1"/>
    </xf>
    <xf numFmtId="0" fontId="31" fillId="0" borderId="62" xfId="3" applyFont="1" applyBorder="1">
      <alignment vertical="center"/>
    </xf>
    <xf numFmtId="0" fontId="31" fillId="0" borderId="0" xfId="3" applyFont="1" applyFill="1" applyBorder="1">
      <alignment vertical="center"/>
    </xf>
    <xf numFmtId="0" fontId="31" fillId="3" borderId="88" xfId="3" applyFont="1" applyFill="1" applyBorder="1">
      <alignment vertical="center"/>
    </xf>
    <xf numFmtId="0" fontId="33" fillId="0" borderId="0" xfId="3" applyFont="1" applyFill="1" applyBorder="1" applyAlignment="1">
      <alignment horizontal="center" vertical="center"/>
    </xf>
    <xf numFmtId="0" fontId="33" fillId="3" borderId="80" xfId="3" applyFont="1" applyFill="1" applyBorder="1" applyAlignment="1">
      <alignment horizontal="center" vertical="center"/>
    </xf>
    <xf numFmtId="0" fontId="31" fillId="4" borderId="16" xfId="3" applyFont="1" applyFill="1" applyBorder="1" applyAlignment="1">
      <alignment horizontal="right" vertical="center" indent="1"/>
    </xf>
    <xf numFmtId="0" fontId="33" fillId="0" borderId="0" xfId="3" applyFont="1" applyFill="1" applyBorder="1" applyAlignment="1">
      <alignment horizontal="center" vertical="center" wrapText="1"/>
    </xf>
    <xf numFmtId="0" fontId="33" fillId="3" borderId="89" xfId="3" applyFont="1" applyFill="1" applyBorder="1" applyAlignment="1">
      <alignment horizontal="center" vertical="center" wrapText="1"/>
    </xf>
    <xf numFmtId="0" fontId="31" fillId="4" borderId="23" xfId="3" applyFont="1" applyFill="1" applyBorder="1" applyAlignment="1">
      <alignment horizontal="right" vertical="center" indent="1"/>
    </xf>
    <xf numFmtId="0" fontId="31" fillId="0" borderId="22" xfId="3" applyFont="1" applyBorder="1" applyAlignment="1">
      <alignment horizontal="right" vertical="center" indent="1"/>
    </xf>
    <xf numFmtId="0" fontId="31" fillId="0" borderId="15" xfId="3" applyFont="1" applyBorder="1" applyAlignment="1">
      <alignment horizontal="left" vertical="center"/>
    </xf>
    <xf numFmtId="0" fontId="31" fillId="0" borderId="43" xfId="3" applyFont="1" applyBorder="1" applyAlignment="1">
      <alignment vertical="center"/>
    </xf>
    <xf numFmtId="0" fontId="31" fillId="0" borderId="43" xfId="3" applyFont="1" applyBorder="1" applyAlignment="1">
      <alignment horizontal="left" vertical="center"/>
    </xf>
    <xf numFmtId="0" fontId="31" fillId="0" borderId="15" xfId="3" applyFont="1" applyBorder="1" applyAlignment="1">
      <alignment vertical="center"/>
    </xf>
    <xf numFmtId="0" fontId="31" fillId="0" borderId="18" xfId="3" applyFont="1" applyBorder="1" applyAlignment="1">
      <alignment vertical="center"/>
    </xf>
    <xf numFmtId="0" fontId="31" fillId="0" borderId="0" xfId="3" applyFont="1" applyBorder="1" applyAlignment="1">
      <alignment vertical="top" wrapText="1"/>
    </xf>
    <xf numFmtId="0" fontId="2" fillId="0" borderId="0" xfId="2"/>
    <xf numFmtId="0" fontId="36" fillId="0" borderId="0" xfId="2" applyFont="1"/>
    <xf numFmtId="0" fontId="3" fillId="0" borderId="0" xfId="1" applyFont="1" applyAlignment="1">
      <alignment vertical="center"/>
    </xf>
    <xf numFmtId="0" fontId="2" fillId="9" borderId="18" xfId="2" applyFill="1" applyBorder="1" applyProtection="1">
      <protection locked="0"/>
    </xf>
    <xf numFmtId="0" fontId="2" fillId="9" borderId="18" xfId="2" applyFill="1" applyBorder="1" applyAlignment="1" applyProtection="1">
      <alignment horizontal="center"/>
      <protection locked="0"/>
    </xf>
    <xf numFmtId="0" fontId="2" fillId="0" borderId="0" xfId="2" applyProtection="1">
      <protection locked="0"/>
    </xf>
    <xf numFmtId="0" fontId="2" fillId="0" borderId="18" xfId="2" applyBorder="1" applyAlignment="1" applyProtection="1">
      <alignment horizontal="center"/>
      <protection locked="0"/>
    </xf>
    <xf numFmtId="189" fontId="2" fillId="2" borderId="18" xfId="2" applyNumberFormat="1" applyFill="1" applyBorder="1" applyProtection="1">
      <protection locked="0"/>
    </xf>
    <xf numFmtId="0" fontId="2" fillId="0" borderId="18" xfId="2" applyNumberFormat="1" applyBorder="1" applyProtection="1"/>
    <xf numFmtId="0" fontId="2" fillId="0" borderId="0" xfId="2" applyAlignment="1"/>
    <xf numFmtId="0" fontId="37" fillId="0" borderId="0" xfId="2" applyFont="1" applyProtection="1"/>
    <xf numFmtId="0" fontId="2" fillId="0" borderId="0" xfId="2" applyProtection="1"/>
    <xf numFmtId="0" fontId="5" fillId="0" borderId="40" xfId="2" applyFont="1" applyBorder="1" applyAlignment="1" applyProtection="1"/>
    <xf numFmtId="0" fontId="5" fillId="0" borderId="37" xfId="2" applyFont="1" applyBorder="1" applyAlignment="1" applyProtection="1"/>
    <xf numFmtId="0" fontId="2" fillId="0" borderId="37" xfId="2" applyBorder="1" applyProtection="1"/>
    <xf numFmtId="0" fontId="2" fillId="0" borderId="36" xfId="2" applyBorder="1" applyProtection="1"/>
    <xf numFmtId="0" fontId="2" fillId="0" borderId="75" xfId="2" applyBorder="1" applyProtection="1"/>
    <xf numFmtId="0" fontId="2" fillId="0" borderId="0" xfId="2" applyBorder="1" applyProtection="1"/>
    <xf numFmtId="0" fontId="2" fillId="0" borderId="66" xfId="2" applyBorder="1" applyProtection="1"/>
    <xf numFmtId="181" fontId="38" fillId="0" borderId="0" xfId="2" applyNumberFormat="1" applyFont="1" applyFill="1" applyBorder="1" applyAlignment="1" applyProtection="1">
      <alignment vertical="center"/>
      <protection locked="0"/>
    </xf>
    <xf numFmtId="0" fontId="2" fillId="0" borderId="0" xfId="2" applyBorder="1" applyProtection="1">
      <protection locked="0"/>
    </xf>
    <xf numFmtId="0" fontId="2" fillId="0" borderId="0" xfId="2" applyFill="1" applyBorder="1" applyAlignment="1" applyProtection="1">
      <protection locked="0"/>
    </xf>
    <xf numFmtId="0" fontId="2" fillId="0" borderId="0" xfId="2" applyFill="1" applyBorder="1" applyProtection="1">
      <protection locked="0"/>
    </xf>
    <xf numFmtId="0" fontId="2" fillId="0" borderId="29" xfId="2" applyFill="1" applyBorder="1" applyProtection="1">
      <protection locked="0"/>
    </xf>
    <xf numFmtId="0" fontId="2" fillId="10" borderId="18" xfId="2" quotePrefix="1" applyFill="1" applyBorder="1" applyProtection="1"/>
    <xf numFmtId="0" fontId="0" fillId="0" borderId="0" xfId="2" applyFont="1" applyFill="1"/>
    <xf numFmtId="0" fontId="2" fillId="0" borderId="29" xfId="2" applyBorder="1" applyProtection="1">
      <protection locked="0"/>
    </xf>
    <xf numFmtId="181" fontId="38" fillId="0" borderId="29" xfId="2" applyNumberFormat="1" applyFont="1" applyFill="1" applyBorder="1" applyAlignment="1" applyProtection="1">
      <alignment vertical="center"/>
      <protection locked="0"/>
    </xf>
    <xf numFmtId="0" fontId="2" fillId="0" borderId="29" xfId="2" applyBorder="1" applyAlignment="1" applyProtection="1">
      <protection locked="0"/>
    </xf>
    <xf numFmtId="20" fontId="2" fillId="9" borderId="18" xfId="2" quotePrefix="1" applyNumberFormat="1" applyFill="1" applyBorder="1" applyAlignment="1" applyProtection="1">
      <alignment horizontal="center"/>
      <protection locked="0"/>
    </xf>
    <xf numFmtId="0" fontId="2" fillId="9" borderId="43" xfId="2" applyFill="1" applyBorder="1" applyAlignment="1" applyProtection="1">
      <alignment horizontal="center"/>
      <protection locked="0"/>
    </xf>
    <xf numFmtId="0" fontId="2" fillId="0" borderId="18" xfId="2" applyBorder="1" applyAlignment="1" applyProtection="1">
      <alignment horizontal="center" shrinkToFit="1"/>
      <protection locked="0"/>
    </xf>
    <xf numFmtId="0" fontId="2" fillId="0" borderId="18" xfId="2" applyNumberFormat="1" applyFill="1" applyBorder="1" applyProtection="1"/>
    <xf numFmtId="177" fontId="2" fillId="0" borderId="101" xfId="2" applyNumberFormat="1" applyFill="1" applyBorder="1" applyProtection="1"/>
    <xf numFmtId="0" fontId="2" fillId="0" borderId="58" xfId="2" applyBorder="1" applyProtection="1"/>
    <xf numFmtId="0" fontId="2" fillId="0" borderId="5" xfId="2" applyBorder="1" applyProtection="1"/>
    <xf numFmtId="0" fontId="2" fillId="0" borderId="4" xfId="2" applyBorder="1" applyProtection="1"/>
    <xf numFmtId="0" fontId="2" fillId="0" borderId="102" xfId="2" applyBorder="1" applyProtection="1">
      <protection locked="0"/>
    </xf>
    <xf numFmtId="0" fontId="2" fillId="0" borderId="26" xfId="2" applyBorder="1" applyProtection="1">
      <protection locked="0"/>
    </xf>
    <xf numFmtId="177" fontId="2" fillId="0" borderId="103" xfId="2" applyNumberFormat="1" applyBorder="1" applyProtection="1"/>
    <xf numFmtId="0" fontId="39" fillId="0" borderId="0" xfId="2" applyFont="1" applyAlignment="1" applyProtection="1">
      <alignment vertical="center"/>
      <protection locked="0"/>
    </xf>
    <xf numFmtId="0" fontId="2" fillId="0" borderId="0" xfId="2" applyAlignment="1" applyProtection="1">
      <alignment horizontal="center"/>
      <protection locked="0"/>
    </xf>
    <xf numFmtId="0" fontId="2" fillId="0" borderId="0" xfId="2" applyFill="1" applyProtection="1">
      <protection locked="0"/>
    </xf>
    <xf numFmtId="0" fontId="40" fillId="0" borderId="0" xfId="2" applyFont="1" applyProtection="1">
      <protection locked="0"/>
    </xf>
    <xf numFmtId="0" fontId="36" fillId="0" borderId="0" xfId="2" applyFont="1" applyProtection="1">
      <protection locked="0"/>
    </xf>
    <xf numFmtId="0" fontId="2" fillId="2" borderId="16" xfId="2" applyFill="1" applyBorder="1" applyAlignment="1" applyProtection="1">
      <protection locked="0"/>
    </xf>
    <xf numFmtId="0" fontId="41" fillId="0" borderId="0" xfId="2" applyFont="1" applyFill="1" applyAlignment="1" applyProtection="1">
      <protection locked="0"/>
    </xf>
    <xf numFmtId="0" fontId="41" fillId="0" borderId="0" xfId="2" applyFont="1" applyFill="1" applyAlignment="1" applyProtection="1">
      <alignment horizontal="right"/>
      <protection locked="0"/>
    </xf>
    <xf numFmtId="0" fontId="40" fillId="0" borderId="0" xfId="2" applyFont="1" applyFill="1" applyBorder="1" applyAlignment="1" applyProtection="1">
      <alignment horizontal="center" vertical="center"/>
      <protection locked="0"/>
    </xf>
    <xf numFmtId="190" fontId="42" fillId="0" borderId="0" xfId="2" applyNumberFormat="1" applyFont="1" applyFill="1" applyBorder="1" applyAlignment="1" applyProtection="1">
      <alignment horizontal="center" vertical="center"/>
      <protection locked="0"/>
    </xf>
    <xf numFmtId="0" fontId="40" fillId="0" borderId="0" xfId="2" applyFont="1" applyFill="1" applyAlignment="1" applyProtection="1">
      <alignment vertical="center"/>
      <protection locked="0"/>
    </xf>
    <xf numFmtId="9" fontId="42" fillId="0" borderId="0" xfId="2" applyNumberFormat="1" applyFont="1" applyFill="1" applyBorder="1" applyAlignment="1" applyProtection="1">
      <alignment horizontal="center" vertical="center"/>
      <protection locked="0"/>
    </xf>
    <xf numFmtId="0" fontId="40" fillId="0" borderId="0" xfId="2" applyFont="1" applyFill="1" applyAlignment="1">
      <alignment vertical="center"/>
    </xf>
    <xf numFmtId="182" fontId="2" fillId="0" borderId="45" xfId="2" applyNumberFormat="1" applyBorder="1" applyProtection="1">
      <protection locked="0"/>
    </xf>
    <xf numFmtId="182" fontId="2" fillId="0" borderId="14" xfId="2" applyNumberFormat="1" applyBorder="1" applyAlignment="1" applyProtection="1">
      <alignment horizontal="center"/>
      <protection locked="0"/>
    </xf>
    <xf numFmtId="182" fontId="2" fillId="0" borderId="16" xfId="2" applyNumberFormat="1" applyBorder="1" applyAlignment="1" applyProtection="1">
      <alignment horizontal="center"/>
      <protection locked="0"/>
    </xf>
    <xf numFmtId="182" fontId="2" fillId="0" borderId="0" xfId="2" applyNumberFormat="1"/>
    <xf numFmtId="182" fontId="2" fillId="0" borderId="104" xfId="2" applyNumberFormat="1" applyBorder="1" applyAlignment="1" applyProtection="1">
      <alignment horizontal="center" vertical="center" wrapText="1"/>
      <protection locked="0"/>
    </xf>
    <xf numFmtId="182" fontId="43" fillId="0" borderId="18" xfId="2" applyNumberFormat="1" applyFont="1" applyBorder="1" applyAlignment="1" applyProtection="1">
      <alignment horizontal="center" vertical="center" wrapText="1"/>
      <protection locked="0"/>
    </xf>
    <xf numFmtId="191" fontId="43" fillId="0" borderId="18" xfId="2" applyNumberFormat="1" applyFont="1" applyBorder="1" applyAlignment="1" applyProtection="1">
      <alignment horizontal="right" vertical="center" wrapText="1"/>
      <protection locked="0"/>
    </xf>
    <xf numFmtId="0" fontId="43" fillId="0" borderId="18" xfId="2" applyNumberFormat="1" applyFont="1" applyBorder="1" applyAlignment="1" applyProtection="1">
      <alignment horizontal="right" vertical="center" wrapText="1"/>
      <protection locked="0"/>
    </xf>
    <xf numFmtId="182" fontId="2" fillId="0" borderId="18" xfId="2" applyNumberFormat="1" applyFill="1" applyBorder="1" applyAlignment="1" applyProtection="1">
      <alignment horizontal="center" vertical="center" wrapText="1"/>
      <protection locked="0"/>
    </xf>
    <xf numFmtId="182" fontId="2" fillId="0" borderId="0" xfId="2" applyNumberFormat="1" applyAlignment="1">
      <alignment horizontal="center" vertical="center" wrapText="1"/>
    </xf>
    <xf numFmtId="182" fontId="44" fillId="0" borderId="104" xfId="2" applyNumberFormat="1" applyFont="1" applyBorder="1" applyProtection="1">
      <protection locked="0"/>
    </xf>
    <xf numFmtId="182" fontId="2" fillId="0" borderId="18" xfId="2" applyNumberFormat="1" applyBorder="1" applyAlignment="1" applyProtection="1">
      <protection locked="0"/>
    </xf>
    <xf numFmtId="192" fontId="2" fillId="0" borderId="18" xfId="2" applyNumberFormat="1" applyBorder="1" applyAlignment="1" applyProtection="1">
      <protection locked="0"/>
    </xf>
    <xf numFmtId="182" fontId="2" fillId="12" borderId="18" xfId="2" applyNumberFormat="1" applyFill="1" applyBorder="1" applyProtection="1">
      <protection locked="0"/>
    </xf>
    <xf numFmtId="182" fontId="2" fillId="0" borderId="18" xfId="2" applyNumberFormat="1" applyFill="1" applyBorder="1" applyProtection="1"/>
    <xf numFmtId="182" fontId="2" fillId="0" borderId="104" xfId="2" applyNumberFormat="1" applyBorder="1" applyProtection="1">
      <protection locked="0"/>
    </xf>
    <xf numFmtId="182" fontId="2" fillId="0" borderId="24" xfId="2" applyNumberFormat="1" applyBorder="1" applyProtection="1">
      <protection locked="0"/>
    </xf>
    <xf numFmtId="182" fontId="40" fillId="13" borderId="18" xfId="2" applyNumberFormat="1" applyFont="1" applyFill="1" applyBorder="1" applyProtection="1"/>
    <xf numFmtId="193" fontId="40" fillId="14" borderId="18" xfId="2" applyNumberFormat="1" applyFont="1" applyFill="1" applyBorder="1" applyProtection="1"/>
    <xf numFmtId="182" fontId="44" fillId="0" borderId="43" xfId="2" applyNumberFormat="1" applyFont="1" applyBorder="1" applyProtection="1">
      <protection locked="0"/>
    </xf>
    <xf numFmtId="182" fontId="2" fillId="0" borderId="0" xfId="2" applyNumberFormat="1" applyProtection="1">
      <protection locked="0"/>
    </xf>
    <xf numFmtId="182" fontId="2" fillId="0" borderId="0" xfId="2" applyNumberFormat="1" applyAlignment="1" applyProtection="1">
      <alignment horizontal="center"/>
      <protection locked="0"/>
    </xf>
    <xf numFmtId="182" fontId="2" fillId="0" borderId="0" xfId="2" applyNumberFormat="1" applyFill="1" applyProtection="1">
      <protection locked="0"/>
    </xf>
    <xf numFmtId="182" fontId="44" fillId="0" borderId="0" xfId="2" applyNumberFormat="1" applyFont="1" applyFill="1" applyAlignment="1" applyProtection="1">
      <alignment horizontal="center"/>
      <protection locked="0"/>
    </xf>
    <xf numFmtId="182" fontId="44" fillId="0" borderId="0" xfId="2" applyNumberFormat="1" applyFont="1" applyAlignment="1" applyProtection="1">
      <alignment horizontal="center"/>
      <protection locked="0"/>
    </xf>
    <xf numFmtId="182" fontId="2" fillId="0" borderId="18" xfId="2" applyNumberFormat="1" applyBorder="1" applyProtection="1"/>
    <xf numFmtId="181" fontId="40" fillId="13" borderId="18" xfId="2" applyNumberFormat="1" applyFont="1" applyFill="1" applyBorder="1" applyProtection="1"/>
    <xf numFmtId="182" fontId="2" fillId="0" borderId="14" xfId="2" applyNumberFormat="1" applyBorder="1" applyProtection="1">
      <protection locked="0"/>
    </xf>
    <xf numFmtId="182" fontId="2" fillId="0" borderId="14" xfId="2" applyNumberFormat="1" applyFill="1" applyBorder="1" applyProtection="1">
      <protection locked="0"/>
    </xf>
    <xf numFmtId="182" fontId="40" fillId="0" borderId="14" xfId="2" applyNumberFormat="1" applyFont="1" applyFill="1" applyBorder="1" applyProtection="1">
      <protection locked="0"/>
    </xf>
    <xf numFmtId="182" fontId="2" fillId="0" borderId="102" xfId="2" applyNumberFormat="1" applyBorder="1" applyAlignment="1" applyProtection="1">
      <protection locked="0"/>
    </xf>
    <xf numFmtId="182" fontId="45" fillId="0" borderId="0" xfId="2" applyNumberFormat="1" applyFont="1" applyBorder="1" applyAlignment="1" applyProtection="1">
      <alignment horizontal="center"/>
      <protection locked="0"/>
    </xf>
    <xf numFmtId="182" fontId="2" fillId="0" borderId="0" xfId="2" applyNumberFormat="1" applyBorder="1" applyProtection="1">
      <protection locked="0"/>
    </xf>
    <xf numFmtId="182" fontId="2" fillId="0" borderId="0" xfId="2" applyNumberFormat="1" applyBorder="1" applyAlignment="1" applyProtection="1">
      <alignment horizontal="center"/>
      <protection locked="0"/>
    </xf>
    <xf numFmtId="182" fontId="0" fillId="0" borderId="0" xfId="2" applyNumberFormat="1" applyFont="1" applyBorder="1" applyAlignment="1" applyProtection="1">
      <alignment vertical="center"/>
      <protection locked="0"/>
    </xf>
    <xf numFmtId="0" fontId="0" fillId="0" borderId="0" xfId="2" applyFont="1" applyAlignment="1" applyProtection="1">
      <alignment vertical="center"/>
      <protection locked="0"/>
    </xf>
    <xf numFmtId="0" fontId="0" fillId="0" borderId="0" xfId="2" applyFont="1" applyAlignment="1" applyProtection="1">
      <alignment vertical="center" wrapText="1"/>
      <protection locked="0"/>
    </xf>
    <xf numFmtId="0" fontId="2" fillId="0" borderId="0" xfId="2" applyAlignment="1">
      <alignment horizontal="center"/>
    </xf>
    <xf numFmtId="0" fontId="2" fillId="0" borderId="0" xfId="2" applyFill="1"/>
    <xf numFmtId="0" fontId="46" fillId="0" borderId="0" xfId="3" applyFont="1">
      <alignment vertical="center"/>
    </xf>
    <xf numFmtId="0" fontId="33" fillId="0" borderId="0" xfId="3" applyFont="1" applyAlignment="1">
      <alignment horizontal="left" vertical="center"/>
    </xf>
    <xf numFmtId="181" fontId="38" fillId="0" borderId="0" xfId="2" applyNumberFormat="1" applyFont="1" applyFill="1" applyBorder="1" applyAlignment="1" applyProtection="1">
      <alignment horizontal="right" vertical="center"/>
      <protection locked="0"/>
    </xf>
    <xf numFmtId="49" fontId="2" fillId="0" borderId="75" xfId="2" applyNumberFormat="1" applyBorder="1" applyProtection="1"/>
    <xf numFmtId="49" fontId="2" fillId="0" borderId="0" xfId="2" applyNumberFormat="1" applyBorder="1" applyProtection="1"/>
    <xf numFmtId="49" fontId="2" fillId="0" borderId="66" xfId="2" applyNumberFormat="1" applyBorder="1" applyProtection="1"/>
    <xf numFmtId="0" fontId="2" fillId="0" borderId="0" xfId="2" applyBorder="1" applyAlignment="1" applyProtection="1">
      <alignment vertical="center"/>
      <protection locked="0"/>
    </xf>
    <xf numFmtId="0" fontId="2" fillId="0" borderId="0" xfId="2" applyBorder="1" applyAlignment="1" applyProtection="1">
      <protection locked="0"/>
    </xf>
    <xf numFmtId="0" fontId="2" fillId="0" borderId="29" xfId="2" applyBorder="1" applyAlignment="1" applyProtection="1">
      <alignment vertical="center"/>
      <protection locked="0"/>
    </xf>
    <xf numFmtId="0" fontId="31" fillId="0" borderId="0" xfId="3" applyFont="1" applyBorder="1" applyAlignment="1">
      <alignment horizontal="left" vertical="top" wrapText="1"/>
    </xf>
    <xf numFmtId="0" fontId="35" fillId="0" borderId="15" xfId="3" applyFont="1" applyBorder="1" applyAlignment="1">
      <alignment horizontal="center" vertical="center" wrapText="1"/>
    </xf>
    <xf numFmtId="0" fontId="35" fillId="0" borderId="14" xfId="3" applyFont="1" applyBorder="1" applyAlignment="1">
      <alignment horizontal="center" vertical="center" wrapText="1"/>
    </xf>
    <xf numFmtId="0" fontId="35" fillId="0" borderId="16" xfId="3" applyFont="1" applyBorder="1" applyAlignment="1">
      <alignment horizontal="center" vertical="center" wrapText="1"/>
    </xf>
    <xf numFmtId="0" fontId="35" fillId="4" borderId="15" xfId="3" applyFont="1" applyFill="1" applyBorder="1" applyAlignment="1">
      <alignment horizontal="center" vertical="center"/>
    </xf>
    <xf numFmtId="0" fontId="35" fillId="4" borderId="16" xfId="3" applyFont="1" applyFill="1" applyBorder="1" applyAlignment="1">
      <alignment horizontal="center" vertical="center"/>
    </xf>
    <xf numFmtId="0" fontId="31" fillId="0" borderId="0" xfId="3" applyFont="1" applyAlignment="1">
      <alignment horizontal="right" vertical="center"/>
    </xf>
    <xf numFmtId="0" fontId="32" fillId="0" borderId="0" xfId="3" applyFont="1" applyAlignment="1">
      <alignment horizontal="center" vertical="center"/>
    </xf>
    <xf numFmtId="0" fontId="31" fillId="0" borderId="41" xfId="3" applyFont="1" applyBorder="1" applyAlignment="1">
      <alignment horizontal="center" vertical="center"/>
    </xf>
    <xf numFmtId="0" fontId="31" fillId="0" borderId="44" xfId="3" applyFont="1" applyBorder="1" applyAlignment="1">
      <alignment horizontal="center" vertical="center"/>
    </xf>
    <xf numFmtId="0" fontId="31" fillId="0" borderId="65" xfId="3" applyFont="1" applyBorder="1" applyAlignment="1">
      <alignment vertical="center"/>
    </xf>
    <xf numFmtId="0" fontId="31" fillId="0" borderId="30" xfId="3" applyFont="1" applyBorder="1" applyAlignment="1">
      <alignment vertical="center"/>
    </xf>
    <xf numFmtId="0" fontId="31" fillId="0" borderId="0" xfId="3" applyFont="1" applyAlignment="1">
      <alignment horizontal="center" vertical="center" wrapText="1" justifyLastLine="1"/>
    </xf>
    <xf numFmtId="0" fontId="31" fillId="0" borderId="45" xfId="3" applyFont="1" applyBorder="1" applyAlignment="1">
      <alignment vertical="center" wrapText="1"/>
    </xf>
    <xf numFmtId="0" fontId="31" fillId="3" borderId="15" xfId="3" applyFont="1" applyFill="1" applyBorder="1" applyAlignment="1">
      <alignment horizontal="center" vertical="center"/>
    </xf>
    <xf numFmtId="0" fontId="31" fillId="3" borderId="16" xfId="3" applyFont="1" applyFill="1" applyBorder="1" applyAlignment="1">
      <alignment horizontal="center" vertical="center"/>
    </xf>
    <xf numFmtId="0" fontId="31" fillId="3" borderId="49" xfId="3" applyFont="1" applyFill="1" applyBorder="1" applyAlignment="1">
      <alignment horizontal="center" vertical="center"/>
    </xf>
    <xf numFmtId="0" fontId="31" fillId="3" borderId="50" xfId="3" applyFont="1" applyFill="1" applyBorder="1" applyAlignment="1">
      <alignment horizontal="center" vertical="center"/>
    </xf>
    <xf numFmtId="0" fontId="31" fillId="3" borderId="48" xfId="3" applyFont="1" applyFill="1" applyBorder="1" applyAlignment="1">
      <alignment horizontal="center" vertical="center"/>
    </xf>
    <xf numFmtId="0" fontId="31" fillId="0" borderId="15" xfId="3" applyFont="1" applyBorder="1" applyAlignment="1">
      <alignment horizontal="center" vertical="center"/>
    </xf>
    <xf numFmtId="0" fontId="31" fillId="0" borderId="14" xfId="3" applyFont="1" applyBorder="1" applyAlignment="1">
      <alignment horizontal="center" vertical="center"/>
    </xf>
    <xf numFmtId="0" fontId="31" fillId="0" borderId="16" xfId="3" applyFont="1" applyBorder="1" applyAlignment="1">
      <alignment horizontal="center" vertical="center"/>
    </xf>
    <xf numFmtId="182" fontId="2" fillId="0" borderId="15" xfId="2" applyNumberFormat="1" applyBorder="1" applyAlignment="1" applyProtection="1">
      <alignment horizontal="center"/>
      <protection locked="0"/>
    </xf>
    <xf numFmtId="182" fontId="2" fillId="0" borderId="14" xfId="2" applyNumberFormat="1" applyBorder="1" applyAlignment="1" applyProtection="1">
      <alignment horizontal="center"/>
      <protection locked="0"/>
    </xf>
    <xf numFmtId="182" fontId="2" fillId="0" borderId="16" xfId="2" applyNumberFormat="1" applyBorder="1" applyAlignment="1" applyProtection="1">
      <alignment horizontal="center"/>
      <protection locked="0"/>
    </xf>
    <xf numFmtId="182" fontId="45" fillId="0" borderId="15" xfId="2" applyNumberFormat="1" applyFont="1" applyBorder="1" applyAlignment="1" applyProtection="1">
      <alignment horizontal="center"/>
      <protection locked="0"/>
    </xf>
    <xf numFmtId="182" fontId="45" fillId="0" borderId="14" xfId="2" applyNumberFormat="1" applyFont="1" applyBorder="1" applyAlignment="1" applyProtection="1">
      <alignment horizontal="center"/>
      <protection locked="0"/>
    </xf>
    <xf numFmtId="182" fontId="45" fillId="0" borderId="16" xfId="2" applyNumberFormat="1" applyFont="1" applyBorder="1" applyAlignment="1" applyProtection="1">
      <alignment horizontal="center"/>
      <protection locked="0"/>
    </xf>
    <xf numFmtId="182" fontId="2" fillId="0" borderId="43" xfId="2" applyNumberFormat="1" applyBorder="1" applyAlignment="1" applyProtection="1">
      <alignment horizontal="center" vertical="center" wrapText="1"/>
      <protection locked="0"/>
    </xf>
    <xf numFmtId="182" fontId="2" fillId="0" borderId="104" xfId="2" applyNumberFormat="1" applyBorder="1" applyAlignment="1" applyProtection="1">
      <alignment horizontal="center" vertical="center" wrapText="1"/>
      <protection locked="0"/>
    </xf>
    <xf numFmtId="182" fontId="2" fillId="0" borderId="24" xfId="2" applyNumberFormat="1" applyBorder="1" applyAlignment="1" applyProtection="1">
      <alignment horizontal="center" vertical="center" wrapText="1"/>
      <protection locked="0"/>
    </xf>
    <xf numFmtId="0" fontId="0" fillId="11" borderId="18" xfId="2" applyFont="1" applyFill="1" applyBorder="1" applyAlignment="1" applyProtection="1">
      <alignment horizontal="center" vertical="center"/>
      <protection locked="0"/>
    </xf>
    <xf numFmtId="0" fontId="2" fillId="2" borderId="18" xfId="2" applyFill="1" applyBorder="1" applyAlignment="1" applyProtection="1">
      <alignment horizontal="center"/>
      <protection locked="0"/>
    </xf>
    <xf numFmtId="0" fontId="0" fillId="11" borderId="18" xfId="2" applyFont="1" applyFill="1" applyBorder="1" applyAlignment="1" applyProtection="1">
      <alignment horizontal="center"/>
      <protection locked="0"/>
    </xf>
    <xf numFmtId="0" fontId="2" fillId="2" borderId="15" xfId="2" applyFill="1" applyBorder="1" applyAlignment="1" applyProtection="1">
      <alignment horizontal="center"/>
      <protection locked="0"/>
    </xf>
    <xf numFmtId="0" fontId="2" fillId="2" borderId="14" xfId="2" applyFill="1" applyBorder="1" applyAlignment="1" applyProtection="1">
      <alignment horizontal="center"/>
      <protection locked="0"/>
    </xf>
    <xf numFmtId="0" fontId="3" fillId="0" borderId="0" xfId="1" applyFont="1" applyAlignment="1">
      <alignment horizontal="left" vertical="center"/>
    </xf>
    <xf numFmtId="181" fontId="38" fillId="0" borderId="0" xfId="2" applyNumberFormat="1" applyFont="1" applyFill="1" applyBorder="1" applyAlignment="1" applyProtection="1">
      <alignment horizontal="right" vertical="center"/>
      <protection locked="0"/>
    </xf>
    <xf numFmtId="0" fontId="2" fillId="2" borderId="15" xfId="2" applyFill="1" applyBorder="1" applyAlignment="1" applyProtection="1">
      <alignment horizontal="center" vertical="center"/>
      <protection locked="0"/>
    </xf>
    <xf numFmtId="0" fontId="2" fillId="2" borderId="16" xfId="2" applyFill="1" applyBorder="1" applyAlignment="1" applyProtection="1">
      <alignment horizontal="center" vertical="center"/>
      <protection locked="0"/>
    </xf>
    <xf numFmtId="0" fontId="2" fillId="0" borderId="65" xfId="2" applyBorder="1" applyAlignment="1" applyProtection="1">
      <alignment horizontal="left" vertical="center" wrapText="1"/>
      <protection locked="0"/>
    </xf>
    <xf numFmtId="0" fontId="2" fillId="0" borderId="0" xfId="2" applyBorder="1" applyAlignment="1" applyProtection="1">
      <alignment horizontal="left" vertical="center"/>
      <protection locked="0"/>
    </xf>
    <xf numFmtId="0" fontId="2" fillId="0" borderId="65" xfId="2" applyBorder="1" applyAlignment="1" applyProtection="1">
      <alignment horizontal="left" vertical="center"/>
      <protection locked="0"/>
    </xf>
    <xf numFmtId="0" fontId="2" fillId="2" borderId="15" xfId="2" applyFill="1" applyBorder="1" applyAlignment="1" applyProtection="1">
      <alignment horizontal="center" vertical="center" shrinkToFit="1"/>
      <protection locked="0"/>
    </xf>
    <xf numFmtId="0" fontId="2" fillId="2" borderId="16" xfId="2" applyFill="1" applyBorder="1" applyAlignment="1" applyProtection="1">
      <alignment horizontal="center" vertical="center" shrinkToFit="1"/>
      <protection locked="0"/>
    </xf>
    <xf numFmtId="0" fontId="3" fillId="0" borderId="0" xfId="1" applyFont="1" applyAlignment="1">
      <alignment horizontal="center" vertical="center"/>
    </xf>
    <xf numFmtId="0" fontId="3" fillId="0" borderId="0" xfId="1" applyFont="1" applyAlignment="1">
      <alignment horizontal="center" vertical="center" shrinkToFit="1"/>
    </xf>
    <xf numFmtId="0" fontId="3" fillId="0" borderId="14" xfId="1" applyFont="1" applyBorder="1" applyAlignment="1">
      <alignment horizontal="center" vertical="center"/>
    </xf>
    <xf numFmtId="0" fontId="3" fillId="0" borderId="16" xfId="1" applyFont="1" applyBorder="1" applyAlignment="1">
      <alignment horizontal="center" vertical="center"/>
    </xf>
    <xf numFmtId="0" fontId="3" fillId="0" borderId="15" xfId="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6" xfId="1" applyFont="1" applyBorder="1" applyAlignment="1">
      <alignment horizontal="center" vertical="center" shrinkToFit="1"/>
    </xf>
    <xf numFmtId="0" fontId="18" fillId="5" borderId="90" xfId="1" applyFont="1" applyFill="1" applyBorder="1" applyAlignment="1">
      <alignment horizontal="left" vertical="center" shrinkToFit="1"/>
    </xf>
    <xf numFmtId="178" fontId="3" fillId="2" borderId="0" xfId="1" applyNumberFormat="1" applyFont="1" applyFill="1" applyAlignment="1">
      <alignment horizontal="right" vertical="center" shrinkToFit="1"/>
    </xf>
    <xf numFmtId="178" fontId="3" fillId="0" borderId="0" xfId="1" applyNumberFormat="1" applyFont="1" applyAlignment="1">
      <alignment horizontal="right" vertical="center" shrinkToFit="1"/>
    </xf>
    <xf numFmtId="0" fontId="29" fillId="0" borderId="18" xfId="4" applyFont="1" applyBorder="1" applyAlignment="1">
      <alignment horizontal="center" vertical="center"/>
    </xf>
    <xf numFmtId="0" fontId="29" fillId="4" borderId="15" xfId="4" applyFont="1" applyFill="1" applyBorder="1" applyAlignment="1" applyProtection="1">
      <alignment horizontal="center" vertical="center" shrinkToFit="1"/>
      <protection locked="0"/>
    </xf>
    <xf numFmtId="0" fontId="29" fillId="4" borderId="14" xfId="4" applyFont="1" applyFill="1" applyBorder="1" applyAlignment="1" applyProtection="1">
      <alignment horizontal="center" vertical="center" shrinkToFit="1"/>
      <protection locked="0"/>
    </xf>
    <xf numFmtId="0" fontId="29" fillId="4" borderId="16" xfId="4" applyFont="1" applyFill="1" applyBorder="1" applyAlignment="1" applyProtection="1">
      <alignment horizontal="center" vertical="center" shrinkToFit="1"/>
      <protection locked="0"/>
    </xf>
    <xf numFmtId="0" fontId="29" fillId="4" borderId="18" xfId="4" applyFont="1" applyFill="1" applyBorder="1" applyAlignment="1" applyProtection="1">
      <alignment horizontal="center" vertical="center" shrinkToFit="1"/>
      <protection locked="0"/>
    </xf>
    <xf numFmtId="0" fontId="29" fillId="0" borderId="15" xfId="4" applyFont="1" applyBorder="1" applyAlignment="1">
      <alignment horizontal="center" vertical="center"/>
    </xf>
    <xf numFmtId="0" fontId="29" fillId="0" borderId="14" xfId="4" applyFont="1" applyBorder="1" applyAlignment="1">
      <alignment horizontal="center" vertical="center"/>
    </xf>
    <xf numFmtId="0" fontId="29" fillId="0" borderId="16" xfId="4" applyFont="1" applyBorder="1" applyAlignment="1">
      <alignment horizontal="center" vertical="center"/>
    </xf>
    <xf numFmtId="0" fontId="29" fillId="4" borderId="15" xfId="4" applyFont="1" applyFill="1" applyBorder="1" applyAlignment="1">
      <alignment horizontal="center" vertical="center"/>
    </xf>
    <xf numFmtId="0" fontId="29" fillId="4" borderId="14" xfId="4" applyFont="1" applyFill="1" applyBorder="1" applyAlignment="1">
      <alignment horizontal="center" vertical="center"/>
    </xf>
    <xf numFmtId="0" fontId="29" fillId="4" borderId="16" xfId="4" applyFont="1" applyFill="1" applyBorder="1" applyAlignment="1">
      <alignment horizontal="center" vertical="center"/>
    </xf>
    <xf numFmtId="0" fontId="3" fillId="4" borderId="18" xfId="1" applyFont="1" applyFill="1" applyBorder="1" applyAlignment="1">
      <alignment horizontal="center" vertical="center"/>
    </xf>
    <xf numFmtId="0" fontId="3" fillId="0" borderId="45" xfId="1" applyFont="1" applyBorder="1" applyAlignment="1">
      <alignment horizontal="center" vertical="center" shrinkToFit="1"/>
    </xf>
    <xf numFmtId="0" fontId="3" fillId="0" borderId="41" xfId="1" applyFont="1" applyBorder="1" applyAlignment="1">
      <alignment horizontal="center" vertical="center" shrinkToFit="1"/>
    </xf>
    <xf numFmtId="0" fontId="3" fillId="0" borderId="44" xfId="1" applyFont="1" applyBorder="1" applyAlignment="1">
      <alignment horizontal="center" vertical="center" shrinkToFit="1"/>
    </xf>
    <xf numFmtId="176" fontId="3" fillId="4" borderId="15" xfId="1" applyNumberFormat="1" applyFont="1" applyFill="1" applyBorder="1" applyAlignment="1">
      <alignment horizontal="right" vertical="center" shrinkToFit="1"/>
    </xf>
    <xf numFmtId="176" fontId="3" fillId="4" borderId="14" xfId="1" applyNumberFormat="1" applyFont="1" applyFill="1" applyBorder="1" applyAlignment="1">
      <alignment horizontal="right" vertical="center" shrinkToFit="1"/>
    </xf>
    <xf numFmtId="176" fontId="3" fillId="4" borderId="16" xfId="1" applyNumberFormat="1" applyFont="1" applyFill="1" applyBorder="1" applyAlignment="1">
      <alignment horizontal="right" vertical="center" shrinkToFit="1"/>
    </xf>
    <xf numFmtId="180"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176" fontId="3" fillId="0" borderId="26" xfId="1" applyNumberFormat="1" applyFont="1" applyBorder="1" applyAlignment="1">
      <alignment horizontal="right" vertical="center" shrinkToFit="1"/>
    </xf>
    <xf numFmtId="176" fontId="3" fillId="0" borderId="25" xfId="1" applyNumberFormat="1" applyFont="1" applyBorder="1" applyAlignment="1">
      <alignment horizontal="right" vertical="center" shrinkToFit="1"/>
    </xf>
    <xf numFmtId="176" fontId="3" fillId="0" borderId="27" xfId="1" applyNumberFormat="1" applyFont="1" applyBorder="1" applyAlignment="1">
      <alignment horizontal="right" vertical="center" shrinkToFit="1"/>
    </xf>
    <xf numFmtId="0" fontId="11" fillId="0" borderId="0" xfId="1" applyFont="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176" fontId="3" fillId="0" borderId="15" xfId="1" applyNumberFormat="1" applyFont="1" applyBorder="1" applyAlignment="1">
      <alignment horizontal="right" vertical="center" shrinkToFit="1"/>
    </xf>
    <xf numFmtId="176" fontId="3" fillId="0" borderId="14" xfId="1" applyNumberFormat="1" applyFont="1" applyBorder="1" applyAlignment="1">
      <alignment horizontal="right" vertical="center" shrinkToFit="1"/>
    </xf>
    <xf numFmtId="176" fontId="3" fillId="0" borderId="16" xfId="1" applyNumberFormat="1" applyFont="1" applyBorder="1" applyAlignment="1">
      <alignment horizontal="right" vertical="center" shrinkToFit="1"/>
    </xf>
    <xf numFmtId="0" fontId="10" fillId="0" borderId="0" xfId="1" applyFont="1" applyAlignment="1">
      <alignment horizontal="center" vertical="center" wrapText="1"/>
    </xf>
    <xf numFmtId="0" fontId="3" fillId="4" borderId="15" xfId="1" applyFont="1" applyFill="1" applyBorder="1" applyAlignment="1">
      <alignment horizontal="center" vertical="center"/>
    </xf>
    <xf numFmtId="0" fontId="3" fillId="4" borderId="14"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11" fillId="0" borderId="45" xfId="1" applyFont="1" applyBorder="1" applyAlignment="1">
      <alignment horizontal="center" vertical="center" wrapText="1"/>
    </xf>
    <xf numFmtId="0" fontId="11" fillId="0" borderId="41" xfId="1" applyFont="1" applyBorder="1" applyAlignment="1">
      <alignment horizontal="center" vertical="center" wrapText="1"/>
    </xf>
    <xf numFmtId="0" fontId="11" fillId="0" borderId="44"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9" xfId="1" applyFont="1" applyBorder="1" applyAlignment="1">
      <alignment horizontal="center" vertical="center" wrapText="1"/>
    </xf>
    <xf numFmtId="0" fontId="11" fillId="0" borderId="31" xfId="1" applyFont="1" applyBorder="1" applyAlignment="1">
      <alignment horizontal="center" vertical="center" wrapText="1"/>
    </xf>
    <xf numFmtId="0" fontId="18" fillId="0" borderId="0" xfId="1" applyFont="1" applyAlignment="1">
      <alignment horizontal="center" vertical="center"/>
    </xf>
    <xf numFmtId="178" fontId="18" fillId="0" borderId="0" xfId="1" applyNumberFormat="1" applyFont="1" applyAlignment="1">
      <alignment horizontal="center" vertical="center"/>
    </xf>
    <xf numFmtId="1" fontId="18" fillId="0" borderId="0" xfId="1" applyNumberFormat="1" applyFont="1" applyAlignment="1">
      <alignment horizontal="center" vertical="center"/>
    </xf>
    <xf numFmtId="0" fontId="3" fillId="4" borderId="16" xfId="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20" fillId="0" borderId="15" xfId="1" applyNumberFormat="1" applyFont="1" applyBorder="1" applyAlignment="1">
      <alignment horizontal="center" vertical="center"/>
    </xf>
    <xf numFmtId="178" fontId="20" fillId="0" borderId="14" xfId="1" applyNumberFormat="1" applyFont="1" applyBorder="1" applyAlignment="1">
      <alignment horizontal="center" vertical="center"/>
    </xf>
    <xf numFmtId="178" fontId="20"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0" fontId="18" fillId="6" borderId="15" xfId="1" applyFont="1" applyFill="1" applyBorder="1" applyAlignment="1">
      <alignment horizontal="center" vertical="center"/>
    </xf>
    <xf numFmtId="0" fontId="18" fillId="6" borderId="14" xfId="1" applyFont="1" applyFill="1" applyBorder="1" applyAlignment="1">
      <alignment horizontal="center" vertical="center"/>
    </xf>
    <xf numFmtId="0" fontId="18" fillId="6" borderId="16" xfId="1" applyFont="1" applyFill="1" applyBorder="1" applyAlignment="1">
      <alignment horizontal="center" vertical="center"/>
    </xf>
    <xf numFmtId="1" fontId="3" fillId="0" borderId="0" xfId="1" applyNumberFormat="1" applyFont="1" applyAlignment="1">
      <alignment horizontal="center" vertical="center"/>
    </xf>
    <xf numFmtId="178" fontId="18" fillId="6" borderId="15" xfId="1" applyNumberFormat="1" applyFont="1" applyFill="1" applyBorder="1" applyAlignment="1">
      <alignment horizontal="center" vertical="center"/>
    </xf>
    <xf numFmtId="178" fontId="18" fillId="6" borderId="14" xfId="1" applyNumberFormat="1" applyFont="1" applyFill="1" applyBorder="1" applyAlignment="1">
      <alignment horizontal="center" vertical="center"/>
    </xf>
    <xf numFmtId="178" fontId="18" fillId="6" borderId="16" xfId="1" applyNumberFormat="1" applyFont="1" applyFill="1" applyBorder="1" applyAlignment="1">
      <alignment horizontal="center" vertical="center"/>
    </xf>
    <xf numFmtId="1" fontId="18" fillId="6" borderId="18" xfId="1" applyNumberFormat="1" applyFont="1" applyFill="1" applyBorder="1" applyAlignment="1">
      <alignment horizontal="center" vertical="center"/>
    </xf>
    <xf numFmtId="0" fontId="3" fillId="0" borderId="41" xfId="1" applyFont="1" applyBorder="1" applyAlignment="1">
      <alignment horizontal="left" vertical="center" wrapText="1"/>
    </xf>
    <xf numFmtId="0" fontId="3" fillId="0" borderId="44" xfId="1" applyFont="1" applyBorder="1" applyAlignment="1">
      <alignment horizontal="left" vertical="center" wrapText="1"/>
    </xf>
    <xf numFmtId="0" fontId="3" fillId="0" borderId="0" xfId="1" applyFont="1" applyAlignment="1">
      <alignment horizontal="left" vertical="center" wrapText="1"/>
    </xf>
    <xf numFmtId="0" fontId="3" fillId="0" borderId="42" xfId="1" applyFont="1" applyBorder="1" applyAlignment="1">
      <alignment horizontal="left" vertical="center" wrapText="1"/>
    </xf>
    <xf numFmtId="0" fontId="3" fillId="0" borderId="29" xfId="1" applyFont="1" applyBorder="1" applyAlignment="1">
      <alignment horizontal="left" vertical="center" wrapText="1"/>
    </xf>
    <xf numFmtId="0" fontId="3" fillId="0" borderId="31" xfId="1" applyFont="1" applyBorder="1" applyAlignment="1">
      <alignment horizontal="left" vertical="center" wrapText="1"/>
    </xf>
    <xf numFmtId="0" fontId="3" fillId="7" borderId="41" xfId="1" applyFont="1" applyFill="1" applyBorder="1" applyAlignment="1">
      <alignment horizontal="center" vertical="center" shrinkToFit="1"/>
    </xf>
    <xf numFmtId="0" fontId="3" fillId="8" borderId="41" xfId="1" applyFont="1" applyFill="1" applyBorder="1" applyAlignment="1">
      <alignment horizontal="center" vertical="center"/>
    </xf>
    <xf numFmtId="184" fontId="7" fillId="0" borderId="18" xfId="1" applyNumberFormat="1" applyFont="1" applyBorder="1" applyAlignment="1">
      <alignment horizontal="center" vertical="center"/>
    </xf>
    <xf numFmtId="0" fontId="18" fillId="6" borderId="18" xfId="1" applyFont="1" applyFill="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4" fontId="7" fillId="0" borderId="87" xfId="1" applyNumberFormat="1" applyFont="1" applyBorder="1" applyAlignment="1">
      <alignment horizontal="center" vertical="center"/>
    </xf>
    <xf numFmtId="179" fontId="7" fillId="0" borderId="87" xfId="1" applyNumberFormat="1" applyFont="1" applyBorder="1" applyAlignment="1">
      <alignment horizontal="center" vertical="center"/>
    </xf>
    <xf numFmtId="185" fontId="7" fillId="0" borderId="96" xfId="1" applyNumberFormat="1" applyFont="1" applyBorder="1" applyAlignment="1">
      <alignment horizontal="center" vertical="center"/>
    </xf>
    <xf numFmtId="185" fontId="7" fillId="0" borderId="97" xfId="1" applyNumberFormat="1" applyFont="1" applyBorder="1" applyAlignment="1">
      <alignment horizontal="center" vertical="center"/>
    </xf>
    <xf numFmtId="185" fontId="7" fillId="0" borderId="98" xfId="1" applyNumberFormat="1" applyFont="1" applyBorder="1" applyAlignment="1">
      <alignment horizontal="center" vertical="center"/>
    </xf>
    <xf numFmtId="187" fontId="7" fillId="0" borderId="87" xfId="1" applyNumberFormat="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79" fontId="7" fillId="0" borderId="24" xfId="1" applyNumberFormat="1" applyFont="1" applyBorder="1" applyAlignment="1">
      <alignment horizontal="center" vertical="center"/>
    </xf>
    <xf numFmtId="49" fontId="27" fillId="0" borderId="15" xfId="1" applyNumberFormat="1" applyFont="1" applyBorder="1" applyAlignment="1">
      <alignment horizontal="center" vertical="center"/>
    </xf>
    <xf numFmtId="49" fontId="27" fillId="0" borderId="14" xfId="1" applyNumberFormat="1" applyFont="1" applyBorder="1" applyAlignment="1">
      <alignment horizontal="center" vertical="center"/>
    </xf>
    <xf numFmtId="49" fontId="27" fillId="0" borderId="16" xfId="1" applyNumberFormat="1" applyFont="1" applyBorder="1" applyAlignment="1">
      <alignment horizontal="center" vertical="center"/>
    </xf>
    <xf numFmtId="0" fontId="28" fillId="0" borderId="15" xfId="4" applyFont="1" applyBorder="1" applyAlignment="1">
      <alignment horizontal="center" vertical="center" shrinkToFit="1"/>
    </xf>
    <xf numFmtId="0" fontId="28" fillId="0" borderId="14" xfId="4" applyFont="1" applyBorder="1" applyAlignment="1">
      <alignment horizontal="center" vertical="center" shrinkToFit="1"/>
    </xf>
    <xf numFmtId="0" fontId="28" fillId="0" borderId="16" xfId="4" applyFont="1" applyBorder="1" applyAlignment="1">
      <alignment horizontal="center" vertical="center" shrinkToFit="1"/>
    </xf>
    <xf numFmtId="0" fontId="3" fillId="0" borderId="40" xfId="1" applyFont="1" applyBorder="1" applyAlignment="1">
      <alignment horizontal="center" vertical="center"/>
    </xf>
    <xf numFmtId="0" fontId="3" fillId="0" borderId="32" xfId="1" applyFont="1" applyBorder="1" applyAlignment="1">
      <alignment horizontal="center" vertical="center"/>
    </xf>
    <xf numFmtId="0" fontId="3" fillId="0" borderId="37" xfId="1" applyFont="1" applyBorder="1" applyAlignment="1">
      <alignment horizontal="center" vertical="center"/>
    </xf>
    <xf numFmtId="0" fontId="3" fillId="0" borderId="39" xfId="1" applyFont="1" applyBorder="1" applyAlignment="1">
      <alignment horizontal="center" vertical="center"/>
    </xf>
    <xf numFmtId="0" fontId="3" fillId="0" borderId="42" xfId="1" applyFont="1" applyBorder="1" applyAlignment="1">
      <alignment horizontal="center" vertical="center"/>
    </xf>
    <xf numFmtId="0" fontId="3" fillId="0" borderId="38" xfId="1" applyFont="1" applyBorder="1" applyAlignment="1">
      <alignment horizontal="center" vertical="center" wrapText="1"/>
    </xf>
    <xf numFmtId="0" fontId="3" fillId="0" borderId="37" xfId="1" applyFont="1" applyBorder="1" applyAlignment="1">
      <alignment horizontal="center" vertical="center" wrapText="1"/>
    </xf>
    <xf numFmtId="0" fontId="3" fillId="0" borderId="39" xfId="1" applyFont="1" applyBorder="1" applyAlignment="1">
      <alignment horizontal="center" vertical="center" wrapText="1"/>
    </xf>
    <xf numFmtId="0" fontId="3" fillId="0" borderId="65" xfId="1" applyFont="1" applyBorder="1" applyAlignment="1">
      <alignment horizontal="center" vertical="center" wrapText="1"/>
    </xf>
    <xf numFmtId="0" fontId="3" fillId="0" borderId="0" xfId="1" applyFont="1" applyAlignment="1">
      <alignment horizontal="center" vertical="center" wrapText="1"/>
    </xf>
    <xf numFmtId="0" fontId="3" fillId="0" borderId="42" xfId="1" applyFont="1" applyBorder="1" applyAlignment="1">
      <alignment horizontal="center" vertical="center" wrapText="1"/>
    </xf>
    <xf numFmtId="0" fontId="3" fillId="0" borderId="38" xfId="1" applyFont="1" applyBorder="1" applyAlignment="1">
      <alignment horizontal="center" vertical="center"/>
    </xf>
    <xf numFmtId="0" fontId="3" fillId="0" borderId="36" xfId="1" applyFont="1" applyBorder="1" applyAlignment="1">
      <alignment horizontal="center" vertical="center"/>
    </xf>
    <xf numFmtId="0" fontId="3" fillId="0" borderId="76"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33" xfId="1" applyFont="1" applyBorder="1" applyAlignment="1">
      <alignment horizontal="center" vertical="center"/>
    </xf>
    <xf numFmtId="0" fontId="3" fillId="0" borderId="65" xfId="1" applyFont="1" applyBorder="1" applyAlignment="1">
      <alignment horizontal="center" vertical="center"/>
    </xf>
    <xf numFmtId="0" fontId="3" fillId="0" borderId="66" xfId="1" applyFont="1" applyBorder="1" applyAlignment="1">
      <alignment horizontal="center" vertical="center"/>
    </xf>
    <xf numFmtId="0" fontId="7" fillId="0" borderId="54" xfId="1" applyFont="1" applyBorder="1" applyAlignment="1">
      <alignment horizontal="center" vertical="center" textRotation="255"/>
    </xf>
    <xf numFmtId="0" fontId="7" fillId="0" borderId="75" xfId="1" applyFont="1" applyBorder="1" applyAlignment="1">
      <alignment horizontal="center" vertical="center" textRotation="255"/>
    </xf>
    <xf numFmtId="0" fontId="7" fillId="0" borderId="58"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6" fillId="0" borderId="2" xfId="1" applyFont="1" applyBorder="1" applyAlignment="1">
      <alignment horizontal="center" vertical="center"/>
    </xf>
    <xf numFmtId="0" fontId="6" fillId="0" borderId="8"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0" borderId="14" xfId="1" applyFont="1" applyBorder="1" applyAlignment="1">
      <alignment horizontal="center" vertical="center"/>
    </xf>
    <xf numFmtId="0" fontId="6" fillId="0" borderId="16" xfId="1" applyFont="1" applyBorder="1" applyAlignment="1">
      <alignment horizontal="center" vertical="center"/>
    </xf>
    <xf numFmtId="176" fontId="6" fillId="0" borderId="15" xfId="1" applyNumberFormat="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6" xfId="1" applyNumberFormat="1" applyFont="1" applyBorder="1" applyAlignment="1">
      <alignment horizontal="center" vertical="center" shrinkToFit="1"/>
    </xf>
    <xf numFmtId="176" fontId="6" fillId="0" borderId="25" xfId="1" applyNumberFormat="1" applyFont="1" applyBorder="1" applyAlignment="1">
      <alignment horizontal="center" vertical="center" shrinkToFit="1"/>
    </xf>
    <xf numFmtId="176" fontId="6" fillId="0" borderId="27" xfId="1" applyNumberFormat="1" applyFont="1" applyBorder="1" applyAlignment="1">
      <alignment horizontal="center" vertical="center" shrinkToFit="1"/>
    </xf>
    <xf numFmtId="0" fontId="6" fillId="4" borderId="41"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41" xfId="1" applyFont="1" applyBorder="1" applyAlignment="1">
      <alignment horizontal="center" vertical="center"/>
    </xf>
    <xf numFmtId="0" fontId="6" fillId="0" borderId="44" xfId="1" applyFont="1" applyBorder="1" applyAlignment="1">
      <alignment horizontal="center" vertical="center"/>
    </xf>
    <xf numFmtId="176" fontId="6" fillId="0" borderId="45" xfId="1" applyNumberFormat="1" applyFont="1" applyBorder="1" applyAlignment="1">
      <alignment horizontal="center" vertical="center"/>
    </xf>
    <xf numFmtId="176" fontId="6" fillId="0" borderId="41" xfId="1" applyNumberFormat="1" applyFont="1" applyBorder="1" applyAlignment="1">
      <alignment horizontal="center" vertical="center"/>
    </xf>
    <xf numFmtId="176" fontId="6" fillId="0" borderId="44" xfId="1" applyNumberFormat="1" applyFont="1" applyBorder="1" applyAlignment="1">
      <alignment horizontal="center" vertical="center"/>
    </xf>
    <xf numFmtId="176" fontId="6" fillId="0" borderId="70" xfId="1" applyNumberFormat="1" applyFont="1" applyBorder="1" applyAlignment="1">
      <alignment horizontal="center" vertical="center" shrinkToFit="1"/>
    </xf>
    <xf numFmtId="176" fontId="6" fillId="0" borderId="68"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3" xfId="1" applyFont="1" applyBorder="1" applyAlignment="1">
      <alignment horizontal="center" vertical="center" textRotation="255" wrapText="1"/>
    </xf>
    <xf numFmtId="0" fontId="11" fillId="0" borderId="64" xfId="1" applyFont="1" applyBorder="1" applyAlignment="1">
      <alignment horizontal="center" vertical="center" textRotation="255"/>
    </xf>
    <xf numFmtId="0" fontId="6" fillId="4" borderId="49"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4" borderId="56" xfId="1" applyFont="1" applyFill="1" applyBorder="1" applyAlignment="1">
      <alignment horizontal="center" vertical="center" shrinkToFit="1"/>
    </xf>
    <xf numFmtId="0" fontId="6" fillId="4" borderId="56" xfId="1" applyFont="1" applyFill="1" applyBorder="1" applyAlignment="1">
      <alignment horizontal="center" vertical="center"/>
    </xf>
    <xf numFmtId="0" fontId="6" fillId="4" borderId="49" xfId="1" applyFont="1" applyFill="1" applyBorder="1" applyAlignment="1">
      <alignment horizontal="center" vertical="center"/>
    </xf>
    <xf numFmtId="0" fontId="6" fillId="4" borderId="50" xfId="1" applyFont="1" applyFill="1" applyBorder="1" applyAlignment="1">
      <alignment horizontal="center" vertical="center"/>
    </xf>
    <xf numFmtId="0" fontId="6" fillId="0" borderId="49" xfId="1" applyFont="1" applyBorder="1" applyAlignment="1">
      <alignment horizontal="center" vertical="center"/>
    </xf>
    <xf numFmtId="0" fontId="6" fillId="0" borderId="57" xfId="1" applyFont="1" applyBorder="1" applyAlignment="1">
      <alignment horizontal="center" vertical="center"/>
    </xf>
    <xf numFmtId="176" fontId="6" fillId="0" borderId="56" xfId="1" applyNumberFormat="1" applyFont="1" applyBorder="1" applyAlignment="1">
      <alignment horizontal="center" vertical="center"/>
    </xf>
    <xf numFmtId="176" fontId="6" fillId="0" borderId="49" xfId="1" applyNumberFormat="1" applyFont="1" applyBorder="1" applyAlignment="1">
      <alignment horizontal="center" vertical="center"/>
    </xf>
    <xf numFmtId="176" fontId="6" fillId="0" borderId="57" xfId="1" applyNumberFormat="1" applyFont="1" applyBorder="1" applyAlignment="1">
      <alignment horizontal="center" vertical="center"/>
    </xf>
    <xf numFmtId="176" fontId="6" fillId="0" borderId="73" xfId="1" applyNumberFormat="1" applyFont="1" applyBorder="1" applyAlignment="1">
      <alignment horizontal="center" vertical="center" shrinkToFit="1"/>
    </xf>
    <xf numFmtId="176" fontId="6" fillId="0" borderId="71"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0" fontId="3" fillId="0" borderId="56" xfId="1" applyFont="1" applyBorder="1" applyAlignment="1">
      <alignment horizontal="center" vertical="center" shrinkToFit="1"/>
    </xf>
    <xf numFmtId="0" fontId="3" fillId="0" borderId="49" xfId="1" applyFont="1" applyBorder="1" applyAlignment="1">
      <alignment horizontal="center" vertical="center" shrinkToFit="1"/>
    </xf>
    <xf numFmtId="0" fontId="3" fillId="0" borderId="50"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6"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3" fillId="0" borderId="13" xfId="1" applyFont="1" applyBorder="1" applyAlignment="1">
      <alignment horizontal="center" vertical="center" shrinkToFit="1"/>
    </xf>
    <xf numFmtId="0" fontId="3" fillId="0" borderId="55"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7" fillId="0" borderId="40" xfId="1" applyFont="1" applyBorder="1" applyAlignment="1">
      <alignment horizontal="center" vertical="center" textRotation="255"/>
    </xf>
    <xf numFmtId="0" fontId="6" fillId="4" borderId="35" xfId="1" applyFont="1" applyFill="1" applyBorder="1" applyAlignment="1">
      <alignment horizontal="center" vertical="center" shrinkToFit="1"/>
    </xf>
    <xf numFmtId="0" fontId="6" fillId="4" borderId="34" xfId="1" applyFont="1" applyFill="1" applyBorder="1" applyAlignment="1">
      <alignment horizontal="center" vertical="center" shrinkToFit="1"/>
    </xf>
    <xf numFmtId="0" fontId="6" fillId="0" borderId="34" xfId="1" applyFont="1" applyBorder="1" applyAlignment="1">
      <alignment horizontal="center" vertical="center"/>
    </xf>
    <xf numFmtId="176" fontId="6" fillId="0" borderId="34" xfId="1" applyNumberFormat="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9" fontId="6" fillId="0" borderId="38" xfId="1" applyNumberFormat="1" applyFont="1" applyBorder="1" applyAlignment="1">
      <alignment horizontal="center" vertical="center" shrinkToFit="1"/>
    </xf>
    <xf numFmtId="179" fontId="6" fillId="0" borderId="37" xfId="1" applyNumberFormat="1" applyFont="1" applyBorder="1" applyAlignment="1">
      <alignment horizontal="center" vertical="center" shrinkToFit="1"/>
    </xf>
    <xf numFmtId="179" fontId="6" fillId="0" borderId="39" xfId="1" applyNumberFormat="1" applyFont="1" applyBorder="1" applyAlignment="1">
      <alignment horizontal="center" vertical="center" shrinkToFit="1"/>
    </xf>
    <xf numFmtId="179" fontId="6" fillId="0" borderId="65"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2" xfId="1" applyNumberFormat="1" applyFont="1" applyBorder="1" applyAlignment="1">
      <alignment horizontal="center" vertical="center" shrinkToFit="1"/>
    </xf>
    <xf numFmtId="179" fontId="6" fillId="0" borderId="76"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5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37"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65"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2" xfId="1" applyNumberFormat="1" applyFont="1" applyBorder="1" applyAlignment="1">
      <alignment horizontal="center" vertical="center" shrinkToFit="1"/>
    </xf>
    <xf numFmtId="183" fontId="3" fillId="0" borderId="76"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59" xfId="1" applyNumberFormat="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28" xfId="1" applyFont="1" applyBorder="1" applyAlignment="1">
      <alignment horizontal="center" vertical="center" shrinkToFit="1"/>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0" borderId="31"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7" fontId="3" fillId="0" borderId="65"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2" xfId="1" applyNumberFormat="1" applyFont="1" applyBorder="1" applyAlignment="1">
      <alignment horizontal="center" vertical="center" shrinkToFit="1"/>
    </xf>
    <xf numFmtId="0" fontId="6" fillId="4" borderId="67" xfId="1" applyFont="1" applyFill="1" applyBorder="1" applyAlignment="1">
      <alignment horizontal="center" vertical="center" shrinkToFit="1"/>
    </xf>
    <xf numFmtId="0" fontId="6" fillId="4" borderId="43" xfId="1" applyFont="1" applyFill="1" applyBorder="1" applyAlignment="1">
      <alignment horizontal="center" vertical="center" shrinkToFit="1"/>
    </xf>
    <xf numFmtId="0" fontId="6" fillId="4" borderId="45" xfId="1" applyFont="1" applyFill="1" applyBorder="1" applyAlignment="1">
      <alignment horizontal="center" vertical="center"/>
    </xf>
    <xf numFmtId="0" fontId="6" fillId="4" borderId="41" xfId="1" applyFont="1" applyFill="1" applyBorder="1" applyAlignment="1">
      <alignment horizontal="center" vertical="center"/>
    </xf>
    <xf numFmtId="0" fontId="6" fillId="4" borderId="55" xfId="1" applyFont="1" applyFill="1" applyBorder="1" applyAlignment="1">
      <alignment horizontal="center" vertical="center"/>
    </xf>
    <xf numFmtId="0" fontId="6" fillId="0" borderId="23" xfId="1" applyFont="1" applyBorder="1" applyAlignment="1">
      <alignment horizontal="center" vertical="center"/>
    </xf>
    <xf numFmtId="0" fontId="6" fillId="0" borderId="46" xfId="1" applyFont="1" applyBorder="1" applyAlignment="1">
      <alignment horizontal="center" vertical="center"/>
    </xf>
    <xf numFmtId="176" fontId="6" fillId="0" borderId="46" xfId="1" applyNumberFormat="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4" xfId="1" applyNumberFormat="1" applyFont="1" applyBorder="1" applyAlignment="1">
      <alignment horizontal="center" vertical="center"/>
    </xf>
    <xf numFmtId="176" fontId="6" fillId="0" borderId="85" xfId="1" applyNumberFormat="1" applyFont="1" applyBorder="1" applyAlignment="1">
      <alignment horizontal="center" vertical="center"/>
    </xf>
    <xf numFmtId="176" fontId="6" fillId="0" borderId="86" xfId="1" applyNumberFormat="1" applyFont="1" applyBorder="1" applyAlignment="1">
      <alignment horizontal="center" vertical="center"/>
    </xf>
    <xf numFmtId="177" fontId="3" fillId="0" borderId="84" xfId="1" applyNumberFormat="1" applyFont="1" applyBorder="1" applyAlignment="1">
      <alignment horizontal="center" vertical="center"/>
    </xf>
    <xf numFmtId="177" fontId="3" fillId="0" borderId="85" xfId="1" applyNumberFormat="1" applyFont="1" applyBorder="1" applyAlignment="1">
      <alignment horizontal="center" vertical="center"/>
    </xf>
    <xf numFmtId="0" fontId="3" fillId="0" borderId="52" xfId="1" applyFont="1" applyBorder="1" applyAlignment="1">
      <alignment horizontal="center" vertical="center"/>
    </xf>
    <xf numFmtId="0" fontId="3" fillId="0" borderId="51" xfId="1" applyFont="1" applyBorder="1" applyAlignment="1">
      <alignment horizontal="center" vertical="center"/>
    </xf>
    <xf numFmtId="0" fontId="3" fillId="0" borderId="43" xfId="1" applyFont="1" applyBorder="1" applyAlignment="1">
      <alignment horizontal="center" vertical="center" shrinkToFit="1"/>
    </xf>
    <xf numFmtId="0" fontId="3" fillId="0" borderId="47" xfId="1" applyFont="1" applyBorder="1" applyAlignment="1">
      <alignment horizontal="center" vertical="center" shrinkToFit="1"/>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6"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43" xfId="1" applyFont="1" applyBorder="1" applyAlignment="1">
      <alignment horizontal="center" vertical="center"/>
    </xf>
    <xf numFmtId="176" fontId="6" fillId="0" borderId="43" xfId="1" applyNumberFormat="1" applyFont="1" applyBorder="1" applyAlignment="1">
      <alignment horizontal="center" vertical="center"/>
    </xf>
    <xf numFmtId="0" fontId="7" fillId="0" borderId="88" xfId="1" applyFont="1" applyBorder="1" applyAlignment="1">
      <alignment horizontal="center" vertical="center" textRotation="255"/>
    </xf>
    <xf numFmtId="0" fontId="7" fillId="0" borderId="80" xfId="1" applyFont="1" applyBorder="1" applyAlignment="1">
      <alignment horizontal="center" vertical="center" textRotation="255"/>
    </xf>
    <xf numFmtId="0" fontId="7" fillId="0" borderId="89" xfId="1" applyFont="1" applyBorder="1" applyAlignment="1">
      <alignment horizontal="center" vertical="center" textRotation="255"/>
    </xf>
    <xf numFmtId="0" fontId="6" fillId="4" borderId="34" xfId="1" applyFont="1" applyFill="1" applyBorder="1" applyAlignment="1">
      <alignment horizontal="center" vertical="center"/>
    </xf>
    <xf numFmtId="0" fontId="6" fillId="4" borderId="33" xfId="1" applyFont="1" applyFill="1" applyBorder="1" applyAlignment="1">
      <alignment horizontal="center" vertical="center"/>
    </xf>
    <xf numFmtId="0" fontId="6" fillId="4" borderId="3" xfId="1" applyFont="1" applyFill="1" applyBorder="1" applyAlignment="1">
      <alignment horizontal="center" vertical="center"/>
    </xf>
    <xf numFmtId="0" fontId="3" fillId="0" borderId="35" xfId="1" applyFont="1" applyBorder="1" applyAlignment="1">
      <alignment horizontal="center" vertical="center" wrapText="1"/>
    </xf>
    <xf numFmtId="0" fontId="3" fillId="0" borderId="34" xfId="1" applyFont="1" applyBorder="1" applyAlignment="1">
      <alignment horizontal="center" vertical="center" wrapText="1"/>
    </xf>
    <xf numFmtId="0" fontId="3" fillId="0" borderId="74" xfId="1" applyFont="1" applyBorder="1" applyAlignment="1">
      <alignment horizontal="center" vertical="center" wrapText="1"/>
    </xf>
    <xf numFmtId="0" fontId="3" fillId="0" borderId="46" xfId="1" applyFont="1" applyBorder="1" applyAlignment="1">
      <alignment horizontal="center" vertical="center" wrapText="1"/>
    </xf>
    <xf numFmtId="0" fontId="6" fillId="0" borderId="77" xfId="1" applyFont="1" applyBorder="1" applyAlignment="1">
      <alignment horizontal="center" vertical="center"/>
    </xf>
    <xf numFmtId="176" fontId="6" fillId="0" borderId="30"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8" xfId="1" applyFont="1" applyBorder="1" applyAlignment="1">
      <alignment horizontal="center" vertical="center" shrinkToFit="1"/>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6" fillId="0" borderId="19" xfId="1" applyFont="1" applyBorder="1" applyAlignment="1">
      <alignment horizontal="center" vertical="center"/>
    </xf>
    <xf numFmtId="0" fontId="3" fillId="0" borderId="46" xfId="1" applyFont="1" applyBorder="1" applyAlignment="1">
      <alignment horizontal="center" vertical="center"/>
    </xf>
    <xf numFmtId="0" fontId="3" fillId="0" borderId="53" xfId="1" applyFont="1" applyBorder="1" applyAlignment="1">
      <alignment horizontal="center" vertical="center"/>
    </xf>
    <xf numFmtId="183" fontId="3" fillId="0" borderId="38" xfId="1" applyNumberFormat="1" applyFont="1" applyBorder="1" applyAlignment="1">
      <alignment horizontal="center" vertical="center"/>
    </xf>
    <xf numFmtId="183" fontId="3" fillId="0" borderId="37" xfId="1" applyNumberFormat="1" applyFont="1" applyBorder="1" applyAlignment="1">
      <alignment horizontal="center" vertical="center"/>
    </xf>
    <xf numFmtId="183" fontId="3" fillId="0" borderId="39"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3"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81" xfId="1" applyFont="1" applyBorder="1" applyAlignment="1">
      <alignment horizontal="center" vertical="center"/>
    </xf>
    <xf numFmtId="0" fontId="6" fillId="0" borderId="82" xfId="1" applyFont="1" applyBorder="1" applyAlignment="1">
      <alignment horizontal="center" vertical="center"/>
    </xf>
    <xf numFmtId="176" fontId="6" fillId="0" borderId="82" xfId="1" applyNumberFormat="1" applyFont="1" applyBorder="1" applyAlignment="1">
      <alignment horizontal="center" vertical="center" shrinkToFit="1"/>
    </xf>
    <xf numFmtId="176" fontId="6" fillId="0" borderId="38" xfId="1" applyNumberFormat="1" applyFont="1" applyBorder="1" applyAlignment="1">
      <alignment horizontal="center" vertical="center" shrinkToFit="1"/>
    </xf>
    <xf numFmtId="0" fontId="3" fillId="0" borderId="99" xfId="1" applyFont="1" applyBorder="1" applyAlignment="1">
      <alignment horizontal="center" vertical="center"/>
    </xf>
    <xf numFmtId="0" fontId="3" fillId="0" borderId="100" xfId="1" applyFont="1" applyBorder="1" applyAlignment="1">
      <alignment horizontal="center" vertical="center"/>
    </xf>
    <xf numFmtId="0" fontId="6" fillId="4" borderId="74" xfId="1" applyFont="1" applyFill="1" applyBorder="1" applyAlignment="1">
      <alignment horizontal="center" vertical="center" shrinkToFit="1"/>
    </xf>
    <xf numFmtId="0" fontId="6" fillId="0" borderId="67" xfId="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cellXfs>
  <cellStyles count="5">
    <cellStyle name="標準" xfId="0" builtinId="0"/>
    <cellStyle name="標準 2" xfId="2"/>
    <cellStyle name="標準 3" xfId="3"/>
    <cellStyle name="標準 4" xfId="4"/>
    <cellStyle name="標準_③-２加算様式（就労）" xfId="1"/>
  </cellStyles>
  <dxfs count="85">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ont>
        <color auto="1"/>
      </font>
      <fill>
        <patternFill>
          <bgColor theme="1"/>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87200</xdr:colOff>
      <xdr:row>24</xdr:row>
      <xdr:rowOff>33538</xdr:rowOff>
    </xdr:from>
    <xdr:to>
      <xdr:col>6</xdr:col>
      <xdr:colOff>999454</xdr:colOff>
      <xdr:row>26</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24</xdr:row>
      <xdr:rowOff>187816</xdr:rowOff>
    </xdr:from>
    <xdr:to>
      <xdr:col>6</xdr:col>
      <xdr:colOff>858592</xdr:colOff>
      <xdr:row>25</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29E3CF6D-EA25-4CAF-AD6A-5BE4CA301197}"/>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64EC1EA3-DB2D-4098-82F3-28269124F21E}"/>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15F3982D-5596-4159-B61F-2E6B27EF8F6B}"/>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14A91D9D-25F7-487F-B78A-48FE951B558D}"/>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F66F75E6-654F-49C9-AF29-E0D176F93566}"/>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247098BC-6EC2-49EA-AFF4-C1F550C0B857}"/>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03D1B2E3-EDDE-4629-8806-3351C4E28E9A}"/>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22AD8C21-3F07-4FF4-B034-616871BAE40E}"/>
            </a:ext>
          </a:extLst>
        </xdr:cNvPr>
        <xdr:cNvSpPr/>
      </xdr:nvSpPr>
      <xdr:spPr>
        <a:xfrm>
          <a:off x="19653250" y="22225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L52"/>
  <sheetViews>
    <sheetView tabSelected="1" view="pageBreakPreview" zoomScale="55" zoomScaleNormal="100" zoomScaleSheetLayoutView="55" workbookViewId="0">
      <selection activeCell="V9" sqref="V9"/>
    </sheetView>
  </sheetViews>
  <sheetFormatPr defaultRowHeight="13"/>
  <cols>
    <col min="1" max="1" width="1.7265625" style="52" customWidth="1"/>
    <col min="2" max="2" width="22" style="52" customWidth="1"/>
    <col min="3" max="3" width="4" style="52" customWidth="1"/>
    <col min="4" max="4" width="8.26953125" style="52" customWidth="1"/>
    <col min="5" max="5" width="14.7265625" style="52" customWidth="1"/>
    <col min="6" max="6" width="7.6328125" style="52" customWidth="1"/>
    <col min="7" max="7" width="14.453125" style="52" customWidth="1"/>
    <col min="8" max="8" width="7.453125" style="52" customWidth="1"/>
    <col min="9" max="9" width="14.6328125" style="52" customWidth="1"/>
    <col min="10" max="10" width="7.6328125" style="52" customWidth="1"/>
    <col min="11" max="11" width="8.6328125" style="52" customWidth="1"/>
    <col min="12" max="12" width="1.7265625" style="52" customWidth="1"/>
    <col min="13" max="259" width="9" style="52"/>
    <col min="260" max="260" width="2.26953125" style="52" customWidth="1"/>
    <col min="261" max="261" width="24.26953125" style="52" customWidth="1"/>
    <col min="262" max="262" width="4" style="52" customWidth="1"/>
    <col min="263" max="265" width="20.08984375" style="52" customWidth="1"/>
    <col min="266" max="266" width="3.08984375" style="52" customWidth="1"/>
    <col min="267" max="267" width="4.36328125" style="52" customWidth="1"/>
    <col min="268" max="268" width="2.453125" style="52" customWidth="1"/>
    <col min="269" max="515" width="9" style="52"/>
    <col min="516" max="516" width="2.26953125" style="52" customWidth="1"/>
    <col min="517" max="517" width="24.26953125" style="52" customWidth="1"/>
    <col min="518" max="518" width="4" style="52" customWidth="1"/>
    <col min="519" max="521" width="20.08984375" style="52" customWidth="1"/>
    <col min="522" max="522" width="3.08984375" style="52" customWidth="1"/>
    <col min="523" max="523" width="4.36328125" style="52" customWidth="1"/>
    <col min="524" max="524" width="2.453125" style="52" customWidth="1"/>
    <col min="525" max="771" width="9" style="52"/>
    <col min="772" max="772" width="2.26953125" style="52" customWidth="1"/>
    <col min="773" max="773" width="24.26953125" style="52" customWidth="1"/>
    <col min="774" max="774" width="4" style="52" customWidth="1"/>
    <col min="775" max="777" width="20.08984375" style="52" customWidth="1"/>
    <col min="778" max="778" width="3.08984375" style="52" customWidth="1"/>
    <col min="779" max="779" width="4.36328125" style="52" customWidth="1"/>
    <col min="780" max="780" width="2.453125" style="52" customWidth="1"/>
    <col min="781" max="1027" width="9" style="52"/>
    <col min="1028" max="1028" width="2.26953125" style="52" customWidth="1"/>
    <col min="1029" max="1029" width="24.26953125" style="52" customWidth="1"/>
    <col min="1030" max="1030" width="4" style="52" customWidth="1"/>
    <col min="1031" max="1033" width="20.08984375" style="52" customWidth="1"/>
    <col min="1034" max="1034" width="3.08984375" style="52" customWidth="1"/>
    <col min="1035" max="1035" width="4.36328125" style="52" customWidth="1"/>
    <col min="1036" max="1036" width="2.453125" style="52" customWidth="1"/>
    <col min="1037" max="1283" width="9" style="52"/>
    <col min="1284" max="1284" width="2.26953125" style="52" customWidth="1"/>
    <col min="1285" max="1285" width="24.26953125" style="52" customWidth="1"/>
    <col min="1286" max="1286" width="4" style="52" customWidth="1"/>
    <col min="1287" max="1289" width="20.08984375" style="52" customWidth="1"/>
    <col min="1290" max="1290" width="3.08984375" style="52" customWidth="1"/>
    <col min="1291" max="1291" width="4.36328125" style="52" customWidth="1"/>
    <col min="1292" max="1292" width="2.453125" style="52" customWidth="1"/>
    <col min="1293" max="1539" width="9" style="52"/>
    <col min="1540" max="1540" width="2.26953125" style="52" customWidth="1"/>
    <col min="1541" max="1541" width="24.26953125" style="52" customWidth="1"/>
    <col min="1542" max="1542" width="4" style="52" customWidth="1"/>
    <col min="1543" max="1545" width="20.08984375" style="52" customWidth="1"/>
    <col min="1546" max="1546" width="3.08984375" style="52" customWidth="1"/>
    <col min="1547" max="1547" width="4.36328125" style="52" customWidth="1"/>
    <col min="1548" max="1548" width="2.453125" style="52" customWidth="1"/>
    <col min="1549" max="1795" width="9" style="52"/>
    <col min="1796" max="1796" width="2.26953125" style="52" customWidth="1"/>
    <col min="1797" max="1797" width="24.26953125" style="52" customWidth="1"/>
    <col min="1798" max="1798" width="4" style="52" customWidth="1"/>
    <col min="1799" max="1801" width="20.08984375" style="52" customWidth="1"/>
    <col min="1802" max="1802" width="3.08984375" style="52" customWidth="1"/>
    <col min="1803" max="1803" width="4.36328125" style="52" customWidth="1"/>
    <col min="1804" max="1804" width="2.453125" style="52" customWidth="1"/>
    <col min="1805" max="2051" width="9" style="52"/>
    <col min="2052" max="2052" width="2.26953125" style="52" customWidth="1"/>
    <col min="2053" max="2053" width="24.26953125" style="52" customWidth="1"/>
    <col min="2054" max="2054" width="4" style="52" customWidth="1"/>
    <col min="2055" max="2057" width="20.08984375" style="52" customWidth="1"/>
    <col min="2058" max="2058" width="3.08984375" style="52" customWidth="1"/>
    <col min="2059" max="2059" width="4.36328125" style="52" customWidth="1"/>
    <col min="2060" max="2060" width="2.453125" style="52" customWidth="1"/>
    <col min="2061" max="2307" width="9" style="52"/>
    <col min="2308" max="2308" width="2.26953125" style="52" customWidth="1"/>
    <col min="2309" max="2309" width="24.26953125" style="52" customWidth="1"/>
    <col min="2310" max="2310" width="4" style="52" customWidth="1"/>
    <col min="2311" max="2313" width="20.08984375" style="52" customWidth="1"/>
    <col min="2314" max="2314" width="3.08984375" style="52" customWidth="1"/>
    <col min="2315" max="2315" width="4.36328125" style="52" customWidth="1"/>
    <col min="2316" max="2316" width="2.453125" style="52" customWidth="1"/>
    <col min="2317" max="2563" width="9" style="52"/>
    <col min="2564" max="2564" width="2.26953125" style="52" customWidth="1"/>
    <col min="2565" max="2565" width="24.26953125" style="52" customWidth="1"/>
    <col min="2566" max="2566" width="4" style="52" customWidth="1"/>
    <col min="2567" max="2569" width="20.08984375" style="52" customWidth="1"/>
    <col min="2570" max="2570" width="3.08984375" style="52" customWidth="1"/>
    <col min="2571" max="2571" width="4.36328125" style="52" customWidth="1"/>
    <col min="2572" max="2572" width="2.453125" style="52" customWidth="1"/>
    <col min="2573" max="2819" width="9" style="52"/>
    <col min="2820" max="2820" width="2.26953125" style="52" customWidth="1"/>
    <col min="2821" max="2821" width="24.26953125" style="52" customWidth="1"/>
    <col min="2822" max="2822" width="4" style="52" customWidth="1"/>
    <col min="2823" max="2825" width="20.08984375" style="52" customWidth="1"/>
    <col min="2826" max="2826" width="3.08984375" style="52" customWidth="1"/>
    <col min="2827" max="2827" width="4.36328125" style="52" customWidth="1"/>
    <col min="2828" max="2828" width="2.453125" style="52" customWidth="1"/>
    <col min="2829" max="3075" width="9" style="52"/>
    <col min="3076" max="3076" width="2.26953125" style="52" customWidth="1"/>
    <col min="3077" max="3077" width="24.26953125" style="52" customWidth="1"/>
    <col min="3078" max="3078" width="4" style="52" customWidth="1"/>
    <col min="3079" max="3081" width="20.08984375" style="52" customWidth="1"/>
    <col min="3082" max="3082" width="3.08984375" style="52" customWidth="1"/>
    <col min="3083" max="3083" width="4.36328125" style="52" customWidth="1"/>
    <col min="3084" max="3084" width="2.453125" style="52" customWidth="1"/>
    <col min="3085" max="3331" width="9" style="52"/>
    <col min="3332" max="3332" width="2.26953125" style="52" customWidth="1"/>
    <col min="3333" max="3333" width="24.26953125" style="52" customWidth="1"/>
    <col min="3334" max="3334" width="4" style="52" customWidth="1"/>
    <col min="3335" max="3337" width="20.08984375" style="52" customWidth="1"/>
    <col min="3338" max="3338" width="3.08984375" style="52" customWidth="1"/>
    <col min="3339" max="3339" width="4.36328125" style="52" customWidth="1"/>
    <col min="3340" max="3340" width="2.453125" style="52" customWidth="1"/>
    <col min="3341" max="3587" width="9" style="52"/>
    <col min="3588" max="3588" width="2.26953125" style="52" customWidth="1"/>
    <col min="3589" max="3589" width="24.26953125" style="52" customWidth="1"/>
    <col min="3590" max="3590" width="4" style="52" customWidth="1"/>
    <col min="3591" max="3593" width="20.08984375" style="52" customWidth="1"/>
    <col min="3594" max="3594" width="3.08984375" style="52" customWidth="1"/>
    <col min="3595" max="3595" width="4.36328125" style="52" customWidth="1"/>
    <col min="3596" max="3596" width="2.453125" style="52" customWidth="1"/>
    <col min="3597" max="3843" width="9" style="52"/>
    <col min="3844" max="3844" width="2.26953125" style="52" customWidth="1"/>
    <col min="3845" max="3845" width="24.26953125" style="52" customWidth="1"/>
    <col min="3846" max="3846" width="4" style="52" customWidth="1"/>
    <col min="3847" max="3849" width="20.08984375" style="52" customWidth="1"/>
    <col min="3850" max="3850" width="3.08984375" style="52" customWidth="1"/>
    <col min="3851" max="3851" width="4.36328125" style="52" customWidth="1"/>
    <col min="3852" max="3852" width="2.453125" style="52" customWidth="1"/>
    <col min="3853" max="4099" width="9" style="52"/>
    <col min="4100" max="4100" width="2.26953125" style="52" customWidth="1"/>
    <col min="4101" max="4101" width="24.26953125" style="52" customWidth="1"/>
    <col min="4102" max="4102" width="4" style="52" customWidth="1"/>
    <col min="4103" max="4105" width="20.08984375" style="52" customWidth="1"/>
    <col min="4106" max="4106" width="3.08984375" style="52" customWidth="1"/>
    <col min="4107" max="4107" width="4.36328125" style="52" customWidth="1"/>
    <col min="4108" max="4108" width="2.453125" style="52" customWidth="1"/>
    <col min="4109" max="4355" width="9" style="52"/>
    <col min="4356" max="4356" width="2.26953125" style="52" customWidth="1"/>
    <col min="4357" max="4357" width="24.26953125" style="52" customWidth="1"/>
    <col min="4358" max="4358" width="4" style="52" customWidth="1"/>
    <col min="4359" max="4361" width="20.08984375" style="52" customWidth="1"/>
    <col min="4362" max="4362" width="3.08984375" style="52" customWidth="1"/>
    <col min="4363" max="4363" width="4.36328125" style="52" customWidth="1"/>
    <col min="4364" max="4364" width="2.453125" style="52" customWidth="1"/>
    <col min="4365" max="4611" width="9" style="52"/>
    <col min="4612" max="4612" width="2.26953125" style="52" customWidth="1"/>
    <col min="4613" max="4613" width="24.26953125" style="52" customWidth="1"/>
    <col min="4614" max="4614" width="4" style="52" customWidth="1"/>
    <col min="4615" max="4617" width="20.08984375" style="52" customWidth="1"/>
    <col min="4618" max="4618" width="3.08984375" style="52" customWidth="1"/>
    <col min="4619" max="4619" width="4.36328125" style="52" customWidth="1"/>
    <col min="4620" max="4620" width="2.453125" style="52" customWidth="1"/>
    <col min="4621" max="4867" width="9" style="52"/>
    <col min="4868" max="4868" width="2.26953125" style="52" customWidth="1"/>
    <col min="4869" max="4869" width="24.26953125" style="52" customWidth="1"/>
    <col min="4870" max="4870" width="4" style="52" customWidth="1"/>
    <col min="4871" max="4873" width="20.08984375" style="52" customWidth="1"/>
    <col min="4874" max="4874" width="3.08984375" style="52" customWidth="1"/>
    <col min="4875" max="4875" width="4.36328125" style="52" customWidth="1"/>
    <col min="4876" max="4876" width="2.453125" style="52" customWidth="1"/>
    <col min="4877" max="5123" width="9" style="52"/>
    <col min="5124" max="5124" width="2.26953125" style="52" customWidth="1"/>
    <col min="5125" max="5125" width="24.26953125" style="52" customWidth="1"/>
    <col min="5126" max="5126" width="4" style="52" customWidth="1"/>
    <col min="5127" max="5129" width="20.08984375" style="52" customWidth="1"/>
    <col min="5130" max="5130" width="3.08984375" style="52" customWidth="1"/>
    <col min="5131" max="5131" width="4.36328125" style="52" customWidth="1"/>
    <col min="5132" max="5132" width="2.453125" style="52" customWidth="1"/>
    <col min="5133" max="5379" width="9" style="52"/>
    <col min="5380" max="5380" width="2.26953125" style="52" customWidth="1"/>
    <col min="5381" max="5381" width="24.26953125" style="52" customWidth="1"/>
    <col min="5382" max="5382" width="4" style="52" customWidth="1"/>
    <col min="5383" max="5385" width="20.08984375" style="52" customWidth="1"/>
    <col min="5386" max="5386" width="3.08984375" style="52" customWidth="1"/>
    <col min="5387" max="5387" width="4.36328125" style="52" customWidth="1"/>
    <col min="5388" max="5388" width="2.453125" style="52" customWidth="1"/>
    <col min="5389" max="5635" width="9" style="52"/>
    <col min="5636" max="5636" width="2.26953125" style="52" customWidth="1"/>
    <col min="5637" max="5637" width="24.26953125" style="52" customWidth="1"/>
    <col min="5638" max="5638" width="4" style="52" customWidth="1"/>
    <col min="5639" max="5641" width="20.08984375" style="52" customWidth="1"/>
    <col min="5642" max="5642" width="3.08984375" style="52" customWidth="1"/>
    <col min="5643" max="5643" width="4.36328125" style="52" customWidth="1"/>
    <col min="5644" max="5644" width="2.453125" style="52" customWidth="1"/>
    <col min="5645" max="5891" width="9" style="52"/>
    <col min="5892" max="5892" width="2.26953125" style="52" customWidth="1"/>
    <col min="5893" max="5893" width="24.26953125" style="52" customWidth="1"/>
    <col min="5894" max="5894" width="4" style="52" customWidth="1"/>
    <col min="5895" max="5897" width="20.08984375" style="52" customWidth="1"/>
    <col min="5898" max="5898" width="3.08984375" style="52" customWidth="1"/>
    <col min="5899" max="5899" width="4.36328125" style="52" customWidth="1"/>
    <col min="5900" max="5900" width="2.453125" style="52" customWidth="1"/>
    <col min="5901" max="6147" width="9" style="52"/>
    <col min="6148" max="6148" width="2.26953125" style="52" customWidth="1"/>
    <col min="6149" max="6149" width="24.26953125" style="52" customWidth="1"/>
    <col min="6150" max="6150" width="4" style="52" customWidth="1"/>
    <col min="6151" max="6153" width="20.08984375" style="52" customWidth="1"/>
    <col min="6154" max="6154" width="3.08984375" style="52" customWidth="1"/>
    <col min="6155" max="6155" width="4.36328125" style="52" customWidth="1"/>
    <col min="6156" max="6156" width="2.453125" style="52" customWidth="1"/>
    <col min="6157" max="6403" width="9" style="52"/>
    <col min="6404" max="6404" width="2.26953125" style="52" customWidth="1"/>
    <col min="6405" max="6405" width="24.26953125" style="52" customWidth="1"/>
    <col min="6406" max="6406" width="4" style="52" customWidth="1"/>
    <col min="6407" max="6409" width="20.08984375" style="52" customWidth="1"/>
    <col min="6410" max="6410" width="3.08984375" style="52" customWidth="1"/>
    <col min="6411" max="6411" width="4.36328125" style="52" customWidth="1"/>
    <col min="6412" max="6412" width="2.453125" style="52" customWidth="1"/>
    <col min="6413" max="6659" width="9" style="52"/>
    <col min="6660" max="6660" width="2.26953125" style="52" customWidth="1"/>
    <col min="6661" max="6661" width="24.26953125" style="52" customWidth="1"/>
    <col min="6662" max="6662" width="4" style="52" customWidth="1"/>
    <col min="6663" max="6665" width="20.08984375" style="52" customWidth="1"/>
    <col min="6666" max="6666" width="3.08984375" style="52" customWidth="1"/>
    <col min="6667" max="6667" width="4.36328125" style="52" customWidth="1"/>
    <col min="6668" max="6668" width="2.453125" style="52" customWidth="1"/>
    <col min="6669" max="6915" width="9" style="52"/>
    <col min="6916" max="6916" width="2.26953125" style="52" customWidth="1"/>
    <col min="6917" max="6917" width="24.26953125" style="52" customWidth="1"/>
    <col min="6918" max="6918" width="4" style="52" customWidth="1"/>
    <col min="6919" max="6921" width="20.08984375" style="52" customWidth="1"/>
    <col min="6922" max="6922" width="3.08984375" style="52" customWidth="1"/>
    <col min="6923" max="6923" width="4.36328125" style="52" customWidth="1"/>
    <col min="6924" max="6924" width="2.453125" style="52" customWidth="1"/>
    <col min="6925" max="7171" width="9" style="52"/>
    <col min="7172" max="7172" width="2.26953125" style="52" customWidth="1"/>
    <col min="7173" max="7173" width="24.26953125" style="52" customWidth="1"/>
    <col min="7174" max="7174" width="4" style="52" customWidth="1"/>
    <col min="7175" max="7177" width="20.08984375" style="52" customWidth="1"/>
    <col min="7178" max="7178" width="3.08984375" style="52" customWidth="1"/>
    <col min="7179" max="7179" width="4.36328125" style="52" customWidth="1"/>
    <col min="7180" max="7180" width="2.453125" style="52" customWidth="1"/>
    <col min="7181" max="7427" width="9" style="52"/>
    <col min="7428" max="7428" width="2.26953125" style="52" customWidth="1"/>
    <col min="7429" max="7429" width="24.26953125" style="52" customWidth="1"/>
    <col min="7430" max="7430" width="4" style="52" customWidth="1"/>
    <col min="7431" max="7433" width="20.08984375" style="52" customWidth="1"/>
    <col min="7434" max="7434" width="3.08984375" style="52" customWidth="1"/>
    <col min="7435" max="7435" width="4.36328125" style="52" customWidth="1"/>
    <col min="7436" max="7436" width="2.453125" style="52" customWidth="1"/>
    <col min="7437" max="7683" width="9" style="52"/>
    <col min="7684" max="7684" width="2.26953125" style="52" customWidth="1"/>
    <col min="7685" max="7685" width="24.26953125" style="52" customWidth="1"/>
    <col min="7686" max="7686" width="4" style="52" customWidth="1"/>
    <col min="7687" max="7689" width="20.08984375" style="52" customWidth="1"/>
    <col min="7690" max="7690" width="3.08984375" style="52" customWidth="1"/>
    <col min="7691" max="7691" width="4.36328125" style="52" customWidth="1"/>
    <col min="7692" max="7692" width="2.453125" style="52" customWidth="1"/>
    <col min="7693" max="7939" width="9" style="52"/>
    <col min="7940" max="7940" width="2.26953125" style="52" customWidth="1"/>
    <col min="7941" max="7941" width="24.26953125" style="52" customWidth="1"/>
    <col min="7942" max="7942" width="4" style="52" customWidth="1"/>
    <col min="7943" max="7945" width="20.08984375" style="52" customWidth="1"/>
    <col min="7946" max="7946" width="3.08984375" style="52" customWidth="1"/>
    <col min="7947" max="7947" width="4.36328125" style="52" customWidth="1"/>
    <col min="7948" max="7948" width="2.453125" style="52" customWidth="1"/>
    <col min="7949" max="8195" width="9" style="52"/>
    <col min="8196" max="8196" width="2.26953125" style="52" customWidth="1"/>
    <col min="8197" max="8197" width="24.26953125" style="52" customWidth="1"/>
    <col min="8198" max="8198" width="4" style="52" customWidth="1"/>
    <col min="8199" max="8201" width="20.08984375" style="52" customWidth="1"/>
    <col min="8202" max="8202" width="3.08984375" style="52" customWidth="1"/>
    <col min="8203" max="8203" width="4.36328125" style="52" customWidth="1"/>
    <col min="8204" max="8204" width="2.453125" style="52" customWidth="1"/>
    <col min="8205" max="8451" width="9" style="52"/>
    <col min="8452" max="8452" width="2.26953125" style="52" customWidth="1"/>
    <col min="8453" max="8453" width="24.26953125" style="52" customWidth="1"/>
    <col min="8454" max="8454" width="4" style="52" customWidth="1"/>
    <col min="8455" max="8457" width="20.08984375" style="52" customWidth="1"/>
    <col min="8458" max="8458" width="3.08984375" style="52" customWidth="1"/>
    <col min="8459" max="8459" width="4.36328125" style="52" customWidth="1"/>
    <col min="8460" max="8460" width="2.453125" style="52" customWidth="1"/>
    <col min="8461" max="8707" width="9" style="52"/>
    <col min="8708" max="8708" width="2.26953125" style="52" customWidth="1"/>
    <col min="8709" max="8709" width="24.26953125" style="52" customWidth="1"/>
    <col min="8710" max="8710" width="4" style="52" customWidth="1"/>
    <col min="8711" max="8713" width="20.08984375" style="52" customWidth="1"/>
    <col min="8714" max="8714" width="3.08984375" style="52" customWidth="1"/>
    <col min="8715" max="8715" width="4.36328125" style="52" customWidth="1"/>
    <col min="8716" max="8716" width="2.453125" style="52" customWidth="1"/>
    <col min="8717" max="8963" width="9" style="52"/>
    <col min="8964" max="8964" width="2.26953125" style="52" customWidth="1"/>
    <col min="8965" max="8965" width="24.26953125" style="52" customWidth="1"/>
    <col min="8966" max="8966" width="4" style="52" customWidth="1"/>
    <col min="8967" max="8969" width="20.08984375" style="52" customWidth="1"/>
    <col min="8970" max="8970" width="3.08984375" style="52" customWidth="1"/>
    <col min="8971" max="8971" width="4.36328125" style="52" customWidth="1"/>
    <col min="8972" max="8972" width="2.453125" style="52" customWidth="1"/>
    <col min="8973" max="9219" width="9" style="52"/>
    <col min="9220" max="9220" width="2.26953125" style="52" customWidth="1"/>
    <col min="9221" max="9221" width="24.26953125" style="52" customWidth="1"/>
    <col min="9222" max="9222" width="4" style="52" customWidth="1"/>
    <col min="9223" max="9225" width="20.08984375" style="52" customWidth="1"/>
    <col min="9226" max="9226" width="3.08984375" style="52" customWidth="1"/>
    <col min="9227" max="9227" width="4.36328125" style="52" customWidth="1"/>
    <col min="9228" max="9228" width="2.453125" style="52" customWidth="1"/>
    <col min="9229" max="9475" width="9" style="52"/>
    <col min="9476" max="9476" width="2.26953125" style="52" customWidth="1"/>
    <col min="9477" max="9477" width="24.26953125" style="52" customWidth="1"/>
    <col min="9478" max="9478" width="4" style="52" customWidth="1"/>
    <col min="9479" max="9481" width="20.08984375" style="52" customWidth="1"/>
    <col min="9482" max="9482" width="3.08984375" style="52" customWidth="1"/>
    <col min="9483" max="9483" width="4.36328125" style="52" customWidth="1"/>
    <col min="9484" max="9484" width="2.453125" style="52" customWidth="1"/>
    <col min="9485" max="9731" width="9" style="52"/>
    <col min="9732" max="9732" width="2.26953125" style="52" customWidth="1"/>
    <col min="9733" max="9733" width="24.26953125" style="52" customWidth="1"/>
    <col min="9734" max="9734" width="4" style="52" customWidth="1"/>
    <col min="9735" max="9737" width="20.08984375" style="52" customWidth="1"/>
    <col min="9738" max="9738" width="3.08984375" style="52" customWidth="1"/>
    <col min="9739" max="9739" width="4.36328125" style="52" customWidth="1"/>
    <col min="9740" max="9740" width="2.453125" style="52" customWidth="1"/>
    <col min="9741" max="9987" width="9" style="52"/>
    <col min="9988" max="9988" width="2.26953125" style="52" customWidth="1"/>
    <col min="9989" max="9989" width="24.26953125" style="52" customWidth="1"/>
    <col min="9990" max="9990" width="4" style="52" customWidth="1"/>
    <col min="9991" max="9993" width="20.08984375" style="52" customWidth="1"/>
    <col min="9994" max="9994" width="3.08984375" style="52" customWidth="1"/>
    <col min="9995" max="9995" width="4.36328125" style="52" customWidth="1"/>
    <col min="9996" max="9996" width="2.453125" style="52" customWidth="1"/>
    <col min="9997" max="10243" width="9" style="52"/>
    <col min="10244" max="10244" width="2.26953125" style="52" customWidth="1"/>
    <col min="10245" max="10245" width="24.26953125" style="52" customWidth="1"/>
    <col min="10246" max="10246" width="4" style="52" customWidth="1"/>
    <col min="10247" max="10249" width="20.08984375" style="52" customWidth="1"/>
    <col min="10250" max="10250" width="3.08984375" style="52" customWidth="1"/>
    <col min="10251" max="10251" width="4.36328125" style="52" customWidth="1"/>
    <col min="10252" max="10252" width="2.453125" style="52" customWidth="1"/>
    <col min="10253" max="10499" width="9" style="52"/>
    <col min="10500" max="10500" width="2.26953125" style="52" customWidth="1"/>
    <col min="10501" max="10501" width="24.26953125" style="52" customWidth="1"/>
    <col min="10502" max="10502" width="4" style="52" customWidth="1"/>
    <col min="10503" max="10505" width="20.08984375" style="52" customWidth="1"/>
    <col min="10506" max="10506" width="3.08984375" style="52" customWidth="1"/>
    <col min="10507" max="10507" width="4.36328125" style="52" customWidth="1"/>
    <col min="10508" max="10508" width="2.453125" style="52" customWidth="1"/>
    <col min="10509" max="10755" width="9" style="52"/>
    <col min="10756" max="10756" width="2.26953125" style="52" customWidth="1"/>
    <col min="10757" max="10757" width="24.26953125" style="52" customWidth="1"/>
    <col min="10758" max="10758" width="4" style="52" customWidth="1"/>
    <col min="10759" max="10761" width="20.08984375" style="52" customWidth="1"/>
    <col min="10762" max="10762" width="3.08984375" style="52" customWidth="1"/>
    <col min="10763" max="10763" width="4.36328125" style="52" customWidth="1"/>
    <col min="10764" max="10764" width="2.453125" style="52" customWidth="1"/>
    <col min="10765" max="11011" width="9" style="52"/>
    <col min="11012" max="11012" width="2.26953125" style="52" customWidth="1"/>
    <col min="11013" max="11013" width="24.26953125" style="52" customWidth="1"/>
    <col min="11014" max="11014" width="4" style="52" customWidth="1"/>
    <col min="11015" max="11017" width="20.08984375" style="52" customWidth="1"/>
    <col min="11018" max="11018" width="3.08984375" style="52" customWidth="1"/>
    <col min="11019" max="11019" width="4.36328125" style="52" customWidth="1"/>
    <col min="11020" max="11020" width="2.453125" style="52" customWidth="1"/>
    <col min="11021" max="11267" width="9" style="52"/>
    <col min="11268" max="11268" width="2.26953125" style="52" customWidth="1"/>
    <col min="11269" max="11269" width="24.26953125" style="52" customWidth="1"/>
    <col min="11270" max="11270" width="4" style="52" customWidth="1"/>
    <col min="11271" max="11273" width="20.08984375" style="52" customWidth="1"/>
    <col min="11274" max="11274" width="3.08984375" style="52" customWidth="1"/>
    <col min="11275" max="11275" width="4.36328125" style="52" customWidth="1"/>
    <col min="11276" max="11276" width="2.453125" style="52" customWidth="1"/>
    <col min="11277" max="11523" width="9" style="52"/>
    <col min="11524" max="11524" width="2.26953125" style="52" customWidth="1"/>
    <col min="11525" max="11525" width="24.26953125" style="52" customWidth="1"/>
    <col min="11526" max="11526" width="4" style="52" customWidth="1"/>
    <col min="11527" max="11529" width="20.08984375" style="52" customWidth="1"/>
    <col min="11530" max="11530" width="3.08984375" style="52" customWidth="1"/>
    <col min="11531" max="11531" width="4.36328125" style="52" customWidth="1"/>
    <col min="11532" max="11532" width="2.453125" style="52" customWidth="1"/>
    <col min="11533" max="11779" width="9" style="52"/>
    <col min="11780" max="11780" width="2.26953125" style="52" customWidth="1"/>
    <col min="11781" max="11781" width="24.26953125" style="52" customWidth="1"/>
    <col min="11782" max="11782" width="4" style="52" customWidth="1"/>
    <col min="11783" max="11785" width="20.08984375" style="52" customWidth="1"/>
    <col min="11786" max="11786" width="3.08984375" style="52" customWidth="1"/>
    <col min="11787" max="11787" width="4.36328125" style="52" customWidth="1"/>
    <col min="11788" max="11788" width="2.453125" style="52" customWidth="1"/>
    <col min="11789" max="12035" width="9" style="52"/>
    <col min="12036" max="12036" width="2.26953125" style="52" customWidth="1"/>
    <col min="12037" max="12037" width="24.26953125" style="52" customWidth="1"/>
    <col min="12038" max="12038" width="4" style="52" customWidth="1"/>
    <col min="12039" max="12041" width="20.08984375" style="52" customWidth="1"/>
    <col min="12042" max="12042" width="3.08984375" style="52" customWidth="1"/>
    <col min="12043" max="12043" width="4.36328125" style="52" customWidth="1"/>
    <col min="12044" max="12044" width="2.453125" style="52" customWidth="1"/>
    <col min="12045" max="12291" width="9" style="52"/>
    <col min="12292" max="12292" width="2.26953125" style="52" customWidth="1"/>
    <col min="12293" max="12293" width="24.26953125" style="52" customWidth="1"/>
    <col min="12294" max="12294" width="4" style="52" customWidth="1"/>
    <col min="12295" max="12297" width="20.08984375" style="52" customWidth="1"/>
    <col min="12298" max="12298" width="3.08984375" style="52" customWidth="1"/>
    <col min="12299" max="12299" width="4.36328125" style="52" customWidth="1"/>
    <col min="12300" max="12300" width="2.453125" style="52" customWidth="1"/>
    <col min="12301" max="12547" width="9" style="52"/>
    <col min="12548" max="12548" width="2.26953125" style="52" customWidth="1"/>
    <col min="12549" max="12549" width="24.26953125" style="52" customWidth="1"/>
    <col min="12550" max="12550" width="4" style="52" customWidth="1"/>
    <col min="12551" max="12553" width="20.08984375" style="52" customWidth="1"/>
    <col min="12554" max="12554" width="3.08984375" style="52" customWidth="1"/>
    <col min="12555" max="12555" width="4.36328125" style="52" customWidth="1"/>
    <col min="12556" max="12556" width="2.453125" style="52" customWidth="1"/>
    <col min="12557" max="12803" width="9" style="52"/>
    <col min="12804" max="12804" width="2.26953125" style="52" customWidth="1"/>
    <col min="12805" max="12805" width="24.26953125" style="52" customWidth="1"/>
    <col min="12806" max="12806" width="4" style="52" customWidth="1"/>
    <col min="12807" max="12809" width="20.08984375" style="52" customWidth="1"/>
    <col min="12810" max="12810" width="3.08984375" style="52" customWidth="1"/>
    <col min="12811" max="12811" width="4.36328125" style="52" customWidth="1"/>
    <col min="12812" max="12812" width="2.453125" style="52" customWidth="1"/>
    <col min="12813" max="13059" width="9" style="52"/>
    <col min="13060" max="13060" width="2.26953125" style="52" customWidth="1"/>
    <col min="13061" max="13061" width="24.26953125" style="52" customWidth="1"/>
    <col min="13062" max="13062" width="4" style="52" customWidth="1"/>
    <col min="13063" max="13065" width="20.08984375" style="52" customWidth="1"/>
    <col min="13066" max="13066" width="3.08984375" style="52" customWidth="1"/>
    <col min="13067" max="13067" width="4.36328125" style="52" customWidth="1"/>
    <col min="13068" max="13068" width="2.453125" style="52" customWidth="1"/>
    <col min="13069" max="13315" width="9" style="52"/>
    <col min="13316" max="13316" width="2.26953125" style="52" customWidth="1"/>
    <col min="13317" max="13317" width="24.26953125" style="52" customWidth="1"/>
    <col min="13318" max="13318" width="4" style="52" customWidth="1"/>
    <col min="13319" max="13321" width="20.08984375" style="52" customWidth="1"/>
    <col min="13322" max="13322" width="3.08984375" style="52" customWidth="1"/>
    <col min="13323" max="13323" width="4.36328125" style="52" customWidth="1"/>
    <col min="13324" max="13324" width="2.453125" style="52" customWidth="1"/>
    <col min="13325" max="13571" width="9" style="52"/>
    <col min="13572" max="13572" width="2.26953125" style="52" customWidth="1"/>
    <col min="13573" max="13573" width="24.26953125" style="52" customWidth="1"/>
    <col min="13574" max="13574" width="4" style="52" customWidth="1"/>
    <col min="13575" max="13577" width="20.08984375" style="52" customWidth="1"/>
    <col min="13578" max="13578" width="3.08984375" style="52" customWidth="1"/>
    <col min="13579" max="13579" width="4.36328125" style="52" customWidth="1"/>
    <col min="13580" max="13580" width="2.453125" style="52" customWidth="1"/>
    <col min="13581" max="13827" width="9" style="52"/>
    <col min="13828" max="13828" width="2.26953125" style="52" customWidth="1"/>
    <col min="13829" max="13829" width="24.26953125" style="52" customWidth="1"/>
    <col min="13830" max="13830" width="4" style="52" customWidth="1"/>
    <col min="13831" max="13833" width="20.08984375" style="52" customWidth="1"/>
    <col min="13834" max="13834" width="3.08984375" style="52" customWidth="1"/>
    <col min="13835" max="13835" width="4.36328125" style="52" customWidth="1"/>
    <col min="13836" max="13836" width="2.453125" style="52" customWidth="1"/>
    <col min="13837" max="14083" width="9" style="52"/>
    <col min="14084" max="14084" width="2.26953125" style="52" customWidth="1"/>
    <col min="14085" max="14085" width="24.26953125" style="52" customWidth="1"/>
    <col min="14086" max="14086" width="4" style="52" customWidth="1"/>
    <col min="14087" max="14089" width="20.08984375" style="52" customWidth="1"/>
    <col min="14090" max="14090" width="3.08984375" style="52" customWidth="1"/>
    <col min="14091" max="14091" width="4.36328125" style="52" customWidth="1"/>
    <col min="14092" max="14092" width="2.453125" style="52" customWidth="1"/>
    <col min="14093" max="14339" width="9" style="52"/>
    <col min="14340" max="14340" width="2.26953125" style="52" customWidth="1"/>
    <col min="14341" max="14341" width="24.26953125" style="52" customWidth="1"/>
    <col min="14342" max="14342" width="4" style="52" customWidth="1"/>
    <col min="14343" max="14345" width="20.08984375" style="52" customWidth="1"/>
    <col min="14346" max="14346" width="3.08984375" style="52" customWidth="1"/>
    <col min="14347" max="14347" width="4.36328125" style="52" customWidth="1"/>
    <col min="14348" max="14348" width="2.453125" style="52" customWidth="1"/>
    <col min="14349" max="14595" width="9" style="52"/>
    <col min="14596" max="14596" width="2.26953125" style="52" customWidth="1"/>
    <col min="14597" max="14597" width="24.26953125" style="52" customWidth="1"/>
    <col min="14598" max="14598" width="4" style="52" customWidth="1"/>
    <col min="14599" max="14601" width="20.08984375" style="52" customWidth="1"/>
    <col min="14602" max="14602" width="3.08984375" style="52" customWidth="1"/>
    <col min="14603" max="14603" width="4.36328125" style="52" customWidth="1"/>
    <col min="14604" max="14604" width="2.453125" style="52" customWidth="1"/>
    <col min="14605" max="14851" width="9" style="52"/>
    <col min="14852" max="14852" width="2.26953125" style="52" customWidth="1"/>
    <col min="14853" max="14853" width="24.26953125" style="52" customWidth="1"/>
    <col min="14854" max="14854" width="4" style="52" customWidth="1"/>
    <col min="14855" max="14857" width="20.08984375" style="52" customWidth="1"/>
    <col min="14858" max="14858" width="3.08984375" style="52" customWidth="1"/>
    <col min="14859" max="14859" width="4.36328125" style="52" customWidth="1"/>
    <col min="14860" max="14860" width="2.453125" style="52" customWidth="1"/>
    <col min="14861" max="15107" width="9" style="52"/>
    <col min="15108" max="15108" width="2.26953125" style="52" customWidth="1"/>
    <col min="15109" max="15109" width="24.26953125" style="52" customWidth="1"/>
    <col min="15110" max="15110" width="4" style="52" customWidth="1"/>
    <col min="15111" max="15113" width="20.08984375" style="52" customWidth="1"/>
    <col min="15114" max="15114" width="3.08984375" style="52" customWidth="1"/>
    <col min="15115" max="15115" width="4.36328125" style="52" customWidth="1"/>
    <col min="15116" max="15116" width="2.453125" style="52" customWidth="1"/>
    <col min="15117" max="15363" width="9" style="52"/>
    <col min="15364" max="15364" width="2.26953125" style="52" customWidth="1"/>
    <col min="15365" max="15365" width="24.26953125" style="52" customWidth="1"/>
    <col min="15366" max="15366" width="4" style="52" customWidth="1"/>
    <col min="15367" max="15369" width="20.08984375" style="52" customWidth="1"/>
    <col min="15370" max="15370" width="3.08984375" style="52" customWidth="1"/>
    <col min="15371" max="15371" width="4.36328125" style="52" customWidth="1"/>
    <col min="15372" max="15372" width="2.453125" style="52" customWidth="1"/>
    <col min="15373" max="15619" width="9" style="52"/>
    <col min="15620" max="15620" width="2.26953125" style="52" customWidth="1"/>
    <col min="15621" max="15621" width="24.26953125" style="52" customWidth="1"/>
    <col min="15622" max="15622" width="4" style="52" customWidth="1"/>
    <col min="15623" max="15625" width="20.08984375" style="52" customWidth="1"/>
    <col min="15626" max="15626" width="3.08984375" style="52" customWidth="1"/>
    <col min="15627" max="15627" width="4.36328125" style="52" customWidth="1"/>
    <col min="15628" max="15628" width="2.453125" style="52" customWidth="1"/>
    <col min="15629" max="15875" width="9" style="52"/>
    <col min="15876" max="15876" width="2.26953125" style="52" customWidth="1"/>
    <col min="15877" max="15877" width="24.26953125" style="52" customWidth="1"/>
    <col min="15878" max="15878" width="4" style="52" customWidth="1"/>
    <col min="15879" max="15881" width="20.08984375" style="52" customWidth="1"/>
    <col min="15882" max="15882" width="3.08984375" style="52" customWidth="1"/>
    <col min="15883" max="15883" width="4.36328125" style="52" customWidth="1"/>
    <col min="15884" max="15884" width="2.453125" style="52" customWidth="1"/>
    <col min="15885" max="16131" width="9" style="52"/>
    <col min="16132" max="16132" width="2.26953125" style="52" customWidth="1"/>
    <col min="16133" max="16133" width="24.26953125" style="52" customWidth="1"/>
    <col min="16134" max="16134" width="4" style="52" customWidth="1"/>
    <col min="16135" max="16137" width="20.08984375" style="52" customWidth="1"/>
    <col min="16138" max="16138" width="3.08984375" style="52" customWidth="1"/>
    <col min="16139" max="16139" width="4.36328125" style="52" customWidth="1"/>
    <col min="16140" max="16140" width="2.453125" style="52" customWidth="1"/>
    <col min="16141" max="16384" width="9" style="52"/>
  </cols>
  <sheetData>
    <row r="1" spans="1:12" ht="20.149999999999999" customHeight="1">
      <c r="A1" s="192"/>
      <c r="B1" s="193"/>
      <c r="C1" s="193"/>
      <c r="D1" s="193"/>
      <c r="E1" s="193"/>
      <c r="F1" s="193"/>
      <c r="G1" s="193"/>
      <c r="H1" s="193"/>
      <c r="I1" s="193"/>
      <c r="J1" s="193"/>
      <c r="K1" s="193"/>
      <c r="L1" s="193"/>
    </row>
    <row r="2" spans="1:12" ht="20.149999999999999" customHeight="1">
      <c r="A2" s="192"/>
      <c r="B2" s="193" t="s">
        <v>129</v>
      </c>
      <c r="C2" s="193"/>
      <c r="D2" s="193"/>
      <c r="E2" s="193"/>
      <c r="F2" s="193"/>
      <c r="G2" s="193"/>
      <c r="H2" s="193"/>
      <c r="I2" s="363" t="s">
        <v>127</v>
      </c>
      <c r="J2" s="363"/>
      <c r="K2" s="363"/>
      <c r="L2" s="193"/>
    </row>
    <row r="3" spans="1:12" ht="20.149999999999999" customHeight="1">
      <c r="A3" s="192"/>
      <c r="B3" s="193"/>
      <c r="C3" s="193"/>
      <c r="D3" s="193"/>
      <c r="E3" s="193"/>
      <c r="F3" s="193"/>
      <c r="G3" s="193"/>
      <c r="H3" s="193"/>
      <c r="I3" s="204"/>
      <c r="J3" s="204"/>
      <c r="K3" s="204"/>
      <c r="L3" s="193"/>
    </row>
    <row r="4" spans="1:12" ht="20.149999999999999" customHeight="1">
      <c r="A4" s="364" t="s">
        <v>126</v>
      </c>
      <c r="B4" s="364"/>
      <c r="C4" s="364"/>
      <c r="D4" s="364"/>
      <c r="E4" s="364"/>
      <c r="F4" s="364"/>
      <c r="G4" s="364"/>
      <c r="H4" s="364"/>
      <c r="I4" s="364"/>
      <c r="J4" s="364"/>
      <c r="K4" s="364"/>
      <c r="L4" s="193"/>
    </row>
    <row r="5" spans="1:12" ht="20.149999999999999" customHeight="1">
      <c r="A5" s="194"/>
      <c r="B5" s="194"/>
      <c r="C5" s="194"/>
      <c r="D5" s="194"/>
      <c r="E5" s="194"/>
      <c r="F5" s="194"/>
      <c r="G5" s="194"/>
      <c r="H5" s="194"/>
      <c r="I5" s="194"/>
      <c r="J5" s="194"/>
      <c r="K5" s="194"/>
      <c r="L5" s="193"/>
    </row>
    <row r="6" spans="1:12" ht="30" customHeight="1">
      <c r="A6" s="194"/>
      <c r="B6" s="250" t="s">
        <v>117</v>
      </c>
      <c r="C6" s="196"/>
      <c r="D6" s="197"/>
      <c r="E6" s="197"/>
      <c r="F6" s="197"/>
      <c r="G6" s="197"/>
      <c r="H6" s="197"/>
      <c r="I6" s="197"/>
      <c r="J6" s="197"/>
      <c r="K6" s="198"/>
      <c r="L6" s="193"/>
    </row>
    <row r="7" spans="1:12" ht="30" customHeight="1">
      <c r="A7" s="193"/>
      <c r="B7" s="252" t="s">
        <v>118</v>
      </c>
      <c r="C7" s="365" t="s">
        <v>65</v>
      </c>
      <c r="D7" s="365"/>
      <c r="E7" s="365"/>
      <c r="F7" s="365"/>
      <c r="G7" s="365"/>
      <c r="H7" s="365"/>
      <c r="I7" s="365"/>
      <c r="J7" s="365"/>
      <c r="K7" s="366"/>
      <c r="L7" s="193"/>
    </row>
    <row r="8" spans="1:12" ht="30" customHeight="1">
      <c r="A8" s="193"/>
      <c r="B8" s="251" t="s">
        <v>119</v>
      </c>
      <c r="C8" s="376" t="s">
        <v>116</v>
      </c>
      <c r="D8" s="377"/>
      <c r="E8" s="377"/>
      <c r="F8" s="377"/>
      <c r="G8" s="377"/>
      <c r="H8" s="377"/>
      <c r="I8" s="377"/>
      <c r="J8" s="377"/>
      <c r="K8" s="378"/>
      <c r="L8" s="193"/>
    </row>
    <row r="9" spans="1:12" ht="30" customHeight="1">
      <c r="A9" s="193"/>
      <c r="B9" s="253" t="s">
        <v>120</v>
      </c>
      <c r="C9" s="376" t="s">
        <v>124</v>
      </c>
      <c r="D9" s="377"/>
      <c r="E9" s="377"/>
      <c r="F9" s="377"/>
      <c r="G9" s="377"/>
      <c r="H9" s="377"/>
      <c r="I9" s="377"/>
      <c r="J9" s="377"/>
      <c r="K9" s="378"/>
      <c r="L9" s="193"/>
    </row>
    <row r="10" spans="1:12" ht="18.75" customHeight="1">
      <c r="A10" s="193"/>
      <c r="B10" s="367" t="s">
        <v>121</v>
      </c>
      <c r="C10" s="199"/>
      <c r="D10" s="193"/>
      <c r="E10" s="193"/>
      <c r="F10" s="193"/>
      <c r="G10" s="193"/>
      <c r="H10" s="193"/>
      <c r="I10" s="193"/>
      <c r="J10" s="193"/>
      <c r="K10" s="200"/>
      <c r="L10" s="193"/>
    </row>
    <row r="11" spans="1:12" ht="32.25" customHeight="1">
      <c r="A11" s="193"/>
      <c r="B11" s="367"/>
      <c r="C11" s="199"/>
      <c r="D11" s="369" t="s">
        <v>67</v>
      </c>
      <c r="E11" s="369"/>
      <c r="F11" s="201"/>
      <c r="G11" s="202"/>
      <c r="H11" s="203" t="s">
        <v>23</v>
      </c>
      <c r="I11" s="204"/>
      <c r="J11" s="204"/>
      <c r="K11" s="200"/>
      <c r="L11" s="193"/>
    </row>
    <row r="12" spans="1:12" ht="20.25" customHeight="1">
      <c r="A12" s="193"/>
      <c r="B12" s="368"/>
      <c r="C12" s="205"/>
      <c r="D12" s="206" t="s">
        <v>112</v>
      </c>
      <c r="E12" s="206"/>
      <c r="F12" s="207"/>
      <c r="G12" s="207"/>
      <c r="H12" s="207"/>
      <c r="I12" s="207"/>
      <c r="J12" s="207"/>
      <c r="K12" s="208"/>
      <c r="L12" s="193"/>
    </row>
    <row r="13" spans="1:12" ht="30" customHeight="1">
      <c r="A13" s="193"/>
      <c r="B13" s="254" t="s">
        <v>122</v>
      </c>
      <c r="C13" s="376" t="s">
        <v>125</v>
      </c>
      <c r="D13" s="377"/>
      <c r="E13" s="377"/>
      <c r="F13" s="377"/>
      <c r="G13" s="377"/>
      <c r="H13" s="377"/>
      <c r="I13" s="377"/>
      <c r="J13" s="377"/>
      <c r="K13" s="378"/>
      <c r="L13" s="193"/>
    </row>
    <row r="14" spans="1:12">
      <c r="A14" s="193"/>
      <c r="B14" s="370" t="s">
        <v>123</v>
      </c>
      <c r="C14" s="209"/>
      <c r="D14" s="210"/>
      <c r="E14" s="210"/>
      <c r="F14" s="210"/>
      <c r="G14" s="210"/>
      <c r="H14" s="210"/>
      <c r="I14" s="210"/>
      <c r="J14" s="210"/>
      <c r="K14" s="211"/>
      <c r="L14" s="193"/>
    </row>
    <row r="15" spans="1:12" ht="24.75" customHeight="1" thickBot="1">
      <c r="A15" s="193"/>
      <c r="B15" s="367"/>
      <c r="C15" s="199"/>
      <c r="D15" s="212" t="s">
        <v>68</v>
      </c>
      <c r="E15" s="193"/>
      <c r="F15" s="193"/>
      <c r="G15" s="193"/>
      <c r="H15" s="193"/>
      <c r="I15" s="193"/>
      <c r="J15" s="193"/>
      <c r="K15" s="200"/>
      <c r="L15" s="193"/>
    </row>
    <row r="16" spans="1:12" ht="24" customHeight="1">
      <c r="A16" s="193"/>
      <c r="B16" s="367"/>
      <c r="C16" s="199"/>
      <c r="D16" s="213"/>
      <c r="E16" s="371" t="s">
        <v>24</v>
      </c>
      <c r="F16" s="372"/>
      <c r="G16" s="214" t="s">
        <v>55</v>
      </c>
      <c r="H16" s="215"/>
      <c r="I16" s="216" t="s">
        <v>73</v>
      </c>
      <c r="J16" s="217"/>
      <c r="K16" s="200"/>
      <c r="L16" s="193"/>
    </row>
    <row r="17" spans="1:12" ht="24" customHeight="1">
      <c r="A17" s="193"/>
      <c r="B17" s="367"/>
      <c r="C17" s="199"/>
      <c r="D17" s="218" t="s">
        <v>69</v>
      </c>
      <c r="E17" s="202"/>
      <c r="F17" s="219" t="s">
        <v>23</v>
      </c>
      <c r="G17" s="202"/>
      <c r="H17" s="195" t="s">
        <v>23</v>
      </c>
      <c r="I17" s="220">
        <f>E17+G17</f>
        <v>0</v>
      </c>
      <c r="J17" s="221" t="s">
        <v>23</v>
      </c>
      <c r="K17" s="200"/>
      <c r="L17" s="193"/>
    </row>
    <row r="18" spans="1:12" ht="24" customHeight="1" thickBot="1">
      <c r="A18" s="193"/>
      <c r="B18" s="367"/>
      <c r="C18" s="199"/>
      <c r="D18" s="222" t="s">
        <v>70</v>
      </c>
      <c r="E18" s="202"/>
      <c r="F18" s="203" t="s">
        <v>41</v>
      </c>
      <c r="G18" s="202"/>
      <c r="H18" s="223" t="s">
        <v>41</v>
      </c>
      <c r="I18" s="224">
        <f>E18+G18</f>
        <v>0</v>
      </c>
      <c r="J18" s="225" t="s">
        <v>41</v>
      </c>
      <c r="K18" s="200"/>
      <c r="L18" s="193"/>
    </row>
    <row r="19" spans="1:12" ht="24.75" customHeight="1">
      <c r="A19" s="193"/>
      <c r="B19" s="367"/>
      <c r="C19" s="199"/>
      <c r="D19" s="212" t="s">
        <v>72</v>
      </c>
      <c r="E19" s="193"/>
      <c r="F19" s="193"/>
      <c r="G19" s="226"/>
      <c r="H19" s="226"/>
      <c r="I19" s="226"/>
      <c r="J19" s="226"/>
      <c r="K19" s="200"/>
      <c r="L19" s="193"/>
    </row>
    <row r="20" spans="1:12" ht="24.75" customHeight="1" thickBot="1">
      <c r="A20" s="193"/>
      <c r="B20" s="367"/>
      <c r="C20" s="199"/>
      <c r="D20" s="348" t="s">
        <v>170</v>
      </c>
      <c r="E20" s="193"/>
      <c r="F20" s="193"/>
      <c r="G20" s="226"/>
      <c r="H20" s="226"/>
      <c r="I20" s="226"/>
      <c r="J20" s="226"/>
      <c r="K20" s="200"/>
      <c r="L20" s="193"/>
    </row>
    <row r="21" spans="1:12" ht="24" customHeight="1">
      <c r="A21" s="193"/>
      <c r="B21" s="367"/>
      <c r="C21" s="199"/>
      <c r="D21" s="227"/>
      <c r="E21" s="228" t="s">
        <v>167</v>
      </c>
      <c r="F21" s="229"/>
      <c r="G21" s="349"/>
      <c r="H21" s="227"/>
      <c r="I21" s="228" t="s">
        <v>168</v>
      </c>
      <c r="J21" s="229"/>
      <c r="K21" s="200"/>
      <c r="L21" s="193"/>
    </row>
    <row r="22" spans="1:12" ht="24" customHeight="1">
      <c r="A22" s="193"/>
      <c r="B22" s="367"/>
      <c r="C22" s="199"/>
      <c r="D22" s="231" t="s">
        <v>69</v>
      </c>
      <c r="E22" s="232"/>
      <c r="F22" s="221" t="s">
        <v>23</v>
      </c>
      <c r="G22" s="230"/>
      <c r="H22" s="231" t="s">
        <v>69</v>
      </c>
      <c r="I22" s="232"/>
      <c r="J22" s="221" t="s">
        <v>23</v>
      </c>
      <c r="K22" s="200"/>
      <c r="L22" s="193"/>
    </row>
    <row r="23" spans="1:12" ht="24" customHeight="1" thickBot="1">
      <c r="A23" s="193"/>
      <c r="B23" s="367"/>
      <c r="C23" s="199"/>
      <c r="D23" s="233" t="s">
        <v>70</v>
      </c>
      <c r="E23" s="234"/>
      <c r="F23" s="225" t="s">
        <v>41</v>
      </c>
      <c r="G23" s="230"/>
      <c r="H23" s="233" t="s">
        <v>70</v>
      </c>
      <c r="I23" s="234"/>
      <c r="J23" s="225" t="s">
        <v>41</v>
      </c>
      <c r="K23" s="200"/>
      <c r="L23" s="193"/>
    </row>
    <row r="24" spans="1:12" ht="29.25" customHeight="1" thickBot="1">
      <c r="A24" s="193"/>
      <c r="B24" s="367"/>
      <c r="C24" s="199"/>
      <c r="D24" s="212" t="s">
        <v>74</v>
      </c>
      <c r="E24" s="226"/>
      <c r="F24" s="226"/>
      <c r="G24" s="226"/>
      <c r="H24" s="226"/>
      <c r="I24" s="226"/>
      <c r="J24" s="226"/>
      <c r="K24" s="200"/>
      <c r="L24" s="193"/>
    </row>
    <row r="25" spans="1:12" ht="24" customHeight="1">
      <c r="A25" s="193"/>
      <c r="B25" s="367"/>
      <c r="C25" s="199"/>
      <c r="D25" s="226"/>
      <c r="E25" s="226"/>
      <c r="F25" s="226"/>
      <c r="G25" s="226"/>
      <c r="H25" s="227"/>
      <c r="I25" s="228" t="s">
        <v>71</v>
      </c>
      <c r="J25" s="229"/>
      <c r="K25" s="200"/>
      <c r="L25" s="193"/>
    </row>
    <row r="26" spans="1:12" ht="24" customHeight="1">
      <c r="A26" s="193"/>
      <c r="B26" s="367"/>
      <c r="C26" s="199"/>
      <c r="D26" s="226"/>
      <c r="E26" s="226"/>
      <c r="F26" s="226"/>
      <c r="G26" s="226"/>
      <c r="H26" s="231" t="s">
        <v>69</v>
      </c>
      <c r="I26" s="219">
        <f>I17+E22+I22</f>
        <v>0</v>
      </c>
      <c r="J26" s="221" t="s">
        <v>23</v>
      </c>
      <c r="K26" s="200"/>
      <c r="L26" s="193"/>
    </row>
    <row r="27" spans="1:12" ht="24" customHeight="1" thickBot="1">
      <c r="A27" s="193"/>
      <c r="B27" s="367"/>
      <c r="C27" s="199"/>
      <c r="D27" s="235"/>
      <c r="E27" s="230"/>
      <c r="F27" s="235"/>
      <c r="G27" s="230"/>
      <c r="H27" s="233" t="s">
        <v>70</v>
      </c>
      <c r="I27" s="236">
        <f>I18+E23+I23</f>
        <v>0</v>
      </c>
      <c r="J27" s="225" t="s">
        <v>41</v>
      </c>
      <c r="K27" s="200"/>
      <c r="L27" s="193"/>
    </row>
    <row r="28" spans="1:12" ht="15.75" customHeight="1">
      <c r="A28" s="193"/>
      <c r="B28" s="367"/>
      <c r="C28" s="199"/>
      <c r="D28" s="235"/>
      <c r="E28" s="230"/>
      <c r="F28" s="235"/>
      <c r="G28" s="230"/>
      <c r="H28" s="226"/>
      <c r="I28" s="226"/>
      <c r="J28" s="226"/>
      <c r="K28" s="200"/>
      <c r="L28" s="193"/>
    </row>
    <row r="29" spans="1:12" ht="29.25" customHeight="1" thickBot="1">
      <c r="A29" s="193"/>
      <c r="B29" s="367"/>
      <c r="C29" s="237"/>
      <c r="D29" s="238" t="s">
        <v>113</v>
      </c>
      <c r="E29" s="239"/>
      <c r="F29" s="239"/>
      <c r="G29" s="239"/>
      <c r="H29" s="239"/>
      <c r="I29" s="239"/>
      <c r="J29" s="239"/>
      <c r="K29" s="240"/>
      <c r="L29" s="193"/>
    </row>
    <row r="30" spans="1:12" ht="29.25" customHeight="1">
      <c r="A30" s="193"/>
      <c r="B30" s="367"/>
      <c r="C30" s="199"/>
      <c r="D30" s="241"/>
      <c r="E30" s="241"/>
      <c r="F30" s="242"/>
      <c r="G30" s="373" t="s">
        <v>114</v>
      </c>
      <c r="H30" s="374"/>
      <c r="I30" s="375" t="s">
        <v>0</v>
      </c>
      <c r="J30" s="374"/>
      <c r="K30" s="200"/>
      <c r="L30" s="193"/>
    </row>
    <row r="31" spans="1:12" ht="29.25" customHeight="1">
      <c r="A31" s="193"/>
      <c r="B31" s="367"/>
      <c r="C31" s="199"/>
      <c r="D31" s="243"/>
      <c r="E31" s="243"/>
      <c r="F31" s="244" t="s">
        <v>69</v>
      </c>
      <c r="G31" s="245"/>
      <c r="H31" s="195" t="s">
        <v>23</v>
      </c>
      <c r="I31" s="220">
        <f>G31</f>
        <v>0</v>
      </c>
      <c r="J31" s="221" t="s">
        <v>23</v>
      </c>
      <c r="K31" s="200"/>
      <c r="L31" s="193"/>
    </row>
    <row r="32" spans="1:12" ht="29.25" customHeight="1" thickBot="1">
      <c r="A32" s="193"/>
      <c r="B32" s="367"/>
      <c r="C32" s="199"/>
      <c r="D32" s="246"/>
      <c r="E32" s="246"/>
      <c r="F32" s="247" t="s">
        <v>70</v>
      </c>
      <c r="G32" s="248"/>
      <c r="H32" s="249" t="s">
        <v>41</v>
      </c>
      <c r="I32" s="224">
        <f>G32</f>
        <v>0</v>
      </c>
      <c r="J32" s="225" t="s">
        <v>41</v>
      </c>
      <c r="K32" s="200"/>
      <c r="L32" s="193"/>
    </row>
    <row r="33" spans="1:12" ht="29.25" customHeight="1">
      <c r="A33" s="193"/>
      <c r="B33" s="367"/>
      <c r="C33" s="199"/>
      <c r="D33" s="235"/>
      <c r="E33" s="226"/>
      <c r="F33" s="226"/>
      <c r="G33" s="226"/>
      <c r="H33" s="226"/>
      <c r="I33" s="226"/>
      <c r="J33" s="226"/>
      <c r="K33" s="200"/>
      <c r="L33" s="193"/>
    </row>
    <row r="34" spans="1:12" ht="29.25" customHeight="1">
      <c r="A34" s="193"/>
      <c r="B34" s="367"/>
      <c r="C34" s="199"/>
      <c r="D34" s="358" t="s">
        <v>75</v>
      </c>
      <c r="E34" s="359"/>
      <c r="F34" s="359"/>
      <c r="G34" s="359"/>
      <c r="H34" s="360"/>
      <c r="I34" s="361" t="str">
        <f>IF(I27&lt;=I32,"可","不可")</f>
        <v>可</v>
      </c>
      <c r="J34" s="362"/>
      <c r="K34" s="200"/>
      <c r="L34" s="193"/>
    </row>
    <row r="35" spans="1:12">
      <c r="A35" s="193"/>
      <c r="B35" s="368"/>
      <c r="C35" s="205"/>
      <c r="D35" s="207"/>
      <c r="E35" s="207"/>
      <c r="F35" s="207"/>
      <c r="G35" s="207"/>
      <c r="H35" s="207"/>
      <c r="I35" s="207"/>
      <c r="J35" s="207"/>
      <c r="K35" s="208"/>
      <c r="L35" s="193"/>
    </row>
    <row r="36" spans="1:12">
      <c r="A36" s="193"/>
      <c r="B36" s="210"/>
      <c r="C36" s="210"/>
      <c r="D36" s="210"/>
      <c r="E36" s="210"/>
      <c r="F36" s="210"/>
      <c r="G36" s="210"/>
      <c r="H36" s="210"/>
      <c r="I36" s="210"/>
      <c r="J36" s="210"/>
      <c r="K36" s="210"/>
      <c r="L36" s="193"/>
    </row>
    <row r="37" spans="1:12" ht="17.25" customHeight="1">
      <c r="A37" s="193"/>
      <c r="B37" s="357" t="s">
        <v>166</v>
      </c>
      <c r="C37" s="357"/>
      <c r="D37" s="357"/>
      <c r="E37" s="357"/>
      <c r="F37" s="357"/>
      <c r="G37" s="357"/>
      <c r="H37" s="357"/>
      <c r="I37" s="357"/>
      <c r="J37" s="357"/>
      <c r="K37" s="357"/>
      <c r="L37" s="193"/>
    </row>
    <row r="38" spans="1:12" ht="17.25" customHeight="1">
      <c r="A38" s="193"/>
      <c r="B38" s="357"/>
      <c r="C38" s="357"/>
      <c r="D38" s="357"/>
      <c r="E38" s="357"/>
      <c r="F38" s="357"/>
      <c r="G38" s="357"/>
      <c r="H38" s="357"/>
      <c r="I38" s="357"/>
      <c r="J38" s="357"/>
      <c r="K38" s="357"/>
      <c r="L38" s="193"/>
    </row>
    <row r="39" spans="1:12" ht="17.25" customHeight="1">
      <c r="A39" s="193"/>
      <c r="B39" s="357"/>
      <c r="C39" s="357"/>
      <c r="D39" s="357"/>
      <c r="E39" s="357"/>
      <c r="F39" s="357"/>
      <c r="G39" s="357"/>
      <c r="H39" s="357"/>
      <c r="I39" s="357"/>
      <c r="J39" s="357"/>
      <c r="K39" s="357"/>
      <c r="L39" s="193"/>
    </row>
    <row r="40" spans="1:12" ht="17.25" customHeight="1">
      <c r="A40" s="193"/>
      <c r="B40" s="357"/>
      <c r="C40" s="357"/>
      <c r="D40" s="357"/>
      <c r="E40" s="357"/>
      <c r="F40" s="357"/>
      <c r="G40" s="357"/>
      <c r="H40" s="357"/>
      <c r="I40" s="357"/>
      <c r="J40" s="357"/>
      <c r="K40" s="357"/>
      <c r="L40" s="193"/>
    </row>
    <row r="41" spans="1:12" ht="17.25" customHeight="1">
      <c r="A41" s="193"/>
      <c r="B41" s="357"/>
      <c r="C41" s="357"/>
      <c r="D41" s="357"/>
      <c r="E41" s="357"/>
      <c r="F41" s="357"/>
      <c r="G41" s="357"/>
      <c r="H41" s="357"/>
      <c r="I41" s="357"/>
      <c r="J41" s="357"/>
      <c r="K41" s="357"/>
      <c r="L41" s="193"/>
    </row>
    <row r="42" spans="1:12" ht="17.25" customHeight="1">
      <c r="A42" s="193"/>
      <c r="B42" s="357"/>
      <c r="C42" s="357"/>
      <c r="D42" s="357"/>
      <c r="E42" s="357"/>
      <c r="F42" s="357"/>
      <c r="G42" s="357"/>
      <c r="H42" s="357"/>
      <c r="I42" s="357"/>
      <c r="J42" s="357"/>
      <c r="K42" s="357"/>
      <c r="L42" s="193"/>
    </row>
    <row r="43" spans="1:12" ht="17.25" customHeight="1">
      <c r="A43" s="193"/>
      <c r="B43" s="255"/>
      <c r="C43" s="255"/>
      <c r="D43" s="255"/>
      <c r="E43" s="255"/>
      <c r="F43" s="255"/>
      <c r="G43" s="255"/>
      <c r="H43" s="255"/>
      <c r="I43" s="255"/>
      <c r="J43" s="255"/>
      <c r="K43" s="255"/>
      <c r="L43" s="193"/>
    </row>
    <row r="47" spans="1:12">
      <c r="B47" s="53"/>
    </row>
    <row r="48" spans="1:12">
      <c r="B48" s="54"/>
    </row>
    <row r="49" spans="2:2">
      <c r="B49" s="54"/>
    </row>
    <row r="50" spans="2:2">
      <c r="B50" s="54"/>
    </row>
    <row r="51" spans="2:2">
      <c r="B51" s="54"/>
    </row>
    <row r="52" spans="2:2">
      <c r="B52" s="54"/>
    </row>
  </sheetData>
  <mergeCells count="15">
    <mergeCell ref="B37:K42"/>
    <mergeCell ref="D34:H34"/>
    <mergeCell ref="I34:J34"/>
    <mergeCell ref="I2:K2"/>
    <mergeCell ref="A4:K4"/>
    <mergeCell ref="C7:K7"/>
    <mergeCell ref="B10:B12"/>
    <mergeCell ref="D11:E11"/>
    <mergeCell ref="B14:B35"/>
    <mergeCell ref="E16:F16"/>
    <mergeCell ref="G30:H30"/>
    <mergeCell ref="I30:J30"/>
    <mergeCell ref="C8:K8"/>
    <mergeCell ref="C9:K9"/>
    <mergeCell ref="C13:K13"/>
  </mergeCells>
  <phoneticPr fontId="5"/>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74"/>
  <sheetViews>
    <sheetView view="pageBreakPreview" zoomScale="80" zoomScaleNormal="100" zoomScaleSheetLayoutView="80" workbookViewId="0">
      <pane xSplit="1" ySplit="9" topLeftCell="B10" activePane="bottomRight" state="frozen"/>
      <selection activeCell="S16" sqref="S16"/>
      <selection pane="topRight" activeCell="S16" sqref="S16"/>
      <selection pane="bottomLeft" activeCell="S16" sqref="S16"/>
      <selection pane="bottomRight" activeCell="V5" sqref="V5"/>
    </sheetView>
  </sheetViews>
  <sheetFormatPr defaultRowHeight="13"/>
  <cols>
    <col min="1" max="1" width="6.6328125" style="256" customWidth="1"/>
    <col min="2" max="2" width="5.6328125" style="346" customWidth="1"/>
    <col min="3" max="3" width="12.26953125" style="346" customWidth="1"/>
    <col min="4" max="15" width="6.6328125" style="256" customWidth="1"/>
    <col min="16" max="16" width="7.6328125" style="347" customWidth="1"/>
    <col min="17" max="17" width="14" style="256" customWidth="1"/>
    <col min="18" max="256" width="8.7265625" style="256"/>
    <col min="257" max="257" width="6.6328125" style="256" customWidth="1"/>
    <col min="258" max="258" width="5.6328125" style="256" customWidth="1"/>
    <col min="259" max="259" width="12.26953125" style="256" customWidth="1"/>
    <col min="260" max="271" width="6.6328125" style="256" customWidth="1"/>
    <col min="272" max="272" width="7.6328125" style="256" customWidth="1"/>
    <col min="273" max="273" width="14" style="256" customWidth="1"/>
    <col min="274" max="512" width="8.7265625" style="256"/>
    <col min="513" max="513" width="6.6328125" style="256" customWidth="1"/>
    <col min="514" max="514" width="5.6328125" style="256" customWidth="1"/>
    <col min="515" max="515" width="12.26953125" style="256" customWidth="1"/>
    <col min="516" max="527" width="6.6328125" style="256" customWidth="1"/>
    <col min="528" max="528" width="7.6328125" style="256" customWidth="1"/>
    <col min="529" max="529" width="14" style="256" customWidth="1"/>
    <col min="530" max="768" width="8.7265625" style="256"/>
    <col min="769" max="769" width="6.6328125" style="256" customWidth="1"/>
    <col min="770" max="770" width="5.6328125" style="256" customWidth="1"/>
    <col min="771" max="771" width="12.26953125" style="256" customWidth="1"/>
    <col min="772" max="783" width="6.6328125" style="256" customWidth="1"/>
    <col min="784" max="784" width="7.6328125" style="256" customWidth="1"/>
    <col min="785" max="785" width="14" style="256" customWidth="1"/>
    <col min="786" max="1024" width="8.7265625" style="256"/>
    <col min="1025" max="1025" width="6.6328125" style="256" customWidth="1"/>
    <col min="1026" max="1026" width="5.6328125" style="256" customWidth="1"/>
    <col min="1027" max="1027" width="12.26953125" style="256" customWidth="1"/>
    <col min="1028" max="1039" width="6.6328125" style="256" customWidth="1"/>
    <col min="1040" max="1040" width="7.6328125" style="256" customWidth="1"/>
    <col min="1041" max="1041" width="14" style="256" customWidth="1"/>
    <col min="1042" max="1280" width="8.7265625" style="256"/>
    <col min="1281" max="1281" width="6.6328125" style="256" customWidth="1"/>
    <col min="1282" max="1282" width="5.6328125" style="256" customWidth="1"/>
    <col min="1283" max="1283" width="12.26953125" style="256" customWidth="1"/>
    <col min="1284" max="1295" width="6.6328125" style="256" customWidth="1"/>
    <col min="1296" max="1296" width="7.6328125" style="256" customWidth="1"/>
    <col min="1297" max="1297" width="14" style="256" customWidth="1"/>
    <col min="1298" max="1536" width="8.7265625" style="256"/>
    <col min="1537" max="1537" width="6.6328125" style="256" customWidth="1"/>
    <col min="1538" max="1538" width="5.6328125" style="256" customWidth="1"/>
    <col min="1539" max="1539" width="12.26953125" style="256" customWidth="1"/>
    <col min="1540" max="1551" width="6.6328125" style="256" customWidth="1"/>
    <col min="1552" max="1552" width="7.6328125" style="256" customWidth="1"/>
    <col min="1553" max="1553" width="14" style="256" customWidth="1"/>
    <col min="1554" max="1792" width="8.7265625" style="256"/>
    <col min="1793" max="1793" width="6.6328125" style="256" customWidth="1"/>
    <col min="1794" max="1794" width="5.6328125" style="256" customWidth="1"/>
    <col min="1795" max="1795" width="12.26953125" style="256" customWidth="1"/>
    <col min="1796" max="1807" width="6.6328125" style="256" customWidth="1"/>
    <col min="1808" max="1808" width="7.6328125" style="256" customWidth="1"/>
    <col min="1809" max="1809" width="14" style="256" customWidth="1"/>
    <col min="1810" max="2048" width="8.7265625" style="256"/>
    <col min="2049" max="2049" width="6.6328125" style="256" customWidth="1"/>
    <col min="2050" max="2050" width="5.6328125" style="256" customWidth="1"/>
    <col min="2051" max="2051" width="12.26953125" style="256" customWidth="1"/>
    <col min="2052" max="2063" width="6.6328125" style="256" customWidth="1"/>
    <col min="2064" max="2064" width="7.6328125" style="256" customWidth="1"/>
    <col min="2065" max="2065" width="14" style="256" customWidth="1"/>
    <col min="2066" max="2304" width="8.7265625" style="256"/>
    <col min="2305" max="2305" width="6.6328125" style="256" customWidth="1"/>
    <col min="2306" max="2306" width="5.6328125" style="256" customWidth="1"/>
    <col min="2307" max="2307" width="12.26953125" style="256" customWidth="1"/>
    <col min="2308" max="2319" width="6.6328125" style="256" customWidth="1"/>
    <col min="2320" max="2320" width="7.6328125" style="256" customWidth="1"/>
    <col min="2321" max="2321" width="14" style="256" customWidth="1"/>
    <col min="2322" max="2560" width="8.7265625" style="256"/>
    <col min="2561" max="2561" width="6.6328125" style="256" customWidth="1"/>
    <col min="2562" max="2562" width="5.6328125" style="256" customWidth="1"/>
    <col min="2563" max="2563" width="12.26953125" style="256" customWidth="1"/>
    <col min="2564" max="2575" width="6.6328125" style="256" customWidth="1"/>
    <col min="2576" max="2576" width="7.6328125" style="256" customWidth="1"/>
    <col min="2577" max="2577" width="14" style="256" customWidth="1"/>
    <col min="2578" max="2816" width="8.7265625" style="256"/>
    <col min="2817" max="2817" width="6.6328125" style="256" customWidth="1"/>
    <col min="2818" max="2818" width="5.6328125" style="256" customWidth="1"/>
    <col min="2819" max="2819" width="12.26953125" style="256" customWidth="1"/>
    <col min="2820" max="2831" width="6.6328125" style="256" customWidth="1"/>
    <col min="2832" max="2832" width="7.6328125" style="256" customWidth="1"/>
    <col min="2833" max="2833" width="14" style="256" customWidth="1"/>
    <col min="2834" max="3072" width="8.7265625" style="256"/>
    <col min="3073" max="3073" width="6.6328125" style="256" customWidth="1"/>
    <col min="3074" max="3074" width="5.6328125" style="256" customWidth="1"/>
    <col min="3075" max="3075" width="12.26953125" style="256" customWidth="1"/>
    <col min="3076" max="3087" width="6.6328125" style="256" customWidth="1"/>
    <col min="3088" max="3088" width="7.6328125" style="256" customWidth="1"/>
    <col min="3089" max="3089" width="14" style="256" customWidth="1"/>
    <col min="3090" max="3328" width="8.7265625" style="256"/>
    <col min="3329" max="3329" width="6.6328125" style="256" customWidth="1"/>
    <col min="3330" max="3330" width="5.6328125" style="256" customWidth="1"/>
    <col min="3331" max="3331" width="12.26953125" style="256" customWidth="1"/>
    <col min="3332" max="3343" width="6.6328125" style="256" customWidth="1"/>
    <col min="3344" max="3344" width="7.6328125" style="256" customWidth="1"/>
    <col min="3345" max="3345" width="14" style="256" customWidth="1"/>
    <col min="3346" max="3584" width="8.7265625" style="256"/>
    <col min="3585" max="3585" width="6.6328125" style="256" customWidth="1"/>
    <col min="3586" max="3586" width="5.6328125" style="256" customWidth="1"/>
    <col min="3587" max="3587" width="12.26953125" style="256" customWidth="1"/>
    <col min="3588" max="3599" width="6.6328125" style="256" customWidth="1"/>
    <col min="3600" max="3600" width="7.6328125" style="256" customWidth="1"/>
    <col min="3601" max="3601" width="14" style="256" customWidth="1"/>
    <col min="3602" max="3840" width="8.7265625" style="256"/>
    <col min="3841" max="3841" width="6.6328125" style="256" customWidth="1"/>
    <col min="3842" max="3842" width="5.6328125" style="256" customWidth="1"/>
    <col min="3843" max="3843" width="12.26953125" style="256" customWidth="1"/>
    <col min="3844" max="3855" width="6.6328125" style="256" customWidth="1"/>
    <col min="3856" max="3856" width="7.6328125" style="256" customWidth="1"/>
    <col min="3857" max="3857" width="14" style="256" customWidth="1"/>
    <col min="3858" max="4096" width="8.7265625" style="256"/>
    <col min="4097" max="4097" width="6.6328125" style="256" customWidth="1"/>
    <col min="4098" max="4098" width="5.6328125" style="256" customWidth="1"/>
    <col min="4099" max="4099" width="12.26953125" style="256" customWidth="1"/>
    <col min="4100" max="4111" width="6.6328125" style="256" customWidth="1"/>
    <col min="4112" max="4112" width="7.6328125" style="256" customWidth="1"/>
    <col min="4113" max="4113" width="14" style="256" customWidth="1"/>
    <col min="4114" max="4352" width="8.7265625" style="256"/>
    <col min="4353" max="4353" width="6.6328125" style="256" customWidth="1"/>
    <col min="4354" max="4354" width="5.6328125" style="256" customWidth="1"/>
    <col min="4355" max="4355" width="12.26953125" style="256" customWidth="1"/>
    <col min="4356" max="4367" width="6.6328125" style="256" customWidth="1"/>
    <col min="4368" max="4368" width="7.6328125" style="256" customWidth="1"/>
    <col min="4369" max="4369" width="14" style="256" customWidth="1"/>
    <col min="4370" max="4608" width="8.7265625" style="256"/>
    <col min="4609" max="4609" width="6.6328125" style="256" customWidth="1"/>
    <col min="4610" max="4610" width="5.6328125" style="256" customWidth="1"/>
    <col min="4611" max="4611" width="12.26953125" style="256" customWidth="1"/>
    <col min="4612" max="4623" width="6.6328125" style="256" customWidth="1"/>
    <col min="4624" max="4624" width="7.6328125" style="256" customWidth="1"/>
    <col min="4625" max="4625" width="14" style="256" customWidth="1"/>
    <col min="4626" max="4864" width="8.7265625" style="256"/>
    <col min="4865" max="4865" width="6.6328125" style="256" customWidth="1"/>
    <col min="4866" max="4866" width="5.6328125" style="256" customWidth="1"/>
    <col min="4867" max="4867" width="12.26953125" style="256" customWidth="1"/>
    <col min="4868" max="4879" width="6.6328125" style="256" customWidth="1"/>
    <col min="4880" max="4880" width="7.6328125" style="256" customWidth="1"/>
    <col min="4881" max="4881" width="14" style="256" customWidth="1"/>
    <col min="4882" max="5120" width="8.7265625" style="256"/>
    <col min="5121" max="5121" width="6.6328125" style="256" customWidth="1"/>
    <col min="5122" max="5122" width="5.6328125" style="256" customWidth="1"/>
    <col min="5123" max="5123" width="12.26953125" style="256" customWidth="1"/>
    <col min="5124" max="5135" width="6.6328125" style="256" customWidth="1"/>
    <col min="5136" max="5136" width="7.6328125" style="256" customWidth="1"/>
    <col min="5137" max="5137" width="14" style="256" customWidth="1"/>
    <col min="5138" max="5376" width="8.7265625" style="256"/>
    <col min="5377" max="5377" width="6.6328125" style="256" customWidth="1"/>
    <col min="5378" max="5378" width="5.6328125" style="256" customWidth="1"/>
    <col min="5379" max="5379" width="12.26953125" style="256" customWidth="1"/>
    <col min="5380" max="5391" width="6.6328125" style="256" customWidth="1"/>
    <col min="5392" max="5392" width="7.6328125" style="256" customWidth="1"/>
    <col min="5393" max="5393" width="14" style="256" customWidth="1"/>
    <col min="5394" max="5632" width="8.7265625" style="256"/>
    <col min="5633" max="5633" width="6.6328125" style="256" customWidth="1"/>
    <col min="5634" max="5634" width="5.6328125" style="256" customWidth="1"/>
    <col min="5635" max="5635" width="12.26953125" style="256" customWidth="1"/>
    <col min="5636" max="5647" width="6.6328125" style="256" customWidth="1"/>
    <col min="5648" max="5648" width="7.6328125" style="256" customWidth="1"/>
    <col min="5649" max="5649" width="14" style="256" customWidth="1"/>
    <col min="5650" max="5888" width="8.7265625" style="256"/>
    <col min="5889" max="5889" width="6.6328125" style="256" customWidth="1"/>
    <col min="5890" max="5890" width="5.6328125" style="256" customWidth="1"/>
    <col min="5891" max="5891" width="12.26953125" style="256" customWidth="1"/>
    <col min="5892" max="5903" width="6.6328125" style="256" customWidth="1"/>
    <col min="5904" max="5904" width="7.6328125" style="256" customWidth="1"/>
    <col min="5905" max="5905" width="14" style="256" customWidth="1"/>
    <col min="5906" max="6144" width="8.7265625" style="256"/>
    <col min="6145" max="6145" width="6.6328125" style="256" customWidth="1"/>
    <col min="6146" max="6146" width="5.6328125" style="256" customWidth="1"/>
    <col min="6147" max="6147" width="12.26953125" style="256" customWidth="1"/>
    <col min="6148" max="6159" width="6.6328125" style="256" customWidth="1"/>
    <col min="6160" max="6160" width="7.6328125" style="256" customWidth="1"/>
    <col min="6161" max="6161" width="14" style="256" customWidth="1"/>
    <col min="6162" max="6400" width="8.7265625" style="256"/>
    <col min="6401" max="6401" width="6.6328125" style="256" customWidth="1"/>
    <col min="6402" max="6402" width="5.6328125" style="256" customWidth="1"/>
    <col min="6403" max="6403" width="12.26953125" style="256" customWidth="1"/>
    <col min="6404" max="6415" width="6.6328125" style="256" customWidth="1"/>
    <col min="6416" max="6416" width="7.6328125" style="256" customWidth="1"/>
    <col min="6417" max="6417" width="14" style="256" customWidth="1"/>
    <col min="6418" max="6656" width="8.7265625" style="256"/>
    <col min="6657" max="6657" width="6.6328125" style="256" customWidth="1"/>
    <col min="6658" max="6658" width="5.6328125" style="256" customWidth="1"/>
    <col min="6659" max="6659" width="12.26953125" style="256" customWidth="1"/>
    <col min="6660" max="6671" width="6.6328125" style="256" customWidth="1"/>
    <col min="6672" max="6672" width="7.6328125" style="256" customWidth="1"/>
    <col min="6673" max="6673" width="14" style="256" customWidth="1"/>
    <col min="6674" max="6912" width="8.7265625" style="256"/>
    <col min="6913" max="6913" width="6.6328125" style="256" customWidth="1"/>
    <col min="6914" max="6914" width="5.6328125" style="256" customWidth="1"/>
    <col min="6915" max="6915" width="12.26953125" style="256" customWidth="1"/>
    <col min="6916" max="6927" width="6.6328125" style="256" customWidth="1"/>
    <col min="6928" max="6928" width="7.6328125" style="256" customWidth="1"/>
    <col min="6929" max="6929" width="14" style="256" customWidth="1"/>
    <col min="6930" max="7168" width="8.7265625" style="256"/>
    <col min="7169" max="7169" width="6.6328125" style="256" customWidth="1"/>
    <col min="7170" max="7170" width="5.6328125" style="256" customWidth="1"/>
    <col min="7171" max="7171" width="12.26953125" style="256" customWidth="1"/>
    <col min="7172" max="7183" width="6.6328125" style="256" customWidth="1"/>
    <col min="7184" max="7184" width="7.6328125" style="256" customWidth="1"/>
    <col min="7185" max="7185" width="14" style="256" customWidth="1"/>
    <col min="7186" max="7424" width="8.7265625" style="256"/>
    <col min="7425" max="7425" width="6.6328125" style="256" customWidth="1"/>
    <col min="7426" max="7426" width="5.6328125" style="256" customWidth="1"/>
    <col min="7427" max="7427" width="12.26953125" style="256" customWidth="1"/>
    <col min="7428" max="7439" width="6.6328125" style="256" customWidth="1"/>
    <col min="7440" max="7440" width="7.6328125" style="256" customWidth="1"/>
    <col min="7441" max="7441" width="14" style="256" customWidth="1"/>
    <col min="7442" max="7680" width="8.7265625" style="256"/>
    <col min="7681" max="7681" width="6.6328125" style="256" customWidth="1"/>
    <col min="7682" max="7682" width="5.6328125" style="256" customWidth="1"/>
    <col min="7683" max="7683" width="12.26953125" style="256" customWidth="1"/>
    <col min="7684" max="7695" width="6.6328125" style="256" customWidth="1"/>
    <col min="7696" max="7696" width="7.6328125" style="256" customWidth="1"/>
    <col min="7697" max="7697" width="14" style="256" customWidth="1"/>
    <col min="7698" max="7936" width="8.7265625" style="256"/>
    <col min="7937" max="7937" width="6.6328125" style="256" customWidth="1"/>
    <col min="7938" max="7938" width="5.6328125" style="256" customWidth="1"/>
    <col min="7939" max="7939" width="12.26953125" style="256" customWidth="1"/>
    <col min="7940" max="7951" width="6.6328125" style="256" customWidth="1"/>
    <col min="7952" max="7952" width="7.6328125" style="256" customWidth="1"/>
    <col min="7953" max="7953" width="14" style="256" customWidth="1"/>
    <col min="7954" max="8192" width="8.7265625" style="256"/>
    <col min="8193" max="8193" width="6.6328125" style="256" customWidth="1"/>
    <col min="8194" max="8194" width="5.6328125" style="256" customWidth="1"/>
    <col min="8195" max="8195" width="12.26953125" style="256" customWidth="1"/>
    <col min="8196" max="8207" width="6.6328125" style="256" customWidth="1"/>
    <col min="8208" max="8208" width="7.6328125" style="256" customWidth="1"/>
    <col min="8209" max="8209" width="14" style="256" customWidth="1"/>
    <col min="8210" max="8448" width="8.7265625" style="256"/>
    <col min="8449" max="8449" width="6.6328125" style="256" customWidth="1"/>
    <col min="8450" max="8450" width="5.6328125" style="256" customWidth="1"/>
    <col min="8451" max="8451" width="12.26953125" style="256" customWidth="1"/>
    <col min="8452" max="8463" width="6.6328125" style="256" customWidth="1"/>
    <col min="8464" max="8464" width="7.6328125" style="256" customWidth="1"/>
    <col min="8465" max="8465" width="14" style="256" customWidth="1"/>
    <col min="8466" max="8704" width="8.7265625" style="256"/>
    <col min="8705" max="8705" width="6.6328125" style="256" customWidth="1"/>
    <col min="8706" max="8706" width="5.6328125" style="256" customWidth="1"/>
    <col min="8707" max="8707" width="12.26953125" style="256" customWidth="1"/>
    <col min="8708" max="8719" width="6.6328125" style="256" customWidth="1"/>
    <col min="8720" max="8720" width="7.6328125" style="256" customWidth="1"/>
    <col min="8721" max="8721" width="14" style="256" customWidth="1"/>
    <col min="8722" max="8960" width="8.7265625" style="256"/>
    <col min="8961" max="8961" width="6.6328125" style="256" customWidth="1"/>
    <col min="8962" max="8962" width="5.6328125" style="256" customWidth="1"/>
    <col min="8963" max="8963" width="12.26953125" style="256" customWidth="1"/>
    <col min="8964" max="8975" width="6.6328125" style="256" customWidth="1"/>
    <col min="8976" max="8976" width="7.6328125" style="256" customWidth="1"/>
    <col min="8977" max="8977" width="14" style="256" customWidth="1"/>
    <col min="8978" max="9216" width="8.7265625" style="256"/>
    <col min="9217" max="9217" width="6.6328125" style="256" customWidth="1"/>
    <col min="9218" max="9218" width="5.6328125" style="256" customWidth="1"/>
    <col min="9219" max="9219" width="12.26953125" style="256" customWidth="1"/>
    <col min="9220" max="9231" width="6.6328125" style="256" customWidth="1"/>
    <col min="9232" max="9232" width="7.6328125" style="256" customWidth="1"/>
    <col min="9233" max="9233" width="14" style="256" customWidth="1"/>
    <col min="9234" max="9472" width="8.7265625" style="256"/>
    <col min="9473" max="9473" width="6.6328125" style="256" customWidth="1"/>
    <col min="9474" max="9474" width="5.6328125" style="256" customWidth="1"/>
    <col min="9475" max="9475" width="12.26953125" style="256" customWidth="1"/>
    <col min="9476" max="9487" width="6.6328125" style="256" customWidth="1"/>
    <col min="9488" max="9488" width="7.6328125" style="256" customWidth="1"/>
    <col min="9489" max="9489" width="14" style="256" customWidth="1"/>
    <col min="9490" max="9728" width="8.7265625" style="256"/>
    <col min="9729" max="9729" width="6.6328125" style="256" customWidth="1"/>
    <col min="9730" max="9730" width="5.6328125" style="256" customWidth="1"/>
    <col min="9731" max="9731" width="12.26953125" style="256" customWidth="1"/>
    <col min="9732" max="9743" width="6.6328125" style="256" customWidth="1"/>
    <col min="9744" max="9744" width="7.6328125" style="256" customWidth="1"/>
    <col min="9745" max="9745" width="14" style="256" customWidth="1"/>
    <col min="9746" max="9984" width="8.7265625" style="256"/>
    <col min="9985" max="9985" width="6.6328125" style="256" customWidth="1"/>
    <col min="9986" max="9986" width="5.6328125" style="256" customWidth="1"/>
    <col min="9987" max="9987" width="12.26953125" style="256" customWidth="1"/>
    <col min="9988" max="9999" width="6.6328125" style="256" customWidth="1"/>
    <col min="10000" max="10000" width="7.6328125" style="256" customWidth="1"/>
    <col min="10001" max="10001" width="14" style="256" customWidth="1"/>
    <col min="10002" max="10240" width="8.7265625" style="256"/>
    <col min="10241" max="10241" width="6.6328125" style="256" customWidth="1"/>
    <col min="10242" max="10242" width="5.6328125" style="256" customWidth="1"/>
    <col min="10243" max="10243" width="12.26953125" style="256" customWidth="1"/>
    <col min="10244" max="10255" width="6.6328125" style="256" customWidth="1"/>
    <col min="10256" max="10256" width="7.6328125" style="256" customWidth="1"/>
    <col min="10257" max="10257" width="14" style="256" customWidth="1"/>
    <col min="10258" max="10496" width="8.7265625" style="256"/>
    <col min="10497" max="10497" width="6.6328125" style="256" customWidth="1"/>
    <col min="10498" max="10498" width="5.6328125" style="256" customWidth="1"/>
    <col min="10499" max="10499" width="12.26953125" style="256" customWidth="1"/>
    <col min="10500" max="10511" width="6.6328125" style="256" customWidth="1"/>
    <col min="10512" max="10512" width="7.6328125" style="256" customWidth="1"/>
    <col min="10513" max="10513" width="14" style="256" customWidth="1"/>
    <col min="10514" max="10752" width="8.7265625" style="256"/>
    <col min="10753" max="10753" width="6.6328125" style="256" customWidth="1"/>
    <col min="10754" max="10754" width="5.6328125" style="256" customWidth="1"/>
    <col min="10755" max="10755" width="12.26953125" style="256" customWidth="1"/>
    <col min="10756" max="10767" width="6.6328125" style="256" customWidth="1"/>
    <col min="10768" max="10768" width="7.6328125" style="256" customWidth="1"/>
    <col min="10769" max="10769" width="14" style="256" customWidth="1"/>
    <col min="10770" max="11008" width="8.7265625" style="256"/>
    <col min="11009" max="11009" width="6.6328125" style="256" customWidth="1"/>
    <col min="11010" max="11010" width="5.6328125" style="256" customWidth="1"/>
    <col min="11011" max="11011" width="12.26953125" style="256" customWidth="1"/>
    <col min="11012" max="11023" width="6.6328125" style="256" customWidth="1"/>
    <col min="11024" max="11024" width="7.6328125" style="256" customWidth="1"/>
    <col min="11025" max="11025" width="14" style="256" customWidth="1"/>
    <col min="11026" max="11264" width="8.7265625" style="256"/>
    <col min="11265" max="11265" width="6.6328125" style="256" customWidth="1"/>
    <col min="11266" max="11266" width="5.6328125" style="256" customWidth="1"/>
    <col min="11267" max="11267" width="12.26953125" style="256" customWidth="1"/>
    <col min="11268" max="11279" width="6.6328125" style="256" customWidth="1"/>
    <col min="11280" max="11280" width="7.6328125" style="256" customWidth="1"/>
    <col min="11281" max="11281" width="14" style="256" customWidth="1"/>
    <col min="11282" max="11520" width="8.7265625" style="256"/>
    <col min="11521" max="11521" width="6.6328125" style="256" customWidth="1"/>
    <col min="11522" max="11522" width="5.6328125" style="256" customWidth="1"/>
    <col min="11523" max="11523" width="12.26953125" style="256" customWidth="1"/>
    <col min="11524" max="11535" width="6.6328125" style="256" customWidth="1"/>
    <col min="11536" max="11536" width="7.6328125" style="256" customWidth="1"/>
    <col min="11537" max="11537" width="14" style="256" customWidth="1"/>
    <col min="11538" max="11776" width="8.7265625" style="256"/>
    <col min="11777" max="11777" width="6.6328125" style="256" customWidth="1"/>
    <col min="11778" max="11778" width="5.6328125" style="256" customWidth="1"/>
    <col min="11779" max="11779" width="12.26953125" style="256" customWidth="1"/>
    <col min="11780" max="11791" width="6.6328125" style="256" customWidth="1"/>
    <col min="11792" max="11792" width="7.6328125" style="256" customWidth="1"/>
    <col min="11793" max="11793" width="14" style="256" customWidth="1"/>
    <col min="11794" max="12032" width="8.7265625" style="256"/>
    <col min="12033" max="12033" width="6.6328125" style="256" customWidth="1"/>
    <col min="12034" max="12034" width="5.6328125" style="256" customWidth="1"/>
    <col min="12035" max="12035" width="12.26953125" style="256" customWidth="1"/>
    <col min="12036" max="12047" width="6.6328125" style="256" customWidth="1"/>
    <col min="12048" max="12048" width="7.6328125" style="256" customWidth="1"/>
    <col min="12049" max="12049" width="14" style="256" customWidth="1"/>
    <col min="12050" max="12288" width="8.7265625" style="256"/>
    <col min="12289" max="12289" width="6.6328125" style="256" customWidth="1"/>
    <col min="12290" max="12290" width="5.6328125" style="256" customWidth="1"/>
    <col min="12291" max="12291" width="12.26953125" style="256" customWidth="1"/>
    <col min="12292" max="12303" width="6.6328125" style="256" customWidth="1"/>
    <col min="12304" max="12304" width="7.6328125" style="256" customWidth="1"/>
    <col min="12305" max="12305" width="14" style="256" customWidth="1"/>
    <col min="12306" max="12544" width="8.7265625" style="256"/>
    <col min="12545" max="12545" width="6.6328125" style="256" customWidth="1"/>
    <col min="12546" max="12546" width="5.6328125" style="256" customWidth="1"/>
    <col min="12547" max="12547" width="12.26953125" style="256" customWidth="1"/>
    <col min="12548" max="12559" width="6.6328125" style="256" customWidth="1"/>
    <col min="12560" max="12560" width="7.6328125" style="256" customWidth="1"/>
    <col min="12561" max="12561" width="14" style="256" customWidth="1"/>
    <col min="12562" max="12800" width="8.7265625" style="256"/>
    <col min="12801" max="12801" width="6.6328125" style="256" customWidth="1"/>
    <col min="12802" max="12802" width="5.6328125" style="256" customWidth="1"/>
    <col min="12803" max="12803" width="12.26953125" style="256" customWidth="1"/>
    <col min="12804" max="12815" width="6.6328125" style="256" customWidth="1"/>
    <col min="12816" max="12816" width="7.6328125" style="256" customWidth="1"/>
    <col min="12817" max="12817" width="14" style="256" customWidth="1"/>
    <col min="12818" max="13056" width="8.7265625" style="256"/>
    <col min="13057" max="13057" width="6.6328125" style="256" customWidth="1"/>
    <col min="13058" max="13058" width="5.6328125" style="256" customWidth="1"/>
    <col min="13059" max="13059" width="12.26953125" style="256" customWidth="1"/>
    <col min="13060" max="13071" width="6.6328125" style="256" customWidth="1"/>
    <col min="13072" max="13072" width="7.6328125" style="256" customWidth="1"/>
    <col min="13073" max="13073" width="14" style="256" customWidth="1"/>
    <col min="13074" max="13312" width="8.7265625" style="256"/>
    <col min="13313" max="13313" width="6.6328125" style="256" customWidth="1"/>
    <col min="13314" max="13314" width="5.6328125" style="256" customWidth="1"/>
    <col min="13315" max="13315" width="12.26953125" style="256" customWidth="1"/>
    <col min="13316" max="13327" width="6.6328125" style="256" customWidth="1"/>
    <col min="13328" max="13328" width="7.6328125" style="256" customWidth="1"/>
    <col min="13329" max="13329" width="14" style="256" customWidth="1"/>
    <col min="13330" max="13568" width="8.7265625" style="256"/>
    <col min="13569" max="13569" width="6.6328125" style="256" customWidth="1"/>
    <col min="13570" max="13570" width="5.6328125" style="256" customWidth="1"/>
    <col min="13571" max="13571" width="12.26953125" style="256" customWidth="1"/>
    <col min="13572" max="13583" width="6.6328125" style="256" customWidth="1"/>
    <col min="13584" max="13584" width="7.6328125" style="256" customWidth="1"/>
    <col min="13585" max="13585" width="14" style="256" customWidth="1"/>
    <col min="13586" max="13824" width="8.7265625" style="256"/>
    <col min="13825" max="13825" width="6.6328125" style="256" customWidth="1"/>
    <col min="13826" max="13826" width="5.6328125" style="256" customWidth="1"/>
    <col min="13827" max="13827" width="12.26953125" style="256" customWidth="1"/>
    <col min="13828" max="13839" width="6.6328125" style="256" customWidth="1"/>
    <col min="13840" max="13840" width="7.6328125" style="256" customWidth="1"/>
    <col min="13841" max="13841" width="14" style="256" customWidth="1"/>
    <col min="13842" max="14080" width="8.7265625" style="256"/>
    <col min="14081" max="14081" width="6.6328125" style="256" customWidth="1"/>
    <col min="14082" max="14082" width="5.6328125" style="256" customWidth="1"/>
    <col min="14083" max="14083" width="12.26953125" style="256" customWidth="1"/>
    <col min="14084" max="14095" width="6.6328125" style="256" customWidth="1"/>
    <col min="14096" max="14096" width="7.6328125" style="256" customWidth="1"/>
    <col min="14097" max="14097" width="14" style="256" customWidth="1"/>
    <col min="14098" max="14336" width="8.7265625" style="256"/>
    <col min="14337" max="14337" width="6.6328125" style="256" customWidth="1"/>
    <col min="14338" max="14338" width="5.6328125" style="256" customWidth="1"/>
    <col min="14339" max="14339" width="12.26953125" style="256" customWidth="1"/>
    <col min="14340" max="14351" width="6.6328125" style="256" customWidth="1"/>
    <col min="14352" max="14352" width="7.6328125" style="256" customWidth="1"/>
    <col min="14353" max="14353" width="14" style="256" customWidth="1"/>
    <col min="14354" max="14592" width="8.7265625" style="256"/>
    <col min="14593" max="14593" width="6.6328125" style="256" customWidth="1"/>
    <col min="14594" max="14594" width="5.6328125" style="256" customWidth="1"/>
    <col min="14595" max="14595" width="12.26953125" style="256" customWidth="1"/>
    <col min="14596" max="14607" width="6.6328125" style="256" customWidth="1"/>
    <col min="14608" max="14608" width="7.6328125" style="256" customWidth="1"/>
    <col min="14609" max="14609" width="14" style="256" customWidth="1"/>
    <col min="14610" max="14848" width="8.7265625" style="256"/>
    <col min="14849" max="14849" width="6.6328125" style="256" customWidth="1"/>
    <col min="14850" max="14850" width="5.6328125" style="256" customWidth="1"/>
    <col min="14851" max="14851" width="12.26953125" style="256" customWidth="1"/>
    <col min="14852" max="14863" width="6.6328125" style="256" customWidth="1"/>
    <col min="14864" max="14864" width="7.6328125" style="256" customWidth="1"/>
    <col min="14865" max="14865" width="14" style="256" customWidth="1"/>
    <col min="14866" max="15104" width="8.7265625" style="256"/>
    <col min="15105" max="15105" width="6.6328125" style="256" customWidth="1"/>
    <col min="15106" max="15106" width="5.6328125" style="256" customWidth="1"/>
    <col min="15107" max="15107" width="12.26953125" style="256" customWidth="1"/>
    <col min="15108" max="15119" width="6.6328125" style="256" customWidth="1"/>
    <col min="15120" max="15120" width="7.6328125" style="256" customWidth="1"/>
    <col min="15121" max="15121" width="14" style="256" customWidth="1"/>
    <col min="15122" max="15360" width="8.7265625" style="256"/>
    <col min="15361" max="15361" width="6.6328125" style="256" customWidth="1"/>
    <col min="15362" max="15362" width="5.6328125" style="256" customWidth="1"/>
    <col min="15363" max="15363" width="12.26953125" style="256" customWidth="1"/>
    <col min="15364" max="15375" width="6.6328125" style="256" customWidth="1"/>
    <col min="15376" max="15376" width="7.6328125" style="256" customWidth="1"/>
    <col min="15377" max="15377" width="14" style="256" customWidth="1"/>
    <col min="15378" max="15616" width="8.7265625" style="256"/>
    <col min="15617" max="15617" width="6.6328125" style="256" customWidth="1"/>
    <col min="15618" max="15618" width="5.6328125" style="256" customWidth="1"/>
    <col min="15619" max="15619" width="12.26953125" style="256" customWidth="1"/>
    <col min="15620" max="15631" width="6.6328125" style="256" customWidth="1"/>
    <col min="15632" max="15632" width="7.6328125" style="256" customWidth="1"/>
    <col min="15633" max="15633" width="14" style="256" customWidth="1"/>
    <col min="15634" max="15872" width="8.7265625" style="256"/>
    <col min="15873" max="15873" width="6.6328125" style="256" customWidth="1"/>
    <col min="15874" max="15874" width="5.6328125" style="256" customWidth="1"/>
    <col min="15875" max="15875" width="12.26953125" style="256" customWidth="1"/>
    <col min="15876" max="15887" width="6.6328125" style="256" customWidth="1"/>
    <col min="15888" max="15888" width="7.6328125" style="256" customWidth="1"/>
    <col min="15889" max="15889" width="14" style="256" customWidth="1"/>
    <col min="15890" max="16128" width="8.7265625" style="256"/>
    <col min="16129" max="16129" width="6.6328125" style="256" customWidth="1"/>
    <col min="16130" max="16130" width="5.6328125" style="256" customWidth="1"/>
    <col min="16131" max="16131" width="12.26953125" style="256" customWidth="1"/>
    <col min="16132" max="16143" width="6.6328125" style="256" customWidth="1"/>
    <col min="16144" max="16144" width="7.6328125" style="256" customWidth="1"/>
    <col min="16145" max="16145" width="14" style="256" customWidth="1"/>
    <col min="16146" max="16384" width="8.7265625" style="256"/>
  </cols>
  <sheetData>
    <row r="1" spans="1:17">
      <c r="A1" s="296" t="s">
        <v>148</v>
      </c>
      <c r="B1" s="297"/>
      <c r="C1" s="297"/>
      <c r="D1" s="261"/>
      <c r="E1" s="261"/>
      <c r="F1" s="261"/>
      <c r="G1" s="261"/>
      <c r="H1" s="261"/>
      <c r="I1" s="261"/>
      <c r="J1" s="261"/>
      <c r="K1" s="261"/>
      <c r="L1" s="261"/>
      <c r="M1" s="261"/>
      <c r="N1" s="261"/>
      <c r="O1" s="261"/>
      <c r="P1" s="298"/>
      <c r="Q1" s="261"/>
    </row>
    <row r="2" spans="1:17">
      <c r="A2" s="296"/>
      <c r="B2" s="297"/>
      <c r="C2" s="297"/>
      <c r="D2" s="261"/>
      <c r="E2" s="261"/>
      <c r="F2" s="261"/>
      <c r="G2" s="261"/>
      <c r="H2" s="261"/>
      <c r="I2" s="261"/>
      <c r="J2" s="261"/>
      <c r="K2" s="261"/>
      <c r="L2" s="261"/>
      <c r="M2" s="261"/>
      <c r="N2" s="261"/>
      <c r="O2" s="261"/>
      <c r="P2" s="298"/>
      <c r="Q2" s="261"/>
    </row>
    <row r="3" spans="1:17" ht="14">
      <c r="A3" s="299" t="s">
        <v>149</v>
      </c>
      <c r="B3" s="297"/>
      <c r="C3" s="297"/>
      <c r="D3" s="261"/>
      <c r="E3" s="261"/>
      <c r="F3" s="261"/>
      <c r="G3" s="261"/>
      <c r="H3" s="261"/>
      <c r="I3" s="261"/>
      <c r="J3" s="261"/>
      <c r="K3" s="261"/>
      <c r="L3" s="261"/>
      <c r="M3" s="261"/>
      <c r="N3" s="261"/>
      <c r="O3" s="261"/>
      <c r="P3" s="298"/>
      <c r="Q3" s="261"/>
    </row>
    <row r="4" spans="1:17" ht="14">
      <c r="A4" s="300" t="s">
        <v>150</v>
      </c>
      <c r="B4" s="297"/>
      <c r="C4" s="297"/>
      <c r="D4" s="261"/>
      <c r="E4" s="261"/>
      <c r="F4" s="261"/>
      <c r="G4" s="261"/>
      <c r="H4" s="261"/>
      <c r="I4" s="261"/>
      <c r="J4" s="261"/>
      <c r="K4" s="261"/>
      <c r="L4" s="261"/>
      <c r="M4" s="261"/>
      <c r="N4" s="261"/>
      <c r="O4" s="261"/>
      <c r="P4" s="298"/>
      <c r="Q4" s="261"/>
    </row>
    <row r="5" spans="1:17" ht="21" customHeight="1">
      <c r="A5" s="388" t="s">
        <v>151</v>
      </c>
      <c r="B5" s="388"/>
      <c r="C5" s="388"/>
      <c r="D5" s="389"/>
      <c r="E5" s="389"/>
      <c r="F5" s="389"/>
      <c r="G5" s="389"/>
      <c r="H5" s="389"/>
      <c r="I5" s="389"/>
      <c r="J5" s="261"/>
      <c r="K5" s="261"/>
      <c r="L5" s="261"/>
      <c r="M5" s="261"/>
      <c r="N5" s="261"/>
      <c r="O5" s="261"/>
      <c r="P5" s="298"/>
      <c r="Q5" s="261"/>
    </row>
    <row r="6" spans="1:17" ht="20.25" customHeight="1">
      <c r="A6" s="390" t="s">
        <v>152</v>
      </c>
      <c r="B6" s="390"/>
      <c r="C6" s="390"/>
      <c r="D6" s="390"/>
      <c r="E6" s="390"/>
      <c r="F6" s="390"/>
      <c r="G6" s="391"/>
      <c r="H6" s="392"/>
      <c r="I6" s="301" t="s">
        <v>23</v>
      </c>
      <c r="J6" s="302"/>
      <c r="K6" s="261"/>
      <c r="L6" s="261"/>
      <c r="M6" s="261"/>
      <c r="N6" s="261"/>
      <c r="O6" s="261"/>
      <c r="P6" s="298"/>
      <c r="Q6" s="303"/>
    </row>
    <row r="7" spans="1:17" s="308" customFormat="1" ht="30.75" customHeight="1">
      <c r="A7" s="304"/>
      <c r="B7" s="304"/>
      <c r="C7" s="304"/>
      <c r="D7" s="304"/>
      <c r="E7" s="304"/>
      <c r="F7" s="305"/>
      <c r="G7" s="305"/>
      <c r="H7" s="305"/>
      <c r="I7" s="306"/>
      <c r="J7" s="304"/>
      <c r="K7" s="304"/>
      <c r="L7" s="304"/>
      <c r="M7" s="304"/>
      <c r="N7" s="304"/>
      <c r="O7" s="307"/>
      <c r="P7" s="307"/>
      <c r="Q7" s="307"/>
    </row>
    <row r="8" spans="1:17" s="312" customFormat="1">
      <c r="A8" s="309"/>
      <c r="B8" s="310"/>
      <c r="C8" s="311"/>
      <c r="D8" s="379" t="s">
        <v>153</v>
      </c>
      <c r="E8" s="380"/>
      <c r="F8" s="380"/>
      <c r="G8" s="380"/>
      <c r="H8" s="380"/>
      <c r="I8" s="380"/>
      <c r="J8" s="380"/>
      <c r="K8" s="380"/>
      <c r="L8" s="380"/>
      <c r="M8" s="380"/>
      <c r="N8" s="380"/>
      <c r="O8" s="380"/>
      <c r="P8" s="380"/>
      <c r="Q8" s="381"/>
    </row>
    <row r="9" spans="1:17" s="318" customFormat="1" ht="26">
      <c r="A9" s="313"/>
      <c r="B9" s="314" t="s">
        <v>154</v>
      </c>
      <c r="C9" s="314" t="s">
        <v>155</v>
      </c>
      <c r="D9" s="315" t="s">
        <v>184</v>
      </c>
      <c r="E9" s="315" t="s">
        <v>185</v>
      </c>
      <c r="F9" s="315" t="s">
        <v>186</v>
      </c>
      <c r="G9" s="315" t="s">
        <v>187</v>
      </c>
      <c r="H9" s="315" t="s">
        <v>188</v>
      </c>
      <c r="I9" s="315" t="s">
        <v>189</v>
      </c>
      <c r="J9" s="315" t="s">
        <v>190</v>
      </c>
      <c r="K9" s="315" t="s">
        <v>191</v>
      </c>
      <c r="L9" s="315" t="s">
        <v>192</v>
      </c>
      <c r="M9" s="316" t="s">
        <v>193</v>
      </c>
      <c r="N9" s="316" t="s">
        <v>194</v>
      </c>
      <c r="O9" s="316" t="s">
        <v>195</v>
      </c>
      <c r="P9" s="317" t="s">
        <v>156</v>
      </c>
      <c r="Q9" s="317"/>
    </row>
    <row r="10" spans="1:17" s="312" customFormat="1">
      <c r="A10" s="319" t="s">
        <v>25</v>
      </c>
      <c r="B10" s="320">
        <v>1</v>
      </c>
      <c r="C10" s="321"/>
      <c r="D10" s="322"/>
      <c r="E10" s="322"/>
      <c r="F10" s="322"/>
      <c r="G10" s="322"/>
      <c r="H10" s="322"/>
      <c r="I10" s="322"/>
      <c r="J10" s="322"/>
      <c r="K10" s="322"/>
      <c r="L10" s="322"/>
      <c r="M10" s="322"/>
      <c r="N10" s="322"/>
      <c r="O10" s="322"/>
      <c r="P10" s="323">
        <f t="shared" ref="P10:P19" si="0">SUM(D10:O10)</f>
        <v>0</v>
      </c>
      <c r="Q10" s="385" t="s">
        <v>157</v>
      </c>
    </row>
    <row r="11" spans="1:17" s="312" customFormat="1">
      <c r="A11" s="324"/>
      <c r="B11" s="320">
        <v>2</v>
      </c>
      <c r="C11" s="321"/>
      <c r="D11" s="322"/>
      <c r="E11" s="322"/>
      <c r="F11" s="322"/>
      <c r="G11" s="322"/>
      <c r="H11" s="322"/>
      <c r="I11" s="322"/>
      <c r="J11" s="322"/>
      <c r="K11" s="322"/>
      <c r="L11" s="322"/>
      <c r="M11" s="322"/>
      <c r="N11" s="322"/>
      <c r="O11" s="322"/>
      <c r="P11" s="323">
        <f t="shared" si="0"/>
        <v>0</v>
      </c>
      <c r="Q11" s="386"/>
    </row>
    <row r="12" spans="1:17" s="312" customFormat="1">
      <c r="A12" s="324"/>
      <c r="B12" s="320">
        <v>3</v>
      </c>
      <c r="C12" s="321"/>
      <c r="D12" s="322"/>
      <c r="E12" s="322"/>
      <c r="F12" s="322"/>
      <c r="G12" s="322"/>
      <c r="H12" s="322"/>
      <c r="I12" s="322"/>
      <c r="J12" s="322"/>
      <c r="K12" s="322"/>
      <c r="L12" s="322"/>
      <c r="M12" s="322"/>
      <c r="N12" s="322"/>
      <c r="O12" s="322"/>
      <c r="P12" s="323">
        <f t="shared" si="0"/>
        <v>0</v>
      </c>
      <c r="Q12" s="386"/>
    </row>
    <row r="13" spans="1:17" s="312" customFormat="1">
      <c r="A13" s="324"/>
      <c r="B13" s="320">
        <v>4</v>
      </c>
      <c r="C13" s="321"/>
      <c r="D13" s="322"/>
      <c r="E13" s="322"/>
      <c r="F13" s="322"/>
      <c r="G13" s="322"/>
      <c r="H13" s="322"/>
      <c r="I13" s="322"/>
      <c r="J13" s="322"/>
      <c r="K13" s="322"/>
      <c r="L13" s="322"/>
      <c r="M13" s="322"/>
      <c r="N13" s="322"/>
      <c r="O13" s="322"/>
      <c r="P13" s="323">
        <f t="shared" si="0"/>
        <v>0</v>
      </c>
      <c r="Q13" s="386"/>
    </row>
    <row r="14" spans="1:17" s="312" customFormat="1">
      <c r="A14" s="324"/>
      <c r="B14" s="320">
        <v>5</v>
      </c>
      <c r="C14" s="321"/>
      <c r="D14" s="322"/>
      <c r="E14" s="322"/>
      <c r="F14" s="322"/>
      <c r="G14" s="322"/>
      <c r="H14" s="322"/>
      <c r="I14" s="322"/>
      <c r="J14" s="322"/>
      <c r="K14" s="322"/>
      <c r="L14" s="322"/>
      <c r="M14" s="322"/>
      <c r="N14" s="322"/>
      <c r="O14" s="322"/>
      <c r="P14" s="323">
        <f t="shared" si="0"/>
        <v>0</v>
      </c>
      <c r="Q14" s="386"/>
    </row>
    <row r="15" spans="1:17" s="312" customFormat="1">
      <c r="A15" s="324"/>
      <c r="B15" s="320">
        <v>6</v>
      </c>
      <c r="C15" s="321"/>
      <c r="D15" s="322"/>
      <c r="E15" s="322"/>
      <c r="F15" s="322"/>
      <c r="G15" s="322"/>
      <c r="H15" s="322"/>
      <c r="I15" s="322"/>
      <c r="J15" s="322"/>
      <c r="K15" s="322"/>
      <c r="L15" s="322"/>
      <c r="M15" s="322"/>
      <c r="N15" s="322"/>
      <c r="O15" s="322"/>
      <c r="P15" s="323">
        <f t="shared" si="0"/>
        <v>0</v>
      </c>
      <c r="Q15" s="386"/>
    </row>
    <row r="16" spans="1:17" s="312" customFormat="1">
      <c r="A16" s="324"/>
      <c r="B16" s="320">
        <v>7</v>
      </c>
      <c r="C16" s="321"/>
      <c r="D16" s="322"/>
      <c r="E16" s="322"/>
      <c r="F16" s="322"/>
      <c r="G16" s="322"/>
      <c r="H16" s="322"/>
      <c r="I16" s="322"/>
      <c r="J16" s="322"/>
      <c r="K16" s="322"/>
      <c r="L16" s="322"/>
      <c r="M16" s="322"/>
      <c r="N16" s="322"/>
      <c r="O16" s="322"/>
      <c r="P16" s="323">
        <f t="shared" si="0"/>
        <v>0</v>
      </c>
      <c r="Q16" s="386"/>
    </row>
    <row r="17" spans="1:17" s="312" customFormat="1">
      <c r="A17" s="324"/>
      <c r="B17" s="320">
        <v>8</v>
      </c>
      <c r="C17" s="321"/>
      <c r="D17" s="322"/>
      <c r="E17" s="322"/>
      <c r="F17" s="322"/>
      <c r="G17" s="322"/>
      <c r="H17" s="322"/>
      <c r="I17" s="322"/>
      <c r="J17" s="322"/>
      <c r="K17" s="322"/>
      <c r="L17" s="322"/>
      <c r="M17" s="322"/>
      <c r="N17" s="322"/>
      <c r="O17" s="322"/>
      <c r="P17" s="323">
        <f t="shared" si="0"/>
        <v>0</v>
      </c>
      <c r="Q17" s="386"/>
    </row>
    <row r="18" spans="1:17" s="312" customFormat="1">
      <c r="A18" s="324"/>
      <c r="B18" s="320">
        <v>9</v>
      </c>
      <c r="C18" s="321"/>
      <c r="D18" s="322"/>
      <c r="E18" s="322"/>
      <c r="F18" s="322"/>
      <c r="G18" s="322"/>
      <c r="H18" s="322"/>
      <c r="I18" s="322"/>
      <c r="J18" s="322"/>
      <c r="K18" s="322"/>
      <c r="L18" s="322"/>
      <c r="M18" s="322"/>
      <c r="N18" s="322"/>
      <c r="O18" s="322"/>
      <c r="P18" s="323">
        <f t="shared" si="0"/>
        <v>0</v>
      </c>
      <c r="Q18" s="386"/>
    </row>
    <row r="19" spans="1:17" s="312" customFormat="1">
      <c r="A19" s="325"/>
      <c r="B19" s="320">
        <v>10</v>
      </c>
      <c r="C19" s="321"/>
      <c r="D19" s="322"/>
      <c r="E19" s="322"/>
      <c r="F19" s="322"/>
      <c r="G19" s="322"/>
      <c r="H19" s="322"/>
      <c r="I19" s="322"/>
      <c r="J19" s="322"/>
      <c r="K19" s="322"/>
      <c r="L19" s="322"/>
      <c r="M19" s="322"/>
      <c r="N19" s="322"/>
      <c r="O19" s="322"/>
      <c r="P19" s="323">
        <f t="shared" si="0"/>
        <v>0</v>
      </c>
      <c r="Q19" s="387"/>
    </row>
    <row r="20" spans="1:17" s="312" customFormat="1" ht="14">
      <c r="A20" s="379" t="s">
        <v>158</v>
      </c>
      <c r="B20" s="380"/>
      <c r="C20" s="381"/>
      <c r="D20" s="379"/>
      <c r="E20" s="380"/>
      <c r="F20" s="380"/>
      <c r="G20" s="380"/>
      <c r="H20" s="380"/>
      <c r="I20" s="380"/>
      <c r="J20" s="380"/>
      <c r="K20" s="380"/>
      <c r="L20" s="380"/>
      <c r="M20" s="380"/>
      <c r="N20" s="380"/>
      <c r="O20" s="381"/>
      <c r="P20" s="326">
        <f>SUM(P10:P19)</f>
        <v>0</v>
      </c>
      <c r="Q20" s="327" t="e">
        <f>P20/P69</f>
        <v>#DIV/0!</v>
      </c>
    </row>
    <row r="21" spans="1:17" s="312" customFormat="1">
      <c r="A21" s="328" t="s">
        <v>26</v>
      </c>
      <c r="B21" s="320">
        <v>1</v>
      </c>
      <c r="C21" s="321"/>
      <c r="D21" s="322"/>
      <c r="E21" s="322"/>
      <c r="F21" s="322"/>
      <c r="G21" s="322"/>
      <c r="H21" s="322"/>
      <c r="I21" s="322"/>
      <c r="J21" s="322"/>
      <c r="K21" s="322"/>
      <c r="L21" s="322"/>
      <c r="M21" s="322"/>
      <c r="N21" s="322"/>
      <c r="O21" s="322"/>
      <c r="P21" s="323">
        <f t="shared" ref="P21:P30" si="1">SUM(D21:O21)</f>
        <v>0</v>
      </c>
      <c r="Q21" s="385" t="s">
        <v>159</v>
      </c>
    </row>
    <row r="22" spans="1:17" s="312" customFormat="1">
      <c r="A22" s="324"/>
      <c r="B22" s="320">
        <v>2</v>
      </c>
      <c r="C22" s="321"/>
      <c r="D22" s="322"/>
      <c r="E22" s="322"/>
      <c r="F22" s="322"/>
      <c r="G22" s="322"/>
      <c r="H22" s="322"/>
      <c r="I22" s="322"/>
      <c r="J22" s="322"/>
      <c r="K22" s="322"/>
      <c r="L22" s="322"/>
      <c r="M22" s="322"/>
      <c r="N22" s="322"/>
      <c r="O22" s="322"/>
      <c r="P22" s="323">
        <f t="shared" si="1"/>
        <v>0</v>
      </c>
      <c r="Q22" s="386"/>
    </row>
    <row r="23" spans="1:17" s="312" customFormat="1">
      <c r="A23" s="324"/>
      <c r="B23" s="320">
        <v>3</v>
      </c>
      <c r="C23" s="321"/>
      <c r="D23" s="322"/>
      <c r="E23" s="322"/>
      <c r="F23" s="322"/>
      <c r="G23" s="322"/>
      <c r="H23" s="322"/>
      <c r="I23" s="322"/>
      <c r="J23" s="322"/>
      <c r="K23" s="322"/>
      <c r="L23" s="322"/>
      <c r="M23" s="322"/>
      <c r="N23" s="322"/>
      <c r="O23" s="322"/>
      <c r="P23" s="323">
        <f t="shared" si="1"/>
        <v>0</v>
      </c>
      <c r="Q23" s="386"/>
    </row>
    <row r="24" spans="1:17" s="312" customFormat="1">
      <c r="A24" s="324"/>
      <c r="B24" s="320">
        <v>4</v>
      </c>
      <c r="C24" s="321"/>
      <c r="D24" s="322"/>
      <c r="E24" s="322"/>
      <c r="F24" s="322"/>
      <c r="G24" s="322"/>
      <c r="H24" s="322"/>
      <c r="I24" s="322"/>
      <c r="J24" s="322"/>
      <c r="K24" s="322"/>
      <c r="L24" s="322"/>
      <c r="M24" s="322"/>
      <c r="N24" s="322"/>
      <c r="O24" s="322"/>
      <c r="P24" s="323">
        <f t="shared" si="1"/>
        <v>0</v>
      </c>
      <c r="Q24" s="386"/>
    </row>
    <row r="25" spans="1:17" s="312" customFormat="1">
      <c r="A25" s="324"/>
      <c r="B25" s="320">
        <v>5</v>
      </c>
      <c r="C25" s="321"/>
      <c r="D25" s="322"/>
      <c r="E25" s="322"/>
      <c r="F25" s="322"/>
      <c r="G25" s="322"/>
      <c r="H25" s="322"/>
      <c r="I25" s="322"/>
      <c r="J25" s="322"/>
      <c r="K25" s="322"/>
      <c r="L25" s="322"/>
      <c r="M25" s="322"/>
      <c r="N25" s="322"/>
      <c r="O25" s="322"/>
      <c r="P25" s="323">
        <f t="shared" si="1"/>
        <v>0</v>
      </c>
      <c r="Q25" s="386"/>
    </row>
    <row r="26" spans="1:17" s="312" customFormat="1">
      <c r="A26" s="324"/>
      <c r="B26" s="320">
        <v>6</v>
      </c>
      <c r="C26" s="321"/>
      <c r="D26" s="322"/>
      <c r="E26" s="322"/>
      <c r="F26" s="322"/>
      <c r="G26" s="322"/>
      <c r="H26" s="322"/>
      <c r="I26" s="322"/>
      <c r="J26" s="322"/>
      <c r="K26" s="322"/>
      <c r="L26" s="322"/>
      <c r="M26" s="322"/>
      <c r="N26" s="322"/>
      <c r="O26" s="322"/>
      <c r="P26" s="323">
        <f t="shared" si="1"/>
        <v>0</v>
      </c>
      <c r="Q26" s="386"/>
    </row>
    <row r="27" spans="1:17" s="312" customFormat="1">
      <c r="A27" s="324"/>
      <c r="B27" s="320">
        <v>7</v>
      </c>
      <c r="C27" s="321"/>
      <c r="D27" s="322"/>
      <c r="E27" s="322"/>
      <c r="F27" s="322"/>
      <c r="G27" s="322"/>
      <c r="H27" s="322"/>
      <c r="I27" s="322"/>
      <c r="J27" s="322"/>
      <c r="K27" s="322"/>
      <c r="L27" s="322"/>
      <c r="M27" s="322"/>
      <c r="N27" s="322"/>
      <c r="O27" s="322"/>
      <c r="P27" s="323">
        <f t="shared" si="1"/>
        <v>0</v>
      </c>
      <c r="Q27" s="386"/>
    </row>
    <row r="28" spans="1:17" s="312" customFormat="1">
      <c r="A28" s="324"/>
      <c r="B28" s="320">
        <v>8</v>
      </c>
      <c r="C28" s="321"/>
      <c r="D28" s="322"/>
      <c r="E28" s="322"/>
      <c r="F28" s="322"/>
      <c r="G28" s="322"/>
      <c r="H28" s="322"/>
      <c r="I28" s="322"/>
      <c r="J28" s="322"/>
      <c r="K28" s="322"/>
      <c r="L28" s="322"/>
      <c r="M28" s="322"/>
      <c r="N28" s="322"/>
      <c r="O28" s="322"/>
      <c r="P28" s="323">
        <f t="shared" si="1"/>
        <v>0</v>
      </c>
      <c r="Q28" s="386"/>
    </row>
    <row r="29" spans="1:17" s="312" customFormat="1">
      <c r="A29" s="324"/>
      <c r="B29" s="320">
        <v>9</v>
      </c>
      <c r="C29" s="321"/>
      <c r="D29" s="322"/>
      <c r="E29" s="322"/>
      <c r="F29" s="322"/>
      <c r="G29" s="322"/>
      <c r="H29" s="322"/>
      <c r="I29" s="322"/>
      <c r="J29" s="322"/>
      <c r="K29" s="322"/>
      <c r="L29" s="322"/>
      <c r="M29" s="322"/>
      <c r="N29" s="322"/>
      <c r="O29" s="322"/>
      <c r="P29" s="323">
        <f t="shared" si="1"/>
        <v>0</v>
      </c>
      <c r="Q29" s="386"/>
    </row>
    <row r="30" spans="1:17" s="312" customFormat="1">
      <c r="A30" s="325"/>
      <c r="B30" s="320">
        <v>10</v>
      </c>
      <c r="C30" s="321"/>
      <c r="D30" s="322"/>
      <c r="E30" s="322"/>
      <c r="F30" s="322"/>
      <c r="G30" s="322"/>
      <c r="H30" s="322"/>
      <c r="I30" s="322"/>
      <c r="J30" s="322"/>
      <c r="K30" s="322"/>
      <c r="L30" s="322"/>
      <c r="M30" s="322"/>
      <c r="N30" s="322"/>
      <c r="O30" s="322"/>
      <c r="P30" s="323">
        <f t="shared" si="1"/>
        <v>0</v>
      </c>
      <c r="Q30" s="387"/>
    </row>
    <row r="31" spans="1:17" s="312" customFormat="1" ht="14">
      <c r="A31" s="379" t="s">
        <v>158</v>
      </c>
      <c r="B31" s="380"/>
      <c r="C31" s="381"/>
      <c r="D31" s="379"/>
      <c r="E31" s="380"/>
      <c r="F31" s="380"/>
      <c r="G31" s="380"/>
      <c r="H31" s="380"/>
      <c r="I31" s="380"/>
      <c r="J31" s="380"/>
      <c r="K31" s="380"/>
      <c r="L31" s="380"/>
      <c r="M31" s="380"/>
      <c r="N31" s="380"/>
      <c r="O31" s="381"/>
      <c r="P31" s="326">
        <f>SUM(P21:P30)</f>
        <v>0</v>
      </c>
      <c r="Q31" s="327" t="e">
        <f>P31/P69</f>
        <v>#DIV/0!</v>
      </c>
    </row>
    <row r="32" spans="1:17" s="312" customFormat="1">
      <c r="A32" s="328" t="s">
        <v>27</v>
      </c>
      <c r="B32" s="320">
        <v>1</v>
      </c>
      <c r="C32" s="321"/>
      <c r="D32" s="322"/>
      <c r="E32" s="322"/>
      <c r="F32" s="322"/>
      <c r="G32" s="322"/>
      <c r="H32" s="322"/>
      <c r="I32" s="322"/>
      <c r="J32" s="322"/>
      <c r="K32" s="322"/>
      <c r="L32" s="322"/>
      <c r="M32" s="322"/>
      <c r="N32" s="322"/>
      <c r="O32" s="322"/>
      <c r="P32" s="323">
        <f t="shared" ref="P32:P41" si="2">SUM(D32:O32)</f>
        <v>0</v>
      </c>
      <c r="Q32" s="385" t="s">
        <v>159</v>
      </c>
    </row>
    <row r="33" spans="1:17" s="312" customFormat="1">
      <c r="A33" s="324"/>
      <c r="B33" s="320">
        <v>2</v>
      </c>
      <c r="C33" s="321"/>
      <c r="D33" s="322"/>
      <c r="E33" s="322"/>
      <c r="F33" s="322"/>
      <c r="G33" s="322"/>
      <c r="H33" s="322"/>
      <c r="I33" s="322"/>
      <c r="J33" s="322"/>
      <c r="K33" s="322"/>
      <c r="L33" s="322"/>
      <c r="M33" s="322"/>
      <c r="N33" s="322"/>
      <c r="O33" s="322"/>
      <c r="P33" s="323">
        <f t="shared" si="2"/>
        <v>0</v>
      </c>
      <c r="Q33" s="386"/>
    </row>
    <row r="34" spans="1:17" s="312" customFormat="1">
      <c r="A34" s="324"/>
      <c r="B34" s="320">
        <v>3</v>
      </c>
      <c r="C34" s="321"/>
      <c r="D34" s="322"/>
      <c r="E34" s="322"/>
      <c r="F34" s="322"/>
      <c r="G34" s="322"/>
      <c r="H34" s="322"/>
      <c r="I34" s="322"/>
      <c r="J34" s="322"/>
      <c r="K34" s="322"/>
      <c r="L34" s="322"/>
      <c r="M34" s="322"/>
      <c r="N34" s="322"/>
      <c r="O34" s="322"/>
      <c r="P34" s="323">
        <f t="shared" si="2"/>
        <v>0</v>
      </c>
      <c r="Q34" s="386"/>
    </row>
    <row r="35" spans="1:17" s="312" customFormat="1">
      <c r="A35" s="324"/>
      <c r="B35" s="320">
        <v>4</v>
      </c>
      <c r="C35" s="321"/>
      <c r="D35" s="322"/>
      <c r="E35" s="322"/>
      <c r="F35" s="322"/>
      <c r="G35" s="322"/>
      <c r="H35" s="322"/>
      <c r="I35" s="322"/>
      <c r="J35" s="322"/>
      <c r="K35" s="322"/>
      <c r="L35" s="322"/>
      <c r="M35" s="322"/>
      <c r="N35" s="322"/>
      <c r="O35" s="322"/>
      <c r="P35" s="323">
        <f t="shared" si="2"/>
        <v>0</v>
      </c>
      <c r="Q35" s="386"/>
    </row>
    <row r="36" spans="1:17" s="312" customFormat="1">
      <c r="A36" s="324"/>
      <c r="B36" s="320">
        <v>5</v>
      </c>
      <c r="C36" s="321"/>
      <c r="D36" s="322"/>
      <c r="E36" s="322"/>
      <c r="F36" s="322"/>
      <c r="G36" s="322"/>
      <c r="H36" s="322"/>
      <c r="I36" s="322"/>
      <c r="J36" s="322"/>
      <c r="K36" s="322"/>
      <c r="L36" s="322"/>
      <c r="M36" s="322"/>
      <c r="N36" s="322"/>
      <c r="O36" s="322"/>
      <c r="P36" s="323">
        <f t="shared" si="2"/>
        <v>0</v>
      </c>
      <c r="Q36" s="386"/>
    </row>
    <row r="37" spans="1:17" s="312" customFormat="1">
      <c r="A37" s="324"/>
      <c r="B37" s="320">
        <v>6</v>
      </c>
      <c r="C37" s="321"/>
      <c r="D37" s="322"/>
      <c r="E37" s="322"/>
      <c r="F37" s="322"/>
      <c r="G37" s="322"/>
      <c r="H37" s="322"/>
      <c r="I37" s="322"/>
      <c r="J37" s="322"/>
      <c r="K37" s="322"/>
      <c r="L37" s="322"/>
      <c r="M37" s="322"/>
      <c r="N37" s="322"/>
      <c r="O37" s="322"/>
      <c r="P37" s="323">
        <f t="shared" si="2"/>
        <v>0</v>
      </c>
      <c r="Q37" s="386"/>
    </row>
    <row r="38" spans="1:17" s="312" customFormat="1">
      <c r="A38" s="324"/>
      <c r="B38" s="320">
        <v>7</v>
      </c>
      <c r="C38" s="321"/>
      <c r="D38" s="322"/>
      <c r="E38" s="322"/>
      <c r="F38" s="322"/>
      <c r="G38" s="322"/>
      <c r="H38" s="322"/>
      <c r="I38" s="322"/>
      <c r="J38" s="322"/>
      <c r="K38" s="322"/>
      <c r="L38" s="322"/>
      <c r="M38" s="322"/>
      <c r="N38" s="322"/>
      <c r="O38" s="322"/>
      <c r="P38" s="323">
        <f t="shared" si="2"/>
        <v>0</v>
      </c>
      <c r="Q38" s="386"/>
    </row>
    <row r="39" spans="1:17" s="312" customFormat="1">
      <c r="A39" s="324"/>
      <c r="B39" s="320">
        <v>8</v>
      </c>
      <c r="C39" s="321"/>
      <c r="D39" s="322"/>
      <c r="E39" s="322"/>
      <c r="F39" s="322"/>
      <c r="G39" s="322"/>
      <c r="H39" s="322"/>
      <c r="I39" s="322"/>
      <c r="J39" s="322"/>
      <c r="K39" s="322"/>
      <c r="L39" s="322"/>
      <c r="M39" s="322"/>
      <c r="N39" s="322"/>
      <c r="O39" s="322"/>
      <c r="P39" s="323">
        <f t="shared" si="2"/>
        <v>0</v>
      </c>
      <c r="Q39" s="386"/>
    </row>
    <row r="40" spans="1:17" s="312" customFormat="1">
      <c r="A40" s="324"/>
      <c r="B40" s="320">
        <v>9</v>
      </c>
      <c r="C40" s="321"/>
      <c r="D40" s="322"/>
      <c r="E40" s="322"/>
      <c r="F40" s="322"/>
      <c r="G40" s="322"/>
      <c r="H40" s="322"/>
      <c r="I40" s="322"/>
      <c r="J40" s="322"/>
      <c r="K40" s="322"/>
      <c r="L40" s="322"/>
      <c r="M40" s="322"/>
      <c r="N40" s="322"/>
      <c r="O40" s="322"/>
      <c r="P40" s="323">
        <f t="shared" si="2"/>
        <v>0</v>
      </c>
      <c r="Q40" s="386"/>
    </row>
    <row r="41" spans="1:17" s="312" customFormat="1">
      <c r="A41" s="325"/>
      <c r="B41" s="320">
        <v>10</v>
      </c>
      <c r="C41" s="321"/>
      <c r="D41" s="322"/>
      <c r="E41" s="322"/>
      <c r="F41" s="322"/>
      <c r="G41" s="322"/>
      <c r="H41" s="322"/>
      <c r="I41" s="322"/>
      <c r="J41" s="322"/>
      <c r="K41" s="322"/>
      <c r="L41" s="322"/>
      <c r="M41" s="322"/>
      <c r="N41" s="322"/>
      <c r="O41" s="322"/>
      <c r="P41" s="323">
        <f t="shared" si="2"/>
        <v>0</v>
      </c>
      <c r="Q41" s="387"/>
    </row>
    <row r="42" spans="1:17" s="312" customFormat="1" ht="14">
      <c r="A42" s="379" t="s">
        <v>158</v>
      </c>
      <c r="B42" s="380"/>
      <c r="C42" s="381"/>
      <c r="D42" s="379"/>
      <c r="E42" s="380"/>
      <c r="F42" s="380"/>
      <c r="G42" s="380"/>
      <c r="H42" s="380"/>
      <c r="I42" s="380"/>
      <c r="J42" s="380"/>
      <c r="K42" s="380"/>
      <c r="L42" s="380"/>
      <c r="M42" s="380"/>
      <c r="N42" s="380"/>
      <c r="O42" s="381"/>
      <c r="P42" s="326">
        <f>SUM(P32:P41)</f>
        <v>0</v>
      </c>
      <c r="Q42" s="327" t="e">
        <f>P42/P69</f>
        <v>#DIV/0!</v>
      </c>
    </row>
    <row r="43" spans="1:17" s="312" customFormat="1">
      <c r="A43" s="328" t="s">
        <v>28</v>
      </c>
      <c r="B43" s="320">
        <v>1</v>
      </c>
      <c r="C43" s="321"/>
      <c r="D43" s="322"/>
      <c r="E43" s="322"/>
      <c r="F43" s="322"/>
      <c r="G43" s="322"/>
      <c r="H43" s="322"/>
      <c r="I43" s="322"/>
      <c r="J43" s="322"/>
      <c r="K43" s="322"/>
      <c r="L43" s="322"/>
      <c r="M43" s="322"/>
      <c r="N43" s="322"/>
      <c r="O43" s="322"/>
      <c r="P43" s="323">
        <f t="shared" ref="P43:P52" si="3">SUM(D43:O43)</f>
        <v>0</v>
      </c>
      <c r="Q43" s="385" t="s">
        <v>159</v>
      </c>
    </row>
    <row r="44" spans="1:17" s="312" customFormat="1">
      <c r="A44" s="324"/>
      <c r="B44" s="320">
        <v>2</v>
      </c>
      <c r="C44" s="321"/>
      <c r="D44" s="322"/>
      <c r="E44" s="322"/>
      <c r="F44" s="322"/>
      <c r="G44" s="322"/>
      <c r="H44" s="322"/>
      <c r="I44" s="322"/>
      <c r="J44" s="322"/>
      <c r="K44" s="322"/>
      <c r="L44" s="322"/>
      <c r="M44" s="322"/>
      <c r="N44" s="322"/>
      <c r="O44" s="322"/>
      <c r="P44" s="323">
        <f t="shared" si="3"/>
        <v>0</v>
      </c>
      <c r="Q44" s="386"/>
    </row>
    <row r="45" spans="1:17" s="312" customFormat="1">
      <c r="A45" s="324"/>
      <c r="B45" s="320">
        <v>3</v>
      </c>
      <c r="C45" s="321"/>
      <c r="D45" s="322"/>
      <c r="E45" s="322"/>
      <c r="F45" s="322"/>
      <c r="G45" s="322"/>
      <c r="H45" s="322"/>
      <c r="I45" s="322"/>
      <c r="J45" s="322"/>
      <c r="K45" s="322"/>
      <c r="L45" s="322"/>
      <c r="M45" s="322"/>
      <c r="N45" s="322"/>
      <c r="O45" s="322"/>
      <c r="P45" s="323">
        <f t="shared" si="3"/>
        <v>0</v>
      </c>
      <c r="Q45" s="386"/>
    </row>
    <row r="46" spans="1:17" s="312" customFormat="1">
      <c r="A46" s="324"/>
      <c r="B46" s="320">
        <v>4</v>
      </c>
      <c r="C46" s="321"/>
      <c r="D46" s="322"/>
      <c r="E46" s="322"/>
      <c r="F46" s="322"/>
      <c r="G46" s="322"/>
      <c r="H46" s="322"/>
      <c r="I46" s="322"/>
      <c r="J46" s="322"/>
      <c r="K46" s="322"/>
      <c r="L46" s="322"/>
      <c r="M46" s="322"/>
      <c r="N46" s="322"/>
      <c r="O46" s="322"/>
      <c r="P46" s="323">
        <f t="shared" si="3"/>
        <v>0</v>
      </c>
      <c r="Q46" s="386"/>
    </row>
    <row r="47" spans="1:17" s="312" customFormat="1">
      <c r="A47" s="324"/>
      <c r="B47" s="320">
        <v>5</v>
      </c>
      <c r="C47" s="321"/>
      <c r="D47" s="322"/>
      <c r="E47" s="322"/>
      <c r="F47" s="322"/>
      <c r="G47" s="322"/>
      <c r="H47" s="322"/>
      <c r="I47" s="322"/>
      <c r="J47" s="322"/>
      <c r="K47" s="322"/>
      <c r="L47" s="322"/>
      <c r="M47" s="322"/>
      <c r="N47" s="322"/>
      <c r="O47" s="322"/>
      <c r="P47" s="323">
        <f t="shared" si="3"/>
        <v>0</v>
      </c>
      <c r="Q47" s="386"/>
    </row>
    <row r="48" spans="1:17" s="312" customFormat="1">
      <c r="A48" s="324"/>
      <c r="B48" s="320">
        <v>6</v>
      </c>
      <c r="C48" s="321"/>
      <c r="D48" s="322"/>
      <c r="E48" s="322"/>
      <c r="F48" s="322"/>
      <c r="G48" s="322"/>
      <c r="H48" s="322"/>
      <c r="I48" s="322"/>
      <c r="J48" s="322"/>
      <c r="K48" s="322"/>
      <c r="L48" s="322"/>
      <c r="M48" s="322"/>
      <c r="N48" s="322"/>
      <c r="O48" s="322"/>
      <c r="P48" s="323">
        <f t="shared" si="3"/>
        <v>0</v>
      </c>
      <c r="Q48" s="386"/>
    </row>
    <row r="49" spans="1:17" s="312" customFormat="1">
      <c r="A49" s="324"/>
      <c r="B49" s="320">
        <v>7</v>
      </c>
      <c r="C49" s="321"/>
      <c r="D49" s="322"/>
      <c r="E49" s="322"/>
      <c r="F49" s="322"/>
      <c r="G49" s="322"/>
      <c r="H49" s="322"/>
      <c r="I49" s="322"/>
      <c r="J49" s="322"/>
      <c r="K49" s="322"/>
      <c r="L49" s="322"/>
      <c r="M49" s="322"/>
      <c r="N49" s="322"/>
      <c r="O49" s="322"/>
      <c r="P49" s="323">
        <f t="shared" si="3"/>
        <v>0</v>
      </c>
      <c r="Q49" s="386"/>
    </row>
    <row r="50" spans="1:17" s="312" customFormat="1">
      <c r="A50" s="324"/>
      <c r="B50" s="320">
        <v>8</v>
      </c>
      <c r="C50" s="321"/>
      <c r="D50" s="322"/>
      <c r="E50" s="322"/>
      <c r="F50" s="322"/>
      <c r="G50" s="322"/>
      <c r="H50" s="322"/>
      <c r="I50" s="322"/>
      <c r="J50" s="322"/>
      <c r="K50" s="322"/>
      <c r="L50" s="322"/>
      <c r="M50" s="322"/>
      <c r="N50" s="322"/>
      <c r="O50" s="322"/>
      <c r="P50" s="323">
        <f t="shared" si="3"/>
        <v>0</v>
      </c>
      <c r="Q50" s="386"/>
    </row>
    <row r="51" spans="1:17" s="312" customFormat="1">
      <c r="A51" s="324"/>
      <c r="B51" s="320">
        <v>9</v>
      </c>
      <c r="C51" s="321"/>
      <c r="D51" s="322"/>
      <c r="E51" s="322"/>
      <c r="F51" s="322"/>
      <c r="G51" s="322"/>
      <c r="H51" s="322"/>
      <c r="I51" s="322"/>
      <c r="J51" s="322"/>
      <c r="K51" s="322"/>
      <c r="L51" s="322"/>
      <c r="M51" s="322"/>
      <c r="N51" s="322"/>
      <c r="O51" s="322"/>
      <c r="P51" s="323">
        <f t="shared" si="3"/>
        <v>0</v>
      </c>
      <c r="Q51" s="386"/>
    </row>
    <row r="52" spans="1:17" s="312" customFormat="1">
      <c r="A52" s="325"/>
      <c r="B52" s="320">
        <v>10</v>
      </c>
      <c r="C52" s="321"/>
      <c r="D52" s="322"/>
      <c r="E52" s="322"/>
      <c r="F52" s="322"/>
      <c r="G52" s="322"/>
      <c r="H52" s="322"/>
      <c r="I52" s="322"/>
      <c r="J52" s="322"/>
      <c r="K52" s="322"/>
      <c r="L52" s="322"/>
      <c r="M52" s="322"/>
      <c r="N52" s="322"/>
      <c r="O52" s="322"/>
      <c r="P52" s="323">
        <f t="shared" si="3"/>
        <v>0</v>
      </c>
      <c r="Q52" s="387"/>
    </row>
    <row r="53" spans="1:17" s="312" customFormat="1" ht="14">
      <c r="A53" s="379" t="s">
        <v>158</v>
      </c>
      <c r="B53" s="380"/>
      <c r="C53" s="381"/>
      <c r="D53" s="379"/>
      <c r="E53" s="380"/>
      <c r="F53" s="380"/>
      <c r="G53" s="380"/>
      <c r="H53" s="380"/>
      <c r="I53" s="380"/>
      <c r="J53" s="380"/>
      <c r="K53" s="380"/>
      <c r="L53" s="380"/>
      <c r="M53" s="380"/>
      <c r="N53" s="380"/>
      <c r="O53" s="381"/>
      <c r="P53" s="326">
        <f>SUM(P43:P52)</f>
        <v>0</v>
      </c>
      <c r="Q53" s="327" t="e">
        <f>P53/P69</f>
        <v>#DIV/0!</v>
      </c>
    </row>
    <row r="54" spans="1:17" s="312" customFormat="1">
      <c r="A54" s="328" t="s">
        <v>29</v>
      </c>
      <c r="B54" s="320">
        <v>1</v>
      </c>
      <c r="C54" s="321"/>
      <c r="D54" s="322"/>
      <c r="E54" s="322"/>
      <c r="F54" s="322"/>
      <c r="G54" s="322"/>
      <c r="H54" s="322"/>
      <c r="I54" s="322"/>
      <c r="J54" s="322"/>
      <c r="K54" s="322"/>
      <c r="L54" s="322"/>
      <c r="M54" s="322"/>
      <c r="N54" s="322"/>
      <c r="O54" s="322"/>
      <c r="P54" s="323">
        <f t="shared" ref="P54:P63" si="4">SUM(D54:O54)</f>
        <v>0</v>
      </c>
      <c r="Q54" s="385" t="s">
        <v>159</v>
      </c>
    </row>
    <row r="55" spans="1:17" s="312" customFormat="1">
      <c r="A55" s="319" t="s">
        <v>160</v>
      </c>
      <c r="B55" s="320">
        <v>2</v>
      </c>
      <c r="C55" s="321"/>
      <c r="D55" s="322"/>
      <c r="E55" s="322"/>
      <c r="F55" s="322"/>
      <c r="G55" s="322"/>
      <c r="H55" s="322"/>
      <c r="I55" s="322"/>
      <c r="J55" s="322"/>
      <c r="K55" s="322"/>
      <c r="L55" s="322"/>
      <c r="M55" s="322"/>
      <c r="N55" s="322"/>
      <c r="O55" s="322"/>
      <c r="P55" s="323">
        <f t="shared" si="4"/>
        <v>0</v>
      </c>
      <c r="Q55" s="386"/>
    </row>
    <row r="56" spans="1:17" s="312" customFormat="1">
      <c r="A56" s="324"/>
      <c r="B56" s="320">
        <v>3</v>
      </c>
      <c r="C56" s="321"/>
      <c r="D56" s="322"/>
      <c r="E56" s="322"/>
      <c r="F56" s="322"/>
      <c r="G56" s="322"/>
      <c r="H56" s="322"/>
      <c r="I56" s="322"/>
      <c r="J56" s="322"/>
      <c r="K56" s="322"/>
      <c r="L56" s="322"/>
      <c r="M56" s="322"/>
      <c r="N56" s="322"/>
      <c r="O56" s="322"/>
      <c r="P56" s="323">
        <f t="shared" si="4"/>
        <v>0</v>
      </c>
      <c r="Q56" s="386"/>
    </row>
    <row r="57" spans="1:17" s="312" customFormat="1">
      <c r="A57" s="324"/>
      <c r="B57" s="320">
        <v>4</v>
      </c>
      <c r="C57" s="321"/>
      <c r="D57" s="322"/>
      <c r="E57" s="322"/>
      <c r="F57" s="322"/>
      <c r="G57" s="322"/>
      <c r="H57" s="322"/>
      <c r="I57" s="322"/>
      <c r="J57" s="322"/>
      <c r="K57" s="322"/>
      <c r="L57" s="322"/>
      <c r="M57" s="322"/>
      <c r="N57" s="322"/>
      <c r="O57" s="322"/>
      <c r="P57" s="323">
        <f t="shared" si="4"/>
        <v>0</v>
      </c>
      <c r="Q57" s="386"/>
    </row>
    <row r="58" spans="1:17" s="312" customFormat="1">
      <c r="A58" s="324"/>
      <c r="B58" s="320">
        <v>5</v>
      </c>
      <c r="C58" s="321"/>
      <c r="D58" s="322"/>
      <c r="E58" s="322"/>
      <c r="F58" s="322"/>
      <c r="G58" s="322"/>
      <c r="H58" s="322"/>
      <c r="I58" s="322"/>
      <c r="J58" s="322"/>
      <c r="K58" s="322"/>
      <c r="L58" s="322"/>
      <c r="M58" s="322"/>
      <c r="N58" s="322"/>
      <c r="O58" s="322"/>
      <c r="P58" s="323">
        <f t="shared" si="4"/>
        <v>0</v>
      </c>
      <c r="Q58" s="386"/>
    </row>
    <row r="59" spans="1:17" s="312" customFormat="1">
      <c r="A59" s="324"/>
      <c r="B59" s="320">
        <v>6</v>
      </c>
      <c r="C59" s="321"/>
      <c r="D59" s="322"/>
      <c r="E59" s="322"/>
      <c r="F59" s="322"/>
      <c r="G59" s="322"/>
      <c r="H59" s="322"/>
      <c r="I59" s="322"/>
      <c r="J59" s="322"/>
      <c r="K59" s="322"/>
      <c r="L59" s="322"/>
      <c r="M59" s="322"/>
      <c r="N59" s="322"/>
      <c r="O59" s="322"/>
      <c r="P59" s="323">
        <f t="shared" si="4"/>
        <v>0</v>
      </c>
      <c r="Q59" s="386"/>
    </row>
    <row r="60" spans="1:17" s="312" customFormat="1">
      <c r="A60" s="324"/>
      <c r="B60" s="320">
        <v>7</v>
      </c>
      <c r="C60" s="321"/>
      <c r="D60" s="322"/>
      <c r="E60" s="322"/>
      <c r="F60" s="322"/>
      <c r="G60" s="322"/>
      <c r="H60" s="322"/>
      <c r="I60" s="322"/>
      <c r="J60" s="322"/>
      <c r="K60" s="322"/>
      <c r="L60" s="322"/>
      <c r="M60" s="322"/>
      <c r="N60" s="322"/>
      <c r="O60" s="322"/>
      <c r="P60" s="323">
        <f t="shared" si="4"/>
        <v>0</v>
      </c>
      <c r="Q60" s="386"/>
    </row>
    <row r="61" spans="1:17" s="312" customFormat="1">
      <c r="A61" s="324"/>
      <c r="B61" s="320">
        <v>8</v>
      </c>
      <c r="C61" s="321"/>
      <c r="D61" s="322"/>
      <c r="E61" s="322"/>
      <c r="F61" s="322"/>
      <c r="G61" s="322"/>
      <c r="H61" s="322"/>
      <c r="I61" s="322"/>
      <c r="J61" s="322"/>
      <c r="K61" s="322"/>
      <c r="L61" s="322"/>
      <c r="M61" s="322"/>
      <c r="N61" s="322"/>
      <c r="O61" s="322"/>
      <c r="P61" s="323">
        <f t="shared" si="4"/>
        <v>0</v>
      </c>
      <c r="Q61" s="386"/>
    </row>
    <row r="62" spans="1:17" s="312" customFormat="1">
      <c r="A62" s="324"/>
      <c r="B62" s="320">
        <v>9</v>
      </c>
      <c r="C62" s="321"/>
      <c r="D62" s="322"/>
      <c r="E62" s="322"/>
      <c r="F62" s="322"/>
      <c r="G62" s="322"/>
      <c r="H62" s="322"/>
      <c r="I62" s="322"/>
      <c r="J62" s="322"/>
      <c r="K62" s="322"/>
      <c r="L62" s="322"/>
      <c r="M62" s="322"/>
      <c r="N62" s="322"/>
      <c r="O62" s="322"/>
      <c r="P62" s="323">
        <f t="shared" si="4"/>
        <v>0</v>
      </c>
      <c r="Q62" s="386"/>
    </row>
    <row r="63" spans="1:17" s="312" customFormat="1">
      <c r="A63" s="324"/>
      <c r="B63" s="320">
        <v>10</v>
      </c>
      <c r="C63" s="321"/>
      <c r="D63" s="322"/>
      <c r="E63" s="322"/>
      <c r="F63" s="322"/>
      <c r="G63" s="322"/>
      <c r="H63" s="322"/>
      <c r="I63" s="322"/>
      <c r="J63" s="322"/>
      <c r="K63" s="322"/>
      <c r="L63" s="322"/>
      <c r="M63" s="322"/>
      <c r="N63" s="322"/>
      <c r="O63" s="322"/>
      <c r="P63" s="323">
        <f t="shared" si="4"/>
        <v>0</v>
      </c>
      <c r="Q63" s="386"/>
    </row>
    <row r="64" spans="1:17" s="312" customFormat="1" ht="14">
      <c r="A64" s="379" t="s">
        <v>158</v>
      </c>
      <c r="B64" s="380"/>
      <c r="C64" s="381"/>
      <c r="D64" s="379"/>
      <c r="E64" s="380"/>
      <c r="F64" s="380"/>
      <c r="G64" s="380"/>
      <c r="H64" s="380"/>
      <c r="I64" s="380"/>
      <c r="J64" s="380"/>
      <c r="K64" s="380"/>
      <c r="L64" s="380"/>
      <c r="M64" s="380"/>
      <c r="N64" s="380"/>
      <c r="O64" s="381"/>
      <c r="P64" s="326">
        <f>SUM(P54:P63)</f>
        <v>0</v>
      </c>
      <c r="Q64" s="327" t="e">
        <f>P64/P69</f>
        <v>#DIV/0!</v>
      </c>
    </row>
    <row r="65" spans="1:17" s="312" customFormat="1">
      <c r="A65" s="329"/>
      <c r="B65" s="330"/>
      <c r="C65" s="330"/>
      <c r="D65" s="329"/>
      <c r="E65" s="329"/>
      <c r="F65" s="329"/>
      <c r="G65" s="329"/>
      <c r="H65" s="329"/>
      <c r="I65" s="329"/>
      <c r="J65" s="329"/>
      <c r="K65" s="329"/>
      <c r="L65" s="329"/>
      <c r="M65" s="329"/>
      <c r="N65" s="329"/>
      <c r="O65" s="329"/>
      <c r="P65" s="331"/>
      <c r="Q65" s="329"/>
    </row>
    <row r="66" spans="1:17" s="312" customFormat="1">
      <c r="A66" s="329"/>
      <c r="B66" s="330"/>
      <c r="C66" s="330"/>
      <c r="D66" s="329"/>
      <c r="E66" s="329"/>
      <c r="F66" s="329"/>
      <c r="G66" s="329"/>
      <c r="H66" s="329"/>
      <c r="I66" s="329"/>
      <c r="J66" s="329"/>
      <c r="K66" s="329"/>
      <c r="L66" s="329"/>
      <c r="M66" s="329"/>
      <c r="N66" s="329"/>
      <c r="O66" s="329"/>
      <c r="P66" s="332"/>
      <c r="Q66" s="333"/>
    </row>
    <row r="67" spans="1:17" s="312" customFormat="1" ht="14">
      <c r="A67" s="379" t="s">
        <v>0</v>
      </c>
      <c r="B67" s="380"/>
      <c r="C67" s="381"/>
      <c r="D67" s="334">
        <f t="shared" ref="D67:O67" si="5">SUM(D10:D63)</f>
        <v>0</v>
      </c>
      <c r="E67" s="334">
        <f t="shared" si="5"/>
        <v>0</v>
      </c>
      <c r="F67" s="334">
        <f t="shared" si="5"/>
        <v>0</v>
      </c>
      <c r="G67" s="334">
        <f t="shared" si="5"/>
        <v>0</v>
      </c>
      <c r="H67" s="334">
        <f t="shared" si="5"/>
        <v>0</v>
      </c>
      <c r="I67" s="334">
        <f t="shared" si="5"/>
        <v>0</v>
      </c>
      <c r="J67" s="334">
        <f t="shared" si="5"/>
        <v>0</v>
      </c>
      <c r="K67" s="334">
        <f t="shared" si="5"/>
        <v>0</v>
      </c>
      <c r="L67" s="334">
        <f t="shared" si="5"/>
        <v>0</v>
      </c>
      <c r="M67" s="334">
        <f t="shared" si="5"/>
        <v>0</v>
      </c>
      <c r="N67" s="334">
        <f t="shared" si="5"/>
        <v>0</v>
      </c>
      <c r="O67" s="334">
        <f t="shared" si="5"/>
        <v>0</v>
      </c>
      <c r="P67" s="326">
        <f>P20+P31+P42+P53+P64</f>
        <v>0</v>
      </c>
      <c r="Q67" s="335" t="e">
        <f>ROUNDUP(P67/P69,1)</f>
        <v>#DIV/0!</v>
      </c>
    </row>
    <row r="68" spans="1:17" s="312" customFormat="1" ht="7.5" customHeight="1">
      <c r="A68" s="310"/>
      <c r="B68" s="310"/>
      <c r="C68" s="310"/>
      <c r="D68" s="336"/>
      <c r="E68" s="336"/>
      <c r="F68" s="336"/>
      <c r="G68" s="336"/>
      <c r="H68" s="336"/>
      <c r="I68" s="336"/>
      <c r="J68" s="336"/>
      <c r="K68" s="336"/>
      <c r="L68" s="337"/>
      <c r="M68" s="337"/>
      <c r="N68" s="337"/>
      <c r="O68" s="337"/>
      <c r="P68" s="338"/>
      <c r="Q68" s="338"/>
    </row>
    <row r="69" spans="1:17" s="312" customFormat="1">
      <c r="A69" s="382" t="s">
        <v>161</v>
      </c>
      <c r="B69" s="383"/>
      <c r="C69" s="384"/>
      <c r="D69" s="322"/>
      <c r="E69" s="322"/>
      <c r="F69" s="322"/>
      <c r="G69" s="322"/>
      <c r="H69" s="322"/>
      <c r="I69" s="322"/>
      <c r="J69" s="322"/>
      <c r="K69" s="322"/>
      <c r="L69" s="322"/>
      <c r="M69" s="322"/>
      <c r="N69" s="322"/>
      <c r="O69" s="322"/>
      <c r="P69" s="334">
        <f>SUM(D69:O69)</f>
        <v>0</v>
      </c>
      <c r="Q69" s="339"/>
    </row>
    <row r="70" spans="1:17" s="312" customFormat="1">
      <c r="A70" s="340"/>
      <c r="B70" s="340"/>
      <c r="C70" s="340"/>
      <c r="D70" s="341"/>
      <c r="E70" s="341"/>
      <c r="F70" s="341"/>
      <c r="G70" s="341"/>
      <c r="H70" s="341"/>
      <c r="I70" s="341"/>
      <c r="J70" s="341"/>
      <c r="K70" s="341"/>
      <c r="L70" s="341"/>
      <c r="M70" s="341"/>
      <c r="N70" s="341"/>
      <c r="O70" s="341"/>
      <c r="P70" s="341"/>
      <c r="Q70" s="342"/>
    </row>
    <row r="71" spans="1:17" s="312" customFormat="1">
      <c r="A71" s="343" t="s">
        <v>162</v>
      </c>
      <c r="B71" s="343"/>
      <c r="C71" s="343"/>
      <c r="D71" s="343"/>
      <c r="E71" s="343"/>
      <c r="F71" s="343"/>
      <c r="G71" s="343"/>
      <c r="H71" s="343"/>
      <c r="I71" s="341"/>
      <c r="J71" s="341"/>
      <c r="K71" s="341"/>
      <c r="L71" s="341"/>
      <c r="M71" s="341"/>
      <c r="N71" s="341"/>
      <c r="O71" s="341"/>
      <c r="P71" s="341"/>
      <c r="Q71" s="342"/>
    </row>
    <row r="72" spans="1:17" ht="13.5" customHeight="1">
      <c r="A72" s="344" t="s">
        <v>163</v>
      </c>
      <c r="B72" s="345"/>
      <c r="C72" s="345"/>
      <c r="D72" s="345"/>
      <c r="E72" s="345"/>
      <c r="F72" s="345"/>
      <c r="G72" s="345"/>
      <c r="H72" s="345"/>
      <c r="I72" s="345"/>
      <c r="J72" s="345"/>
      <c r="K72" s="345"/>
      <c r="L72" s="345"/>
      <c r="M72" s="345"/>
      <c r="N72" s="345"/>
      <c r="O72" s="345"/>
      <c r="P72" s="345"/>
      <c r="Q72" s="345"/>
    </row>
    <row r="73" spans="1:17" ht="13.5" customHeight="1">
      <c r="A73" s="344" t="s">
        <v>164</v>
      </c>
      <c r="B73" s="345"/>
      <c r="C73" s="345"/>
      <c r="D73" s="345"/>
      <c r="E73" s="345"/>
      <c r="F73" s="345"/>
      <c r="G73" s="345"/>
      <c r="H73" s="345"/>
      <c r="I73" s="345"/>
      <c r="J73" s="345"/>
      <c r="K73" s="345"/>
      <c r="L73" s="345"/>
      <c r="M73" s="345"/>
      <c r="N73" s="345"/>
      <c r="O73" s="345"/>
      <c r="P73" s="345"/>
      <c r="Q73" s="345"/>
    </row>
    <row r="74" spans="1:17">
      <c r="A74" s="344" t="s">
        <v>165</v>
      </c>
      <c r="B74" s="345"/>
      <c r="C74" s="345"/>
      <c r="D74" s="345"/>
      <c r="E74" s="345"/>
      <c r="F74" s="345"/>
      <c r="G74" s="345"/>
      <c r="H74" s="345"/>
      <c r="I74" s="345"/>
      <c r="J74" s="345"/>
      <c r="K74" s="345"/>
      <c r="L74" s="345"/>
      <c r="M74" s="345"/>
      <c r="N74" s="345"/>
      <c r="O74" s="345"/>
      <c r="P74" s="345"/>
      <c r="Q74" s="345"/>
    </row>
  </sheetData>
  <sheetProtection sheet="1"/>
  <mergeCells count="22">
    <mergeCell ref="Q10:Q19"/>
    <mergeCell ref="A5:C5"/>
    <mergeCell ref="D5:I5"/>
    <mergeCell ref="A6:F6"/>
    <mergeCell ref="G6:H6"/>
    <mergeCell ref="D8:Q8"/>
    <mergeCell ref="Q43:Q52"/>
    <mergeCell ref="A53:C53"/>
    <mergeCell ref="D53:O53"/>
    <mergeCell ref="Q54:Q63"/>
    <mergeCell ref="A20:C20"/>
    <mergeCell ref="D20:O20"/>
    <mergeCell ref="Q21:Q30"/>
    <mergeCell ref="A31:C31"/>
    <mergeCell ref="D31:O31"/>
    <mergeCell ref="Q32:Q41"/>
    <mergeCell ref="A64:C64"/>
    <mergeCell ref="D64:O64"/>
    <mergeCell ref="A67:C67"/>
    <mergeCell ref="A69:C69"/>
    <mergeCell ref="A42:C42"/>
    <mergeCell ref="D42:O42"/>
  </mergeCells>
  <phoneticPr fontId="5"/>
  <dataValidations count="2">
    <dataValidation operator="lessThanOrEqual" allowBlank="1" showInputMessage="1" showErrorMessage="1" errorTitle="利用日数の入力に誤りがあります。" error="当該月の日数より大きい数値は入力できません。" sqref="D10:O19 IZ10:JK19 SV10:TG19 ACR10:ADC19 AMN10:AMY19 AWJ10:AWU19 BGF10:BGQ19 BQB10:BQM19 BZX10:CAI19 CJT10:CKE19 CTP10:CUA19 DDL10:DDW19 DNH10:DNS19 DXD10:DXO19 EGZ10:EHK19 EQV10:ERG19 FAR10:FBC19 FKN10:FKY19 FUJ10:FUU19 GEF10:GEQ19 GOB10:GOM19 GXX10:GYI19 HHT10:HIE19 HRP10:HSA19 IBL10:IBW19 ILH10:ILS19 IVD10:IVO19 JEZ10:JFK19 JOV10:JPG19 JYR10:JZC19 KIN10:KIY19 KSJ10:KSU19 LCF10:LCQ19 LMB10:LMM19 LVX10:LWI19 MFT10:MGE19 MPP10:MQA19 MZL10:MZW19 NJH10:NJS19 NTD10:NTO19 OCZ10:ODK19 OMV10:ONG19 OWR10:OXC19 PGN10:PGY19 PQJ10:PQU19 QAF10:QAQ19 QKB10:QKM19 QTX10:QUI19 RDT10:REE19 RNP10:ROA19 RXL10:RXW19 SHH10:SHS19 SRD10:SRO19 TAZ10:TBK19 TKV10:TLG19 TUR10:TVC19 UEN10:UEY19 UOJ10:UOU19 UYF10:UYQ19 VIB10:VIM19 VRX10:VSI19 WBT10:WCE19 WLP10:WMA19 WVL10:WVW19 D65546:O65555 IZ65546:JK65555 SV65546:TG65555 ACR65546:ADC65555 AMN65546:AMY65555 AWJ65546:AWU65555 BGF65546:BGQ65555 BQB65546:BQM65555 BZX65546:CAI65555 CJT65546:CKE65555 CTP65546:CUA65555 DDL65546:DDW65555 DNH65546:DNS65555 DXD65546:DXO65555 EGZ65546:EHK65555 EQV65546:ERG65555 FAR65546:FBC65555 FKN65546:FKY65555 FUJ65546:FUU65555 GEF65546:GEQ65555 GOB65546:GOM65555 GXX65546:GYI65555 HHT65546:HIE65555 HRP65546:HSA65555 IBL65546:IBW65555 ILH65546:ILS65555 IVD65546:IVO65555 JEZ65546:JFK65555 JOV65546:JPG65555 JYR65546:JZC65555 KIN65546:KIY65555 KSJ65546:KSU65555 LCF65546:LCQ65555 LMB65546:LMM65555 LVX65546:LWI65555 MFT65546:MGE65555 MPP65546:MQA65555 MZL65546:MZW65555 NJH65546:NJS65555 NTD65546:NTO65555 OCZ65546:ODK65555 OMV65546:ONG65555 OWR65546:OXC65555 PGN65546:PGY65555 PQJ65546:PQU65555 QAF65546:QAQ65555 QKB65546:QKM65555 QTX65546:QUI65555 RDT65546:REE65555 RNP65546:ROA65555 RXL65546:RXW65555 SHH65546:SHS65555 SRD65546:SRO65555 TAZ65546:TBK65555 TKV65546:TLG65555 TUR65546:TVC65555 UEN65546:UEY65555 UOJ65546:UOU65555 UYF65546:UYQ65555 VIB65546:VIM65555 VRX65546:VSI65555 WBT65546:WCE65555 WLP65546:WMA65555 WVL65546:WVW65555 D131082:O131091 IZ131082:JK131091 SV131082:TG131091 ACR131082:ADC131091 AMN131082:AMY131091 AWJ131082:AWU131091 BGF131082:BGQ131091 BQB131082:BQM131091 BZX131082:CAI131091 CJT131082:CKE131091 CTP131082:CUA131091 DDL131082:DDW131091 DNH131082:DNS131091 DXD131082:DXO131091 EGZ131082:EHK131091 EQV131082:ERG131091 FAR131082:FBC131091 FKN131082:FKY131091 FUJ131082:FUU131091 GEF131082:GEQ131091 GOB131082:GOM131091 GXX131082:GYI131091 HHT131082:HIE131091 HRP131082:HSA131091 IBL131082:IBW131091 ILH131082:ILS131091 IVD131082:IVO131091 JEZ131082:JFK131091 JOV131082:JPG131091 JYR131082:JZC131091 KIN131082:KIY131091 KSJ131082:KSU131091 LCF131082:LCQ131091 LMB131082:LMM131091 LVX131082:LWI131091 MFT131082:MGE131091 MPP131082:MQA131091 MZL131082:MZW131091 NJH131082:NJS131091 NTD131082:NTO131091 OCZ131082:ODK131091 OMV131082:ONG131091 OWR131082:OXC131091 PGN131082:PGY131091 PQJ131082:PQU131091 QAF131082:QAQ131091 QKB131082:QKM131091 QTX131082:QUI131091 RDT131082:REE131091 RNP131082:ROA131091 RXL131082:RXW131091 SHH131082:SHS131091 SRD131082:SRO131091 TAZ131082:TBK131091 TKV131082:TLG131091 TUR131082:TVC131091 UEN131082:UEY131091 UOJ131082:UOU131091 UYF131082:UYQ131091 VIB131082:VIM131091 VRX131082:VSI131091 WBT131082:WCE131091 WLP131082:WMA131091 WVL131082:WVW131091 D196618:O196627 IZ196618:JK196627 SV196618:TG196627 ACR196618:ADC196627 AMN196618:AMY196627 AWJ196618:AWU196627 BGF196618:BGQ196627 BQB196618:BQM196627 BZX196618:CAI196627 CJT196618:CKE196627 CTP196618:CUA196627 DDL196618:DDW196627 DNH196618:DNS196627 DXD196618:DXO196627 EGZ196618:EHK196627 EQV196618:ERG196627 FAR196618:FBC196627 FKN196618:FKY196627 FUJ196618:FUU196627 GEF196618:GEQ196627 GOB196618:GOM196627 GXX196618:GYI196627 HHT196618:HIE196627 HRP196618:HSA196627 IBL196618:IBW196627 ILH196618:ILS196627 IVD196618:IVO196627 JEZ196618:JFK196627 JOV196618:JPG196627 JYR196618:JZC196627 KIN196618:KIY196627 KSJ196618:KSU196627 LCF196618:LCQ196627 LMB196618:LMM196627 LVX196618:LWI196627 MFT196618:MGE196627 MPP196618:MQA196627 MZL196618:MZW196627 NJH196618:NJS196627 NTD196618:NTO196627 OCZ196618:ODK196627 OMV196618:ONG196627 OWR196618:OXC196627 PGN196618:PGY196627 PQJ196618:PQU196627 QAF196618:QAQ196627 QKB196618:QKM196627 QTX196618:QUI196627 RDT196618:REE196627 RNP196618:ROA196627 RXL196618:RXW196627 SHH196618:SHS196627 SRD196618:SRO196627 TAZ196618:TBK196627 TKV196618:TLG196627 TUR196618:TVC196627 UEN196618:UEY196627 UOJ196618:UOU196627 UYF196618:UYQ196627 VIB196618:VIM196627 VRX196618:VSI196627 WBT196618:WCE196627 WLP196618:WMA196627 WVL196618:WVW196627 D262154:O262163 IZ262154:JK262163 SV262154:TG262163 ACR262154:ADC262163 AMN262154:AMY262163 AWJ262154:AWU262163 BGF262154:BGQ262163 BQB262154:BQM262163 BZX262154:CAI262163 CJT262154:CKE262163 CTP262154:CUA262163 DDL262154:DDW262163 DNH262154:DNS262163 DXD262154:DXO262163 EGZ262154:EHK262163 EQV262154:ERG262163 FAR262154:FBC262163 FKN262154:FKY262163 FUJ262154:FUU262163 GEF262154:GEQ262163 GOB262154:GOM262163 GXX262154:GYI262163 HHT262154:HIE262163 HRP262154:HSA262163 IBL262154:IBW262163 ILH262154:ILS262163 IVD262154:IVO262163 JEZ262154:JFK262163 JOV262154:JPG262163 JYR262154:JZC262163 KIN262154:KIY262163 KSJ262154:KSU262163 LCF262154:LCQ262163 LMB262154:LMM262163 LVX262154:LWI262163 MFT262154:MGE262163 MPP262154:MQA262163 MZL262154:MZW262163 NJH262154:NJS262163 NTD262154:NTO262163 OCZ262154:ODK262163 OMV262154:ONG262163 OWR262154:OXC262163 PGN262154:PGY262163 PQJ262154:PQU262163 QAF262154:QAQ262163 QKB262154:QKM262163 QTX262154:QUI262163 RDT262154:REE262163 RNP262154:ROA262163 RXL262154:RXW262163 SHH262154:SHS262163 SRD262154:SRO262163 TAZ262154:TBK262163 TKV262154:TLG262163 TUR262154:TVC262163 UEN262154:UEY262163 UOJ262154:UOU262163 UYF262154:UYQ262163 VIB262154:VIM262163 VRX262154:VSI262163 WBT262154:WCE262163 WLP262154:WMA262163 WVL262154:WVW262163 D327690:O327699 IZ327690:JK327699 SV327690:TG327699 ACR327690:ADC327699 AMN327690:AMY327699 AWJ327690:AWU327699 BGF327690:BGQ327699 BQB327690:BQM327699 BZX327690:CAI327699 CJT327690:CKE327699 CTP327690:CUA327699 DDL327690:DDW327699 DNH327690:DNS327699 DXD327690:DXO327699 EGZ327690:EHK327699 EQV327690:ERG327699 FAR327690:FBC327699 FKN327690:FKY327699 FUJ327690:FUU327699 GEF327690:GEQ327699 GOB327690:GOM327699 GXX327690:GYI327699 HHT327690:HIE327699 HRP327690:HSA327699 IBL327690:IBW327699 ILH327690:ILS327699 IVD327690:IVO327699 JEZ327690:JFK327699 JOV327690:JPG327699 JYR327690:JZC327699 KIN327690:KIY327699 KSJ327690:KSU327699 LCF327690:LCQ327699 LMB327690:LMM327699 LVX327690:LWI327699 MFT327690:MGE327699 MPP327690:MQA327699 MZL327690:MZW327699 NJH327690:NJS327699 NTD327690:NTO327699 OCZ327690:ODK327699 OMV327690:ONG327699 OWR327690:OXC327699 PGN327690:PGY327699 PQJ327690:PQU327699 QAF327690:QAQ327699 QKB327690:QKM327699 QTX327690:QUI327699 RDT327690:REE327699 RNP327690:ROA327699 RXL327690:RXW327699 SHH327690:SHS327699 SRD327690:SRO327699 TAZ327690:TBK327699 TKV327690:TLG327699 TUR327690:TVC327699 UEN327690:UEY327699 UOJ327690:UOU327699 UYF327690:UYQ327699 VIB327690:VIM327699 VRX327690:VSI327699 WBT327690:WCE327699 WLP327690:WMA327699 WVL327690:WVW327699 D393226:O393235 IZ393226:JK393235 SV393226:TG393235 ACR393226:ADC393235 AMN393226:AMY393235 AWJ393226:AWU393235 BGF393226:BGQ393235 BQB393226:BQM393235 BZX393226:CAI393235 CJT393226:CKE393235 CTP393226:CUA393235 DDL393226:DDW393235 DNH393226:DNS393235 DXD393226:DXO393235 EGZ393226:EHK393235 EQV393226:ERG393235 FAR393226:FBC393235 FKN393226:FKY393235 FUJ393226:FUU393235 GEF393226:GEQ393235 GOB393226:GOM393235 GXX393226:GYI393235 HHT393226:HIE393235 HRP393226:HSA393235 IBL393226:IBW393235 ILH393226:ILS393235 IVD393226:IVO393235 JEZ393226:JFK393235 JOV393226:JPG393235 JYR393226:JZC393235 KIN393226:KIY393235 KSJ393226:KSU393235 LCF393226:LCQ393235 LMB393226:LMM393235 LVX393226:LWI393235 MFT393226:MGE393235 MPP393226:MQA393235 MZL393226:MZW393235 NJH393226:NJS393235 NTD393226:NTO393235 OCZ393226:ODK393235 OMV393226:ONG393235 OWR393226:OXC393235 PGN393226:PGY393235 PQJ393226:PQU393235 QAF393226:QAQ393235 QKB393226:QKM393235 QTX393226:QUI393235 RDT393226:REE393235 RNP393226:ROA393235 RXL393226:RXW393235 SHH393226:SHS393235 SRD393226:SRO393235 TAZ393226:TBK393235 TKV393226:TLG393235 TUR393226:TVC393235 UEN393226:UEY393235 UOJ393226:UOU393235 UYF393226:UYQ393235 VIB393226:VIM393235 VRX393226:VSI393235 WBT393226:WCE393235 WLP393226:WMA393235 WVL393226:WVW393235 D458762:O458771 IZ458762:JK458771 SV458762:TG458771 ACR458762:ADC458771 AMN458762:AMY458771 AWJ458762:AWU458771 BGF458762:BGQ458771 BQB458762:BQM458771 BZX458762:CAI458771 CJT458762:CKE458771 CTP458762:CUA458771 DDL458762:DDW458771 DNH458762:DNS458771 DXD458762:DXO458771 EGZ458762:EHK458771 EQV458762:ERG458771 FAR458762:FBC458771 FKN458762:FKY458771 FUJ458762:FUU458771 GEF458762:GEQ458771 GOB458762:GOM458771 GXX458762:GYI458771 HHT458762:HIE458771 HRP458762:HSA458771 IBL458762:IBW458771 ILH458762:ILS458771 IVD458762:IVO458771 JEZ458762:JFK458771 JOV458762:JPG458771 JYR458762:JZC458771 KIN458762:KIY458771 KSJ458762:KSU458771 LCF458762:LCQ458771 LMB458762:LMM458771 LVX458762:LWI458771 MFT458762:MGE458771 MPP458762:MQA458771 MZL458762:MZW458771 NJH458762:NJS458771 NTD458762:NTO458771 OCZ458762:ODK458771 OMV458762:ONG458771 OWR458762:OXC458771 PGN458762:PGY458771 PQJ458762:PQU458771 QAF458762:QAQ458771 QKB458762:QKM458771 QTX458762:QUI458771 RDT458762:REE458771 RNP458762:ROA458771 RXL458762:RXW458771 SHH458762:SHS458771 SRD458762:SRO458771 TAZ458762:TBK458771 TKV458762:TLG458771 TUR458762:TVC458771 UEN458762:UEY458771 UOJ458762:UOU458771 UYF458762:UYQ458771 VIB458762:VIM458771 VRX458762:VSI458771 WBT458762:WCE458771 WLP458762:WMA458771 WVL458762:WVW458771 D524298:O524307 IZ524298:JK524307 SV524298:TG524307 ACR524298:ADC524307 AMN524298:AMY524307 AWJ524298:AWU524307 BGF524298:BGQ524307 BQB524298:BQM524307 BZX524298:CAI524307 CJT524298:CKE524307 CTP524298:CUA524307 DDL524298:DDW524307 DNH524298:DNS524307 DXD524298:DXO524307 EGZ524298:EHK524307 EQV524298:ERG524307 FAR524298:FBC524307 FKN524298:FKY524307 FUJ524298:FUU524307 GEF524298:GEQ524307 GOB524298:GOM524307 GXX524298:GYI524307 HHT524298:HIE524307 HRP524298:HSA524307 IBL524298:IBW524307 ILH524298:ILS524307 IVD524298:IVO524307 JEZ524298:JFK524307 JOV524298:JPG524307 JYR524298:JZC524307 KIN524298:KIY524307 KSJ524298:KSU524307 LCF524298:LCQ524307 LMB524298:LMM524307 LVX524298:LWI524307 MFT524298:MGE524307 MPP524298:MQA524307 MZL524298:MZW524307 NJH524298:NJS524307 NTD524298:NTO524307 OCZ524298:ODK524307 OMV524298:ONG524307 OWR524298:OXC524307 PGN524298:PGY524307 PQJ524298:PQU524307 QAF524298:QAQ524307 QKB524298:QKM524307 QTX524298:QUI524307 RDT524298:REE524307 RNP524298:ROA524307 RXL524298:RXW524307 SHH524298:SHS524307 SRD524298:SRO524307 TAZ524298:TBK524307 TKV524298:TLG524307 TUR524298:TVC524307 UEN524298:UEY524307 UOJ524298:UOU524307 UYF524298:UYQ524307 VIB524298:VIM524307 VRX524298:VSI524307 WBT524298:WCE524307 WLP524298:WMA524307 WVL524298:WVW524307 D589834:O589843 IZ589834:JK589843 SV589834:TG589843 ACR589834:ADC589843 AMN589834:AMY589843 AWJ589834:AWU589843 BGF589834:BGQ589843 BQB589834:BQM589843 BZX589834:CAI589843 CJT589834:CKE589843 CTP589834:CUA589843 DDL589834:DDW589843 DNH589834:DNS589843 DXD589834:DXO589843 EGZ589834:EHK589843 EQV589834:ERG589843 FAR589834:FBC589843 FKN589834:FKY589843 FUJ589834:FUU589843 GEF589834:GEQ589843 GOB589834:GOM589843 GXX589834:GYI589843 HHT589834:HIE589843 HRP589834:HSA589843 IBL589834:IBW589843 ILH589834:ILS589843 IVD589834:IVO589843 JEZ589834:JFK589843 JOV589834:JPG589843 JYR589834:JZC589843 KIN589834:KIY589843 KSJ589834:KSU589843 LCF589834:LCQ589843 LMB589834:LMM589843 LVX589834:LWI589843 MFT589834:MGE589843 MPP589834:MQA589843 MZL589834:MZW589843 NJH589834:NJS589843 NTD589834:NTO589843 OCZ589834:ODK589843 OMV589834:ONG589843 OWR589834:OXC589843 PGN589834:PGY589843 PQJ589834:PQU589843 QAF589834:QAQ589843 QKB589834:QKM589843 QTX589834:QUI589843 RDT589834:REE589843 RNP589834:ROA589843 RXL589834:RXW589843 SHH589834:SHS589843 SRD589834:SRO589843 TAZ589834:TBK589843 TKV589834:TLG589843 TUR589834:TVC589843 UEN589834:UEY589843 UOJ589834:UOU589843 UYF589834:UYQ589843 VIB589834:VIM589843 VRX589834:VSI589843 WBT589834:WCE589843 WLP589834:WMA589843 WVL589834:WVW589843 D655370:O655379 IZ655370:JK655379 SV655370:TG655379 ACR655370:ADC655379 AMN655370:AMY655379 AWJ655370:AWU655379 BGF655370:BGQ655379 BQB655370:BQM655379 BZX655370:CAI655379 CJT655370:CKE655379 CTP655370:CUA655379 DDL655370:DDW655379 DNH655370:DNS655379 DXD655370:DXO655379 EGZ655370:EHK655379 EQV655370:ERG655379 FAR655370:FBC655379 FKN655370:FKY655379 FUJ655370:FUU655379 GEF655370:GEQ655379 GOB655370:GOM655379 GXX655370:GYI655379 HHT655370:HIE655379 HRP655370:HSA655379 IBL655370:IBW655379 ILH655370:ILS655379 IVD655370:IVO655379 JEZ655370:JFK655379 JOV655370:JPG655379 JYR655370:JZC655379 KIN655370:KIY655379 KSJ655370:KSU655379 LCF655370:LCQ655379 LMB655370:LMM655379 LVX655370:LWI655379 MFT655370:MGE655379 MPP655370:MQA655379 MZL655370:MZW655379 NJH655370:NJS655379 NTD655370:NTO655379 OCZ655370:ODK655379 OMV655370:ONG655379 OWR655370:OXC655379 PGN655370:PGY655379 PQJ655370:PQU655379 QAF655370:QAQ655379 QKB655370:QKM655379 QTX655370:QUI655379 RDT655370:REE655379 RNP655370:ROA655379 RXL655370:RXW655379 SHH655370:SHS655379 SRD655370:SRO655379 TAZ655370:TBK655379 TKV655370:TLG655379 TUR655370:TVC655379 UEN655370:UEY655379 UOJ655370:UOU655379 UYF655370:UYQ655379 VIB655370:VIM655379 VRX655370:VSI655379 WBT655370:WCE655379 WLP655370:WMA655379 WVL655370:WVW655379 D720906:O720915 IZ720906:JK720915 SV720906:TG720915 ACR720906:ADC720915 AMN720906:AMY720915 AWJ720906:AWU720915 BGF720906:BGQ720915 BQB720906:BQM720915 BZX720906:CAI720915 CJT720906:CKE720915 CTP720906:CUA720915 DDL720906:DDW720915 DNH720906:DNS720915 DXD720906:DXO720915 EGZ720906:EHK720915 EQV720906:ERG720915 FAR720906:FBC720915 FKN720906:FKY720915 FUJ720906:FUU720915 GEF720906:GEQ720915 GOB720906:GOM720915 GXX720906:GYI720915 HHT720906:HIE720915 HRP720906:HSA720915 IBL720906:IBW720915 ILH720906:ILS720915 IVD720906:IVO720915 JEZ720906:JFK720915 JOV720906:JPG720915 JYR720906:JZC720915 KIN720906:KIY720915 KSJ720906:KSU720915 LCF720906:LCQ720915 LMB720906:LMM720915 LVX720906:LWI720915 MFT720906:MGE720915 MPP720906:MQA720915 MZL720906:MZW720915 NJH720906:NJS720915 NTD720906:NTO720915 OCZ720906:ODK720915 OMV720906:ONG720915 OWR720906:OXC720915 PGN720906:PGY720915 PQJ720906:PQU720915 QAF720906:QAQ720915 QKB720906:QKM720915 QTX720906:QUI720915 RDT720906:REE720915 RNP720906:ROA720915 RXL720906:RXW720915 SHH720906:SHS720915 SRD720906:SRO720915 TAZ720906:TBK720915 TKV720906:TLG720915 TUR720906:TVC720915 UEN720906:UEY720915 UOJ720906:UOU720915 UYF720906:UYQ720915 VIB720906:VIM720915 VRX720906:VSI720915 WBT720906:WCE720915 WLP720906:WMA720915 WVL720906:WVW720915 D786442:O786451 IZ786442:JK786451 SV786442:TG786451 ACR786442:ADC786451 AMN786442:AMY786451 AWJ786442:AWU786451 BGF786442:BGQ786451 BQB786442:BQM786451 BZX786442:CAI786451 CJT786442:CKE786451 CTP786442:CUA786451 DDL786442:DDW786451 DNH786442:DNS786451 DXD786442:DXO786451 EGZ786442:EHK786451 EQV786442:ERG786451 FAR786442:FBC786451 FKN786442:FKY786451 FUJ786442:FUU786451 GEF786442:GEQ786451 GOB786442:GOM786451 GXX786442:GYI786451 HHT786442:HIE786451 HRP786442:HSA786451 IBL786442:IBW786451 ILH786442:ILS786451 IVD786442:IVO786451 JEZ786442:JFK786451 JOV786442:JPG786451 JYR786442:JZC786451 KIN786442:KIY786451 KSJ786442:KSU786451 LCF786442:LCQ786451 LMB786442:LMM786451 LVX786442:LWI786451 MFT786442:MGE786451 MPP786442:MQA786451 MZL786442:MZW786451 NJH786442:NJS786451 NTD786442:NTO786451 OCZ786442:ODK786451 OMV786442:ONG786451 OWR786442:OXC786451 PGN786442:PGY786451 PQJ786442:PQU786451 QAF786442:QAQ786451 QKB786442:QKM786451 QTX786442:QUI786451 RDT786442:REE786451 RNP786442:ROA786451 RXL786442:RXW786451 SHH786442:SHS786451 SRD786442:SRO786451 TAZ786442:TBK786451 TKV786442:TLG786451 TUR786442:TVC786451 UEN786442:UEY786451 UOJ786442:UOU786451 UYF786442:UYQ786451 VIB786442:VIM786451 VRX786442:VSI786451 WBT786442:WCE786451 WLP786442:WMA786451 WVL786442:WVW786451 D851978:O851987 IZ851978:JK851987 SV851978:TG851987 ACR851978:ADC851987 AMN851978:AMY851987 AWJ851978:AWU851987 BGF851978:BGQ851987 BQB851978:BQM851987 BZX851978:CAI851987 CJT851978:CKE851987 CTP851978:CUA851987 DDL851978:DDW851987 DNH851978:DNS851987 DXD851978:DXO851987 EGZ851978:EHK851987 EQV851978:ERG851987 FAR851978:FBC851987 FKN851978:FKY851987 FUJ851978:FUU851987 GEF851978:GEQ851987 GOB851978:GOM851987 GXX851978:GYI851987 HHT851978:HIE851987 HRP851978:HSA851987 IBL851978:IBW851987 ILH851978:ILS851987 IVD851978:IVO851987 JEZ851978:JFK851987 JOV851978:JPG851987 JYR851978:JZC851987 KIN851978:KIY851987 KSJ851978:KSU851987 LCF851978:LCQ851987 LMB851978:LMM851987 LVX851978:LWI851987 MFT851978:MGE851987 MPP851978:MQA851987 MZL851978:MZW851987 NJH851978:NJS851987 NTD851978:NTO851987 OCZ851978:ODK851987 OMV851978:ONG851987 OWR851978:OXC851987 PGN851978:PGY851987 PQJ851978:PQU851987 QAF851978:QAQ851987 QKB851978:QKM851987 QTX851978:QUI851987 RDT851978:REE851987 RNP851978:ROA851987 RXL851978:RXW851987 SHH851978:SHS851987 SRD851978:SRO851987 TAZ851978:TBK851987 TKV851978:TLG851987 TUR851978:TVC851987 UEN851978:UEY851987 UOJ851978:UOU851987 UYF851978:UYQ851987 VIB851978:VIM851987 VRX851978:VSI851987 WBT851978:WCE851987 WLP851978:WMA851987 WVL851978:WVW851987 D917514:O917523 IZ917514:JK917523 SV917514:TG917523 ACR917514:ADC917523 AMN917514:AMY917523 AWJ917514:AWU917523 BGF917514:BGQ917523 BQB917514:BQM917523 BZX917514:CAI917523 CJT917514:CKE917523 CTP917514:CUA917523 DDL917514:DDW917523 DNH917514:DNS917523 DXD917514:DXO917523 EGZ917514:EHK917523 EQV917514:ERG917523 FAR917514:FBC917523 FKN917514:FKY917523 FUJ917514:FUU917523 GEF917514:GEQ917523 GOB917514:GOM917523 GXX917514:GYI917523 HHT917514:HIE917523 HRP917514:HSA917523 IBL917514:IBW917523 ILH917514:ILS917523 IVD917514:IVO917523 JEZ917514:JFK917523 JOV917514:JPG917523 JYR917514:JZC917523 KIN917514:KIY917523 KSJ917514:KSU917523 LCF917514:LCQ917523 LMB917514:LMM917523 LVX917514:LWI917523 MFT917514:MGE917523 MPP917514:MQA917523 MZL917514:MZW917523 NJH917514:NJS917523 NTD917514:NTO917523 OCZ917514:ODK917523 OMV917514:ONG917523 OWR917514:OXC917523 PGN917514:PGY917523 PQJ917514:PQU917523 QAF917514:QAQ917523 QKB917514:QKM917523 QTX917514:QUI917523 RDT917514:REE917523 RNP917514:ROA917523 RXL917514:RXW917523 SHH917514:SHS917523 SRD917514:SRO917523 TAZ917514:TBK917523 TKV917514:TLG917523 TUR917514:TVC917523 UEN917514:UEY917523 UOJ917514:UOU917523 UYF917514:UYQ917523 VIB917514:VIM917523 VRX917514:VSI917523 WBT917514:WCE917523 WLP917514:WMA917523 WVL917514:WVW917523 D983050:O983059 IZ983050:JK983059 SV983050:TG983059 ACR983050:ADC983059 AMN983050:AMY983059 AWJ983050:AWU983059 BGF983050:BGQ983059 BQB983050:BQM983059 BZX983050:CAI983059 CJT983050:CKE983059 CTP983050:CUA983059 DDL983050:DDW983059 DNH983050:DNS983059 DXD983050:DXO983059 EGZ983050:EHK983059 EQV983050:ERG983059 FAR983050:FBC983059 FKN983050:FKY983059 FUJ983050:FUU983059 GEF983050:GEQ983059 GOB983050:GOM983059 GXX983050:GYI983059 HHT983050:HIE983059 HRP983050:HSA983059 IBL983050:IBW983059 ILH983050:ILS983059 IVD983050:IVO983059 JEZ983050:JFK983059 JOV983050:JPG983059 JYR983050:JZC983059 KIN983050:KIY983059 KSJ983050:KSU983059 LCF983050:LCQ983059 LMB983050:LMM983059 LVX983050:LWI983059 MFT983050:MGE983059 MPP983050:MQA983059 MZL983050:MZW983059 NJH983050:NJS983059 NTD983050:NTO983059 OCZ983050:ODK983059 OMV983050:ONG983059 OWR983050:OXC983059 PGN983050:PGY983059 PQJ983050:PQU983059 QAF983050:QAQ983059 QKB983050:QKM983059 QTX983050:QUI983059 RDT983050:REE983059 RNP983050:ROA983059 RXL983050:RXW983059 SHH983050:SHS983059 SRD983050:SRO983059 TAZ983050:TBK983059 TKV983050:TLG983059 TUR983050:TVC983059 UEN983050:UEY983059 UOJ983050:UOU983059 UYF983050:UYQ983059 VIB983050:VIM983059 VRX983050:VSI983059 WBT983050:WCE983059 WLP983050:WMA983059 WVL983050:WVW983059"/>
    <dataValidation type="list" allowBlank="1" showInputMessage="1" showErrorMessage="1" sqref="L65536 JH65536 TD65536 ACZ65536 AMV65536 AWR65536 BGN65536 BQJ65536 CAF65536 CKB65536 CTX65536 DDT65536 DNP65536 DXL65536 EHH65536 ERD65536 FAZ65536 FKV65536 FUR65536 GEN65536 GOJ65536 GYF65536 HIB65536 HRX65536 IBT65536 ILP65536 IVL65536 JFH65536 JPD65536 JYZ65536 KIV65536 KSR65536 LCN65536 LMJ65536 LWF65536 MGB65536 MPX65536 MZT65536 NJP65536 NTL65536 ODH65536 OND65536 OWZ65536 PGV65536 PQR65536 QAN65536 QKJ65536 QUF65536 REB65536 RNX65536 RXT65536 SHP65536 SRL65536 TBH65536 TLD65536 TUZ65536 UEV65536 UOR65536 UYN65536 VIJ65536 VSF65536 WCB65536 WLX65536 WVT65536 L131072 JH131072 TD131072 ACZ131072 AMV131072 AWR131072 BGN131072 BQJ131072 CAF131072 CKB131072 CTX131072 DDT131072 DNP131072 DXL131072 EHH131072 ERD131072 FAZ131072 FKV131072 FUR131072 GEN131072 GOJ131072 GYF131072 HIB131072 HRX131072 IBT131072 ILP131072 IVL131072 JFH131072 JPD131072 JYZ131072 KIV131072 KSR131072 LCN131072 LMJ131072 LWF131072 MGB131072 MPX131072 MZT131072 NJP131072 NTL131072 ODH131072 OND131072 OWZ131072 PGV131072 PQR131072 QAN131072 QKJ131072 QUF131072 REB131072 RNX131072 RXT131072 SHP131072 SRL131072 TBH131072 TLD131072 TUZ131072 UEV131072 UOR131072 UYN131072 VIJ131072 VSF131072 WCB131072 WLX131072 WVT131072 L196608 JH196608 TD196608 ACZ196608 AMV196608 AWR196608 BGN196608 BQJ196608 CAF196608 CKB196608 CTX196608 DDT196608 DNP196608 DXL196608 EHH196608 ERD196608 FAZ196608 FKV196608 FUR196608 GEN196608 GOJ196608 GYF196608 HIB196608 HRX196608 IBT196608 ILP196608 IVL196608 JFH196608 JPD196608 JYZ196608 KIV196608 KSR196608 LCN196608 LMJ196608 LWF196608 MGB196608 MPX196608 MZT196608 NJP196608 NTL196608 ODH196608 OND196608 OWZ196608 PGV196608 PQR196608 QAN196608 QKJ196608 QUF196608 REB196608 RNX196608 RXT196608 SHP196608 SRL196608 TBH196608 TLD196608 TUZ196608 UEV196608 UOR196608 UYN196608 VIJ196608 VSF196608 WCB196608 WLX196608 WVT196608 L262144 JH262144 TD262144 ACZ262144 AMV262144 AWR262144 BGN262144 BQJ262144 CAF262144 CKB262144 CTX262144 DDT262144 DNP262144 DXL262144 EHH262144 ERD262144 FAZ262144 FKV262144 FUR262144 GEN262144 GOJ262144 GYF262144 HIB262144 HRX262144 IBT262144 ILP262144 IVL262144 JFH262144 JPD262144 JYZ262144 KIV262144 KSR262144 LCN262144 LMJ262144 LWF262144 MGB262144 MPX262144 MZT262144 NJP262144 NTL262144 ODH262144 OND262144 OWZ262144 PGV262144 PQR262144 QAN262144 QKJ262144 QUF262144 REB262144 RNX262144 RXT262144 SHP262144 SRL262144 TBH262144 TLD262144 TUZ262144 UEV262144 UOR262144 UYN262144 VIJ262144 VSF262144 WCB262144 WLX262144 WVT262144 L327680 JH327680 TD327680 ACZ327680 AMV327680 AWR327680 BGN327680 BQJ327680 CAF327680 CKB327680 CTX327680 DDT327680 DNP327680 DXL327680 EHH327680 ERD327680 FAZ327680 FKV327680 FUR327680 GEN327680 GOJ327680 GYF327680 HIB327680 HRX327680 IBT327680 ILP327680 IVL327680 JFH327680 JPD327680 JYZ327680 KIV327680 KSR327680 LCN327680 LMJ327680 LWF327680 MGB327680 MPX327680 MZT327680 NJP327680 NTL327680 ODH327680 OND327680 OWZ327680 PGV327680 PQR327680 QAN327680 QKJ327680 QUF327680 REB327680 RNX327680 RXT327680 SHP327680 SRL327680 TBH327680 TLD327680 TUZ327680 UEV327680 UOR327680 UYN327680 VIJ327680 VSF327680 WCB327680 WLX327680 WVT327680 L393216 JH393216 TD393216 ACZ393216 AMV393216 AWR393216 BGN393216 BQJ393216 CAF393216 CKB393216 CTX393216 DDT393216 DNP393216 DXL393216 EHH393216 ERD393216 FAZ393216 FKV393216 FUR393216 GEN393216 GOJ393216 GYF393216 HIB393216 HRX393216 IBT393216 ILP393216 IVL393216 JFH393216 JPD393216 JYZ393216 KIV393216 KSR393216 LCN393216 LMJ393216 LWF393216 MGB393216 MPX393216 MZT393216 NJP393216 NTL393216 ODH393216 OND393216 OWZ393216 PGV393216 PQR393216 QAN393216 QKJ393216 QUF393216 REB393216 RNX393216 RXT393216 SHP393216 SRL393216 TBH393216 TLD393216 TUZ393216 UEV393216 UOR393216 UYN393216 VIJ393216 VSF393216 WCB393216 WLX393216 WVT393216 L458752 JH458752 TD458752 ACZ458752 AMV458752 AWR458752 BGN458752 BQJ458752 CAF458752 CKB458752 CTX458752 DDT458752 DNP458752 DXL458752 EHH458752 ERD458752 FAZ458752 FKV458752 FUR458752 GEN458752 GOJ458752 GYF458752 HIB458752 HRX458752 IBT458752 ILP458752 IVL458752 JFH458752 JPD458752 JYZ458752 KIV458752 KSR458752 LCN458752 LMJ458752 LWF458752 MGB458752 MPX458752 MZT458752 NJP458752 NTL458752 ODH458752 OND458752 OWZ458752 PGV458752 PQR458752 QAN458752 QKJ458752 QUF458752 REB458752 RNX458752 RXT458752 SHP458752 SRL458752 TBH458752 TLD458752 TUZ458752 UEV458752 UOR458752 UYN458752 VIJ458752 VSF458752 WCB458752 WLX458752 WVT458752 L524288 JH524288 TD524288 ACZ524288 AMV524288 AWR524288 BGN524288 BQJ524288 CAF524288 CKB524288 CTX524288 DDT524288 DNP524288 DXL524288 EHH524288 ERD524288 FAZ524288 FKV524288 FUR524288 GEN524288 GOJ524288 GYF524288 HIB524288 HRX524288 IBT524288 ILP524288 IVL524288 JFH524288 JPD524288 JYZ524288 KIV524288 KSR524288 LCN524288 LMJ524288 LWF524288 MGB524288 MPX524288 MZT524288 NJP524288 NTL524288 ODH524288 OND524288 OWZ524288 PGV524288 PQR524288 QAN524288 QKJ524288 QUF524288 REB524288 RNX524288 RXT524288 SHP524288 SRL524288 TBH524288 TLD524288 TUZ524288 UEV524288 UOR524288 UYN524288 VIJ524288 VSF524288 WCB524288 WLX524288 WVT524288 L589824 JH589824 TD589824 ACZ589824 AMV589824 AWR589824 BGN589824 BQJ589824 CAF589824 CKB589824 CTX589824 DDT589824 DNP589824 DXL589824 EHH589824 ERD589824 FAZ589824 FKV589824 FUR589824 GEN589824 GOJ589824 GYF589824 HIB589824 HRX589824 IBT589824 ILP589824 IVL589824 JFH589824 JPD589824 JYZ589824 KIV589824 KSR589824 LCN589824 LMJ589824 LWF589824 MGB589824 MPX589824 MZT589824 NJP589824 NTL589824 ODH589824 OND589824 OWZ589824 PGV589824 PQR589824 QAN589824 QKJ589824 QUF589824 REB589824 RNX589824 RXT589824 SHP589824 SRL589824 TBH589824 TLD589824 TUZ589824 UEV589824 UOR589824 UYN589824 VIJ589824 VSF589824 WCB589824 WLX589824 WVT589824 L655360 JH655360 TD655360 ACZ655360 AMV655360 AWR655360 BGN655360 BQJ655360 CAF655360 CKB655360 CTX655360 DDT655360 DNP655360 DXL655360 EHH655360 ERD655360 FAZ655360 FKV655360 FUR655360 GEN655360 GOJ655360 GYF655360 HIB655360 HRX655360 IBT655360 ILP655360 IVL655360 JFH655360 JPD655360 JYZ655360 KIV655360 KSR655360 LCN655360 LMJ655360 LWF655360 MGB655360 MPX655360 MZT655360 NJP655360 NTL655360 ODH655360 OND655360 OWZ655360 PGV655360 PQR655360 QAN655360 QKJ655360 QUF655360 REB655360 RNX655360 RXT655360 SHP655360 SRL655360 TBH655360 TLD655360 TUZ655360 UEV655360 UOR655360 UYN655360 VIJ655360 VSF655360 WCB655360 WLX655360 WVT655360 L720896 JH720896 TD720896 ACZ720896 AMV720896 AWR720896 BGN720896 BQJ720896 CAF720896 CKB720896 CTX720896 DDT720896 DNP720896 DXL720896 EHH720896 ERD720896 FAZ720896 FKV720896 FUR720896 GEN720896 GOJ720896 GYF720896 HIB720896 HRX720896 IBT720896 ILP720896 IVL720896 JFH720896 JPD720896 JYZ720896 KIV720896 KSR720896 LCN720896 LMJ720896 LWF720896 MGB720896 MPX720896 MZT720896 NJP720896 NTL720896 ODH720896 OND720896 OWZ720896 PGV720896 PQR720896 QAN720896 QKJ720896 QUF720896 REB720896 RNX720896 RXT720896 SHP720896 SRL720896 TBH720896 TLD720896 TUZ720896 UEV720896 UOR720896 UYN720896 VIJ720896 VSF720896 WCB720896 WLX720896 WVT720896 L786432 JH786432 TD786432 ACZ786432 AMV786432 AWR786432 BGN786432 BQJ786432 CAF786432 CKB786432 CTX786432 DDT786432 DNP786432 DXL786432 EHH786432 ERD786432 FAZ786432 FKV786432 FUR786432 GEN786432 GOJ786432 GYF786432 HIB786432 HRX786432 IBT786432 ILP786432 IVL786432 JFH786432 JPD786432 JYZ786432 KIV786432 KSR786432 LCN786432 LMJ786432 LWF786432 MGB786432 MPX786432 MZT786432 NJP786432 NTL786432 ODH786432 OND786432 OWZ786432 PGV786432 PQR786432 QAN786432 QKJ786432 QUF786432 REB786432 RNX786432 RXT786432 SHP786432 SRL786432 TBH786432 TLD786432 TUZ786432 UEV786432 UOR786432 UYN786432 VIJ786432 VSF786432 WCB786432 WLX786432 WVT786432 L851968 JH851968 TD851968 ACZ851968 AMV851968 AWR851968 BGN851968 BQJ851968 CAF851968 CKB851968 CTX851968 DDT851968 DNP851968 DXL851968 EHH851968 ERD851968 FAZ851968 FKV851968 FUR851968 GEN851968 GOJ851968 GYF851968 HIB851968 HRX851968 IBT851968 ILP851968 IVL851968 JFH851968 JPD851968 JYZ851968 KIV851968 KSR851968 LCN851968 LMJ851968 LWF851968 MGB851968 MPX851968 MZT851968 NJP851968 NTL851968 ODH851968 OND851968 OWZ851968 PGV851968 PQR851968 QAN851968 QKJ851968 QUF851968 REB851968 RNX851968 RXT851968 SHP851968 SRL851968 TBH851968 TLD851968 TUZ851968 UEV851968 UOR851968 UYN851968 VIJ851968 VSF851968 WCB851968 WLX851968 WVT851968 L917504 JH917504 TD917504 ACZ917504 AMV917504 AWR917504 BGN917504 BQJ917504 CAF917504 CKB917504 CTX917504 DDT917504 DNP917504 DXL917504 EHH917504 ERD917504 FAZ917504 FKV917504 FUR917504 GEN917504 GOJ917504 GYF917504 HIB917504 HRX917504 IBT917504 ILP917504 IVL917504 JFH917504 JPD917504 JYZ917504 KIV917504 KSR917504 LCN917504 LMJ917504 LWF917504 MGB917504 MPX917504 MZT917504 NJP917504 NTL917504 ODH917504 OND917504 OWZ917504 PGV917504 PQR917504 QAN917504 QKJ917504 QUF917504 REB917504 RNX917504 RXT917504 SHP917504 SRL917504 TBH917504 TLD917504 TUZ917504 UEV917504 UOR917504 UYN917504 VIJ917504 VSF917504 WCB917504 WLX917504 WVT917504 L983040 JH983040 TD983040 ACZ983040 AMV983040 AWR983040 BGN983040 BQJ983040 CAF983040 CKB983040 CTX983040 DDT983040 DNP983040 DXL983040 EHH983040 ERD983040 FAZ983040 FKV983040 FUR983040 GEN983040 GOJ983040 GYF983040 HIB983040 HRX983040 IBT983040 ILP983040 IVL983040 JFH983040 JPD983040 JYZ983040 KIV983040 KSR983040 LCN983040 LMJ983040 LWF983040 MGB983040 MPX983040 MZT983040 NJP983040 NTL983040 ODH983040 OND983040 OWZ983040 PGV983040 PQR983040 QAN983040 QKJ983040 QUF983040 REB983040 RNX983040 RXT983040 SHP983040 SRL983040 TBH983040 TLD983040 TUZ983040 UEV983040 UOR983040 UYN983040 VIJ983040 VSF983040 WCB983040 WLX983040 WVT983040 L1048576 JH1048576 TD1048576 ACZ1048576 AMV1048576 AWR1048576 BGN1048576 BQJ1048576 CAF1048576 CKB1048576 CTX1048576 DDT1048576 DNP1048576 DXL1048576 EHH1048576 ERD1048576 FAZ1048576 FKV1048576 FUR1048576 GEN1048576 GOJ1048576 GYF1048576 HIB1048576 HRX1048576 IBT1048576 ILP1048576 IVL1048576 JFH1048576 JPD1048576 JYZ1048576 KIV1048576 KSR1048576 LCN1048576 LMJ1048576 LWF1048576 MGB1048576 MPX1048576 MZT1048576 NJP1048576 NTL1048576 ODH1048576 OND1048576 OWZ1048576 PGV1048576 PQR1048576 QAN1048576 QKJ1048576 QUF1048576 REB1048576 RNX1048576 RXT1048576 SHP1048576 SRL1048576 TBH1048576 TLD1048576 TUZ1048576 UEV1048576 UOR1048576 UYN1048576 VIJ1048576 VSF1048576 WCB1048576 WLX1048576 WVT1048576">
      <formula1>"Ⅰ,Ⅱ,Ⅲ,Ⅳ"</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view="pageBreakPreview" topLeftCell="A16" zoomScale="85" zoomScaleNormal="100" zoomScaleSheetLayoutView="85" workbookViewId="0">
      <selection activeCell="S20" sqref="S20"/>
    </sheetView>
  </sheetViews>
  <sheetFormatPr defaultRowHeight="13"/>
  <cols>
    <col min="1" max="1" width="16.90625" style="256" customWidth="1"/>
    <col min="2" max="8" width="10.6328125" style="256" customWidth="1"/>
    <col min="9" max="9" width="8.7265625" style="256"/>
    <col min="10" max="10" width="8.7265625" style="256" customWidth="1"/>
    <col min="11" max="16" width="8.7265625" style="256" hidden="1" customWidth="1"/>
    <col min="17" max="18" width="8.7265625" style="256" customWidth="1"/>
    <col min="19" max="256" width="8.7265625" style="256"/>
    <col min="257" max="257" width="16.90625" style="256" customWidth="1"/>
    <col min="258" max="264" width="10.6328125" style="256" customWidth="1"/>
    <col min="265" max="265" width="8.7265625" style="256"/>
    <col min="266" max="266" width="8.7265625" style="256" customWidth="1"/>
    <col min="267" max="272" width="0" style="256" hidden="1" customWidth="1"/>
    <col min="273" max="274" width="8.7265625" style="256" customWidth="1"/>
    <col min="275" max="512" width="8.7265625" style="256"/>
    <col min="513" max="513" width="16.90625" style="256" customWidth="1"/>
    <col min="514" max="520" width="10.6328125" style="256" customWidth="1"/>
    <col min="521" max="521" width="8.7265625" style="256"/>
    <col min="522" max="522" width="8.7265625" style="256" customWidth="1"/>
    <col min="523" max="528" width="0" style="256" hidden="1" customWidth="1"/>
    <col min="529" max="530" width="8.7265625" style="256" customWidth="1"/>
    <col min="531" max="768" width="8.7265625" style="256"/>
    <col min="769" max="769" width="16.90625" style="256" customWidth="1"/>
    <col min="770" max="776" width="10.6328125" style="256" customWidth="1"/>
    <col min="777" max="777" width="8.7265625" style="256"/>
    <col min="778" max="778" width="8.7265625" style="256" customWidth="1"/>
    <col min="779" max="784" width="0" style="256" hidden="1" customWidth="1"/>
    <col min="785" max="786" width="8.7265625" style="256" customWidth="1"/>
    <col min="787" max="1024" width="8.7265625" style="256"/>
    <col min="1025" max="1025" width="16.90625" style="256" customWidth="1"/>
    <col min="1026" max="1032" width="10.6328125" style="256" customWidth="1"/>
    <col min="1033" max="1033" width="8.7265625" style="256"/>
    <col min="1034" max="1034" width="8.7265625" style="256" customWidth="1"/>
    <col min="1035" max="1040" width="0" style="256" hidden="1" customWidth="1"/>
    <col min="1041" max="1042" width="8.7265625" style="256" customWidth="1"/>
    <col min="1043" max="1280" width="8.7265625" style="256"/>
    <col min="1281" max="1281" width="16.90625" style="256" customWidth="1"/>
    <col min="1282" max="1288" width="10.6328125" style="256" customWidth="1"/>
    <col min="1289" max="1289" width="8.7265625" style="256"/>
    <col min="1290" max="1290" width="8.7265625" style="256" customWidth="1"/>
    <col min="1291" max="1296" width="0" style="256" hidden="1" customWidth="1"/>
    <col min="1297" max="1298" width="8.7265625" style="256" customWidth="1"/>
    <col min="1299" max="1536" width="8.7265625" style="256"/>
    <col min="1537" max="1537" width="16.90625" style="256" customWidth="1"/>
    <col min="1538" max="1544" width="10.6328125" style="256" customWidth="1"/>
    <col min="1545" max="1545" width="8.7265625" style="256"/>
    <col min="1546" max="1546" width="8.7265625" style="256" customWidth="1"/>
    <col min="1547" max="1552" width="0" style="256" hidden="1" customWidth="1"/>
    <col min="1553" max="1554" width="8.7265625" style="256" customWidth="1"/>
    <col min="1555" max="1792" width="8.7265625" style="256"/>
    <col min="1793" max="1793" width="16.90625" style="256" customWidth="1"/>
    <col min="1794" max="1800" width="10.6328125" style="256" customWidth="1"/>
    <col min="1801" max="1801" width="8.7265625" style="256"/>
    <col min="1802" max="1802" width="8.7265625" style="256" customWidth="1"/>
    <col min="1803" max="1808" width="0" style="256" hidden="1" customWidth="1"/>
    <col min="1809" max="1810" width="8.7265625" style="256" customWidth="1"/>
    <col min="1811" max="2048" width="8.7265625" style="256"/>
    <col min="2049" max="2049" width="16.90625" style="256" customWidth="1"/>
    <col min="2050" max="2056" width="10.6328125" style="256" customWidth="1"/>
    <col min="2057" max="2057" width="8.7265625" style="256"/>
    <col min="2058" max="2058" width="8.7265625" style="256" customWidth="1"/>
    <col min="2059" max="2064" width="0" style="256" hidden="1" customWidth="1"/>
    <col min="2065" max="2066" width="8.7265625" style="256" customWidth="1"/>
    <col min="2067" max="2304" width="8.7265625" style="256"/>
    <col min="2305" max="2305" width="16.90625" style="256" customWidth="1"/>
    <col min="2306" max="2312" width="10.6328125" style="256" customWidth="1"/>
    <col min="2313" max="2313" width="8.7265625" style="256"/>
    <col min="2314" max="2314" width="8.7265625" style="256" customWidth="1"/>
    <col min="2315" max="2320" width="0" style="256" hidden="1" customWidth="1"/>
    <col min="2321" max="2322" width="8.7265625" style="256" customWidth="1"/>
    <col min="2323" max="2560" width="8.7265625" style="256"/>
    <col min="2561" max="2561" width="16.90625" style="256" customWidth="1"/>
    <col min="2562" max="2568" width="10.6328125" style="256" customWidth="1"/>
    <col min="2569" max="2569" width="8.7265625" style="256"/>
    <col min="2570" max="2570" width="8.7265625" style="256" customWidth="1"/>
    <col min="2571" max="2576" width="0" style="256" hidden="1" customWidth="1"/>
    <col min="2577" max="2578" width="8.7265625" style="256" customWidth="1"/>
    <col min="2579" max="2816" width="8.7265625" style="256"/>
    <col min="2817" max="2817" width="16.90625" style="256" customWidth="1"/>
    <col min="2818" max="2824" width="10.6328125" style="256" customWidth="1"/>
    <col min="2825" max="2825" width="8.7265625" style="256"/>
    <col min="2826" max="2826" width="8.7265625" style="256" customWidth="1"/>
    <col min="2827" max="2832" width="0" style="256" hidden="1" customWidth="1"/>
    <col min="2833" max="2834" width="8.7265625" style="256" customWidth="1"/>
    <col min="2835" max="3072" width="8.7265625" style="256"/>
    <col min="3073" max="3073" width="16.90625" style="256" customWidth="1"/>
    <col min="3074" max="3080" width="10.6328125" style="256" customWidth="1"/>
    <col min="3081" max="3081" width="8.7265625" style="256"/>
    <col min="3082" max="3082" width="8.7265625" style="256" customWidth="1"/>
    <col min="3083" max="3088" width="0" style="256" hidden="1" customWidth="1"/>
    <col min="3089" max="3090" width="8.7265625" style="256" customWidth="1"/>
    <col min="3091" max="3328" width="8.7265625" style="256"/>
    <col min="3329" max="3329" width="16.90625" style="256" customWidth="1"/>
    <col min="3330" max="3336" width="10.6328125" style="256" customWidth="1"/>
    <col min="3337" max="3337" width="8.7265625" style="256"/>
    <col min="3338" max="3338" width="8.7265625" style="256" customWidth="1"/>
    <col min="3339" max="3344" width="0" style="256" hidden="1" customWidth="1"/>
    <col min="3345" max="3346" width="8.7265625" style="256" customWidth="1"/>
    <col min="3347" max="3584" width="8.7265625" style="256"/>
    <col min="3585" max="3585" width="16.90625" style="256" customWidth="1"/>
    <col min="3586" max="3592" width="10.6328125" style="256" customWidth="1"/>
    <col min="3593" max="3593" width="8.7265625" style="256"/>
    <col min="3594" max="3594" width="8.7265625" style="256" customWidth="1"/>
    <col min="3595" max="3600" width="0" style="256" hidden="1" customWidth="1"/>
    <col min="3601" max="3602" width="8.7265625" style="256" customWidth="1"/>
    <col min="3603" max="3840" width="8.7265625" style="256"/>
    <col min="3841" max="3841" width="16.90625" style="256" customWidth="1"/>
    <col min="3842" max="3848" width="10.6328125" style="256" customWidth="1"/>
    <col min="3849" max="3849" width="8.7265625" style="256"/>
    <col min="3850" max="3850" width="8.7265625" style="256" customWidth="1"/>
    <col min="3851" max="3856" width="0" style="256" hidden="1" customWidth="1"/>
    <col min="3857" max="3858" width="8.7265625" style="256" customWidth="1"/>
    <col min="3859" max="4096" width="8.7265625" style="256"/>
    <col min="4097" max="4097" width="16.90625" style="256" customWidth="1"/>
    <col min="4098" max="4104" width="10.6328125" style="256" customWidth="1"/>
    <col min="4105" max="4105" width="8.7265625" style="256"/>
    <col min="4106" max="4106" width="8.7265625" style="256" customWidth="1"/>
    <col min="4107" max="4112" width="0" style="256" hidden="1" customWidth="1"/>
    <col min="4113" max="4114" width="8.7265625" style="256" customWidth="1"/>
    <col min="4115" max="4352" width="8.7265625" style="256"/>
    <col min="4353" max="4353" width="16.90625" style="256" customWidth="1"/>
    <col min="4354" max="4360" width="10.6328125" style="256" customWidth="1"/>
    <col min="4361" max="4361" width="8.7265625" style="256"/>
    <col min="4362" max="4362" width="8.7265625" style="256" customWidth="1"/>
    <col min="4363" max="4368" width="0" style="256" hidden="1" customWidth="1"/>
    <col min="4369" max="4370" width="8.7265625" style="256" customWidth="1"/>
    <col min="4371" max="4608" width="8.7265625" style="256"/>
    <col min="4609" max="4609" width="16.90625" style="256" customWidth="1"/>
    <col min="4610" max="4616" width="10.6328125" style="256" customWidth="1"/>
    <col min="4617" max="4617" width="8.7265625" style="256"/>
    <col min="4618" max="4618" width="8.7265625" style="256" customWidth="1"/>
    <col min="4619" max="4624" width="0" style="256" hidden="1" customWidth="1"/>
    <col min="4625" max="4626" width="8.7265625" style="256" customWidth="1"/>
    <col min="4627" max="4864" width="8.7265625" style="256"/>
    <col min="4865" max="4865" width="16.90625" style="256" customWidth="1"/>
    <col min="4866" max="4872" width="10.6328125" style="256" customWidth="1"/>
    <col min="4873" max="4873" width="8.7265625" style="256"/>
    <col min="4874" max="4874" width="8.7265625" style="256" customWidth="1"/>
    <col min="4875" max="4880" width="0" style="256" hidden="1" customWidth="1"/>
    <col min="4881" max="4882" width="8.7265625" style="256" customWidth="1"/>
    <col min="4883" max="5120" width="8.7265625" style="256"/>
    <col min="5121" max="5121" width="16.90625" style="256" customWidth="1"/>
    <col min="5122" max="5128" width="10.6328125" style="256" customWidth="1"/>
    <col min="5129" max="5129" width="8.7265625" style="256"/>
    <col min="5130" max="5130" width="8.7265625" style="256" customWidth="1"/>
    <col min="5131" max="5136" width="0" style="256" hidden="1" customWidth="1"/>
    <col min="5137" max="5138" width="8.7265625" style="256" customWidth="1"/>
    <col min="5139" max="5376" width="8.7265625" style="256"/>
    <col min="5377" max="5377" width="16.90625" style="256" customWidth="1"/>
    <col min="5378" max="5384" width="10.6328125" style="256" customWidth="1"/>
    <col min="5385" max="5385" width="8.7265625" style="256"/>
    <col min="5386" max="5386" width="8.7265625" style="256" customWidth="1"/>
    <col min="5387" max="5392" width="0" style="256" hidden="1" customWidth="1"/>
    <col min="5393" max="5394" width="8.7265625" style="256" customWidth="1"/>
    <col min="5395" max="5632" width="8.7265625" style="256"/>
    <col min="5633" max="5633" width="16.90625" style="256" customWidth="1"/>
    <col min="5634" max="5640" width="10.6328125" style="256" customWidth="1"/>
    <col min="5641" max="5641" width="8.7265625" style="256"/>
    <col min="5642" max="5642" width="8.7265625" style="256" customWidth="1"/>
    <col min="5643" max="5648" width="0" style="256" hidden="1" customWidth="1"/>
    <col min="5649" max="5650" width="8.7265625" style="256" customWidth="1"/>
    <col min="5651" max="5888" width="8.7265625" style="256"/>
    <col min="5889" max="5889" width="16.90625" style="256" customWidth="1"/>
    <col min="5890" max="5896" width="10.6328125" style="256" customWidth="1"/>
    <col min="5897" max="5897" width="8.7265625" style="256"/>
    <col min="5898" max="5898" width="8.7265625" style="256" customWidth="1"/>
    <col min="5899" max="5904" width="0" style="256" hidden="1" customWidth="1"/>
    <col min="5905" max="5906" width="8.7265625" style="256" customWidth="1"/>
    <col min="5907" max="6144" width="8.7265625" style="256"/>
    <col min="6145" max="6145" width="16.90625" style="256" customWidth="1"/>
    <col min="6146" max="6152" width="10.6328125" style="256" customWidth="1"/>
    <col min="6153" max="6153" width="8.7265625" style="256"/>
    <col min="6154" max="6154" width="8.7265625" style="256" customWidth="1"/>
    <col min="6155" max="6160" width="0" style="256" hidden="1" customWidth="1"/>
    <col min="6161" max="6162" width="8.7265625" style="256" customWidth="1"/>
    <col min="6163" max="6400" width="8.7265625" style="256"/>
    <col min="6401" max="6401" width="16.90625" style="256" customWidth="1"/>
    <col min="6402" max="6408" width="10.6328125" style="256" customWidth="1"/>
    <col min="6409" max="6409" width="8.7265625" style="256"/>
    <col min="6410" max="6410" width="8.7265625" style="256" customWidth="1"/>
    <col min="6411" max="6416" width="0" style="256" hidden="1" customWidth="1"/>
    <col min="6417" max="6418" width="8.7265625" style="256" customWidth="1"/>
    <col min="6419" max="6656" width="8.7265625" style="256"/>
    <col min="6657" max="6657" width="16.90625" style="256" customWidth="1"/>
    <col min="6658" max="6664" width="10.6328125" style="256" customWidth="1"/>
    <col min="6665" max="6665" width="8.7265625" style="256"/>
    <col min="6666" max="6666" width="8.7265625" style="256" customWidth="1"/>
    <col min="6667" max="6672" width="0" style="256" hidden="1" customWidth="1"/>
    <col min="6673" max="6674" width="8.7265625" style="256" customWidth="1"/>
    <col min="6675" max="6912" width="8.7265625" style="256"/>
    <col min="6913" max="6913" width="16.90625" style="256" customWidth="1"/>
    <col min="6914" max="6920" width="10.6328125" style="256" customWidth="1"/>
    <col min="6921" max="6921" width="8.7265625" style="256"/>
    <col min="6922" max="6922" width="8.7265625" style="256" customWidth="1"/>
    <col min="6923" max="6928" width="0" style="256" hidden="1" customWidth="1"/>
    <col min="6929" max="6930" width="8.7265625" style="256" customWidth="1"/>
    <col min="6931" max="7168" width="8.7265625" style="256"/>
    <col min="7169" max="7169" width="16.90625" style="256" customWidth="1"/>
    <col min="7170" max="7176" width="10.6328125" style="256" customWidth="1"/>
    <col min="7177" max="7177" width="8.7265625" style="256"/>
    <col min="7178" max="7178" width="8.7265625" style="256" customWidth="1"/>
    <col min="7179" max="7184" width="0" style="256" hidden="1" customWidth="1"/>
    <col min="7185" max="7186" width="8.7265625" style="256" customWidth="1"/>
    <col min="7187" max="7424" width="8.7265625" style="256"/>
    <col min="7425" max="7425" width="16.90625" style="256" customWidth="1"/>
    <col min="7426" max="7432" width="10.6328125" style="256" customWidth="1"/>
    <col min="7433" max="7433" width="8.7265625" style="256"/>
    <col min="7434" max="7434" width="8.7265625" style="256" customWidth="1"/>
    <col min="7435" max="7440" width="0" style="256" hidden="1" customWidth="1"/>
    <col min="7441" max="7442" width="8.7265625" style="256" customWidth="1"/>
    <col min="7443" max="7680" width="8.7265625" style="256"/>
    <col min="7681" max="7681" width="16.90625" style="256" customWidth="1"/>
    <col min="7682" max="7688" width="10.6328125" style="256" customWidth="1"/>
    <col min="7689" max="7689" width="8.7265625" style="256"/>
    <col min="7690" max="7690" width="8.7265625" style="256" customWidth="1"/>
    <col min="7691" max="7696" width="0" style="256" hidden="1" customWidth="1"/>
    <col min="7697" max="7698" width="8.7265625" style="256" customWidth="1"/>
    <col min="7699" max="7936" width="8.7265625" style="256"/>
    <col min="7937" max="7937" width="16.90625" style="256" customWidth="1"/>
    <col min="7938" max="7944" width="10.6328125" style="256" customWidth="1"/>
    <col min="7945" max="7945" width="8.7265625" style="256"/>
    <col min="7946" max="7946" width="8.7265625" style="256" customWidth="1"/>
    <col min="7947" max="7952" width="0" style="256" hidden="1" customWidth="1"/>
    <col min="7953" max="7954" width="8.7265625" style="256" customWidth="1"/>
    <col min="7955" max="8192" width="8.7265625" style="256"/>
    <col min="8193" max="8193" width="16.90625" style="256" customWidth="1"/>
    <col min="8194" max="8200" width="10.6328125" style="256" customWidth="1"/>
    <col min="8201" max="8201" width="8.7265625" style="256"/>
    <col min="8202" max="8202" width="8.7265625" style="256" customWidth="1"/>
    <col min="8203" max="8208" width="0" style="256" hidden="1" customWidth="1"/>
    <col min="8209" max="8210" width="8.7265625" style="256" customWidth="1"/>
    <col min="8211" max="8448" width="8.7265625" style="256"/>
    <col min="8449" max="8449" width="16.90625" style="256" customWidth="1"/>
    <col min="8450" max="8456" width="10.6328125" style="256" customWidth="1"/>
    <col min="8457" max="8457" width="8.7265625" style="256"/>
    <col min="8458" max="8458" width="8.7265625" style="256" customWidth="1"/>
    <col min="8459" max="8464" width="0" style="256" hidden="1" customWidth="1"/>
    <col min="8465" max="8466" width="8.7265625" style="256" customWidth="1"/>
    <col min="8467" max="8704" width="8.7265625" style="256"/>
    <col min="8705" max="8705" width="16.90625" style="256" customWidth="1"/>
    <col min="8706" max="8712" width="10.6328125" style="256" customWidth="1"/>
    <col min="8713" max="8713" width="8.7265625" style="256"/>
    <col min="8714" max="8714" width="8.7265625" style="256" customWidth="1"/>
    <col min="8715" max="8720" width="0" style="256" hidden="1" customWidth="1"/>
    <col min="8721" max="8722" width="8.7265625" style="256" customWidth="1"/>
    <col min="8723" max="8960" width="8.7265625" style="256"/>
    <col min="8961" max="8961" width="16.90625" style="256" customWidth="1"/>
    <col min="8962" max="8968" width="10.6328125" style="256" customWidth="1"/>
    <col min="8969" max="8969" width="8.7265625" style="256"/>
    <col min="8970" max="8970" width="8.7265625" style="256" customWidth="1"/>
    <col min="8971" max="8976" width="0" style="256" hidden="1" customWidth="1"/>
    <col min="8977" max="8978" width="8.7265625" style="256" customWidth="1"/>
    <col min="8979" max="9216" width="8.7265625" style="256"/>
    <col min="9217" max="9217" width="16.90625" style="256" customWidth="1"/>
    <col min="9218" max="9224" width="10.6328125" style="256" customWidth="1"/>
    <col min="9225" max="9225" width="8.7265625" style="256"/>
    <col min="9226" max="9226" width="8.7265625" style="256" customWidth="1"/>
    <col min="9227" max="9232" width="0" style="256" hidden="1" customWidth="1"/>
    <col min="9233" max="9234" width="8.7265625" style="256" customWidth="1"/>
    <col min="9235" max="9472" width="8.7265625" style="256"/>
    <col min="9473" max="9473" width="16.90625" style="256" customWidth="1"/>
    <col min="9474" max="9480" width="10.6328125" style="256" customWidth="1"/>
    <col min="9481" max="9481" width="8.7265625" style="256"/>
    <col min="9482" max="9482" width="8.7265625" style="256" customWidth="1"/>
    <col min="9483" max="9488" width="0" style="256" hidden="1" customWidth="1"/>
    <col min="9489" max="9490" width="8.7265625" style="256" customWidth="1"/>
    <col min="9491" max="9728" width="8.7265625" style="256"/>
    <col min="9729" max="9729" width="16.90625" style="256" customWidth="1"/>
    <col min="9730" max="9736" width="10.6328125" style="256" customWidth="1"/>
    <col min="9737" max="9737" width="8.7265625" style="256"/>
    <col min="9738" max="9738" width="8.7265625" style="256" customWidth="1"/>
    <col min="9739" max="9744" width="0" style="256" hidden="1" customWidth="1"/>
    <col min="9745" max="9746" width="8.7265625" style="256" customWidth="1"/>
    <col min="9747" max="9984" width="8.7265625" style="256"/>
    <col min="9985" max="9985" width="16.90625" style="256" customWidth="1"/>
    <col min="9986" max="9992" width="10.6328125" style="256" customWidth="1"/>
    <col min="9993" max="9993" width="8.7265625" style="256"/>
    <col min="9994" max="9994" width="8.7265625" style="256" customWidth="1"/>
    <col min="9995" max="10000" width="0" style="256" hidden="1" customWidth="1"/>
    <col min="10001" max="10002" width="8.7265625" style="256" customWidth="1"/>
    <col min="10003" max="10240" width="8.7265625" style="256"/>
    <col min="10241" max="10241" width="16.90625" style="256" customWidth="1"/>
    <col min="10242" max="10248" width="10.6328125" style="256" customWidth="1"/>
    <col min="10249" max="10249" width="8.7265625" style="256"/>
    <col min="10250" max="10250" width="8.7265625" style="256" customWidth="1"/>
    <col min="10251" max="10256" width="0" style="256" hidden="1" customWidth="1"/>
    <col min="10257" max="10258" width="8.7265625" style="256" customWidth="1"/>
    <col min="10259" max="10496" width="8.7265625" style="256"/>
    <col min="10497" max="10497" width="16.90625" style="256" customWidth="1"/>
    <col min="10498" max="10504" width="10.6328125" style="256" customWidth="1"/>
    <col min="10505" max="10505" width="8.7265625" style="256"/>
    <col min="10506" max="10506" width="8.7265625" style="256" customWidth="1"/>
    <col min="10507" max="10512" width="0" style="256" hidden="1" customWidth="1"/>
    <col min="10513" max="10514" width="8.7265625" style="256" customWidth="1"/>
    <col min="10515" max="10752" width="8.7265625" style="256"/>
    <col min="10753" max="10753" width="16.90625" style="256" customWidth="1"/>
    <col min="10754" max="10760" width="10.6328125" style="256" customWidth="1"/>
    <col min="10761" max="10761" width="8.7265625" style="256"/>
    <col min="10762" max="10762" width="8.7265625" style="256" customWidth="1"/>
    <col min="10763" max="10768" width="0" style="256" hidden="1" customWidth="1"/>
    <col min="10769" max="10770" width="8.7265625" style="256" customWidth="1"/>
    <col min="10771" max="11008" width="8.7265625" style="256"/>
    <col min="11009" max="11009" width="16.90625" style="256" customWidth="1"/>
    <col min="11010" max="11016" width="10.6328125" style="256" customWidth="1"/>
    <col min="11017" max="11017" width="8.7265625" style="256"/>
    <col min="11018" max="11018" width="8.7265625" style="256" customWidth="1"/>
    <col min="11019" max="11024" width="0" style="256" hidden="1" customWidth="1"/>
    <col min="11025" max="11026" width="8.7265625" style="256" customWidth="1"/>
    <col min="11027" max="11264" width="8.7265625" style="256"/>
    <col min="11265" max="11265" width="16.90625" style="256" customWidth="1"/>
    <col min="11266" max="11272" width="10.6328125" style="256" customWidth="1"/>
    <col min="11273" max="11273" width="8.7265625" style="256"/>
    <col min="11274" max="11274" width="8.7265625" style="256" customWidth="1"/>
    <col min="11275" max="11280" width="0" style="256" hidden="1" customWidth="1"/>
    <col min="11281" max="11282" width="8.7265625" style="256" customWidth="1"/>
    <col min="11283" max="11520" width="8.7265625" style="256"/>
    <col min="11521" max="11521" width="16.90625" style="256" customWidth="1"/>
    <col min="11522" max="11528" width="10.6328125" style="256" customWidth="1"/>
    <col min="11529" max="11529" width="8.7265625" style="256"/>
    <col min="11530" max="11530" width="8.7265625" style="256" customWidth="1"/>
    <col min="11531" max="11536" width="0" style="256" hidden="1" customWidth="1"/>
    <col min="11537" max="11538" width="8.7265625" style="256" customWidth="1"/>
    <col min="11539" max="11776" width="8.7265625" style="256"/>
    <col min="11777" max="11777" width="16.90625" style="256" customWidth="1"/>
    <col min="11778" max="11784" width="10.6328125" style="256" customWidth="1"/>
    <col min="11785" max="11785" width="8.7265625" style="256"/>
    <col min="11786" max="11786" width="8.7265625" style="256" customWidth="1"/>
    <col min="11787" max="11792" width="0" style="256" hidden="1" customWidth="1"/>
    <col min="11793" max="11794" width="8.7265625" style="256" customWidth="1"/>
    <col min="11795" max="12032" width="8.7265625" style="256"/>
    <col min="12033" max="12033" width="16.90625" style="256" customWidth="1"/>
    <col min="12034" max="12040" width="10.6328125" style="256" customWidth="1"/>
    <col min="12041" max="12041" width="8.7265625" style="256"/>
    <col min="12042" max="12042" width="8.7265625" style="256" customWidth="1"/>
    <col min="12043" max="12048" width="0" style="256" hidden="1" customWidth="1"/>
    <col min="12049" max="12050" width="8.7265625" style="256" customWidth="1"/>
    <col min="12051" max="12288" width="8.7265625" style="256"/>
    <col min="12289" max="12289" width="16.90625" style="256" customWidth="1"/>
    <col min="12290" max="12296" width="10.6328125" style="256" customWidth="1"/>
    <col min="12297" max="12297" width="8.7265625" style="256"/>
    <col min="12298" max="12298" width="8.7265625" style="256" customWidth="1"/>
    <col min="12299" max="12304" width="0" style="256" hidden="1" customWidth="1"/>
    <col min="12305" max="12306" width="8.7265625" style="256" customWidth="1"/>
    <col min="12307" max="12544" width="8.7265625" style="256"/>
    <col min="12545" max="12545" width="16.90625" style="256" customWidth="1"/>
    <col min="12546" max="12552" width="10.6328125" style="256" customWidth="1"/>
    <col min="12553" max="12553" width="8.7265625" style="256"/>
    <col min="12554" max="12554" width="8.7265625" style="256" customWidth="1"/>
    <col min="12555" max="12560" width="0" style="256" hidden="1" customWidth="1"/>
    <col min="12561" max="12562" width="8.7265625" style="256" customWidth="1"/>
    <col min="12563" max="12800" width="8.7265625" style="256"/>
    <col min="12801" max="12801" width="16.90625" style="256" customWidth="1"/>
    <col min="12802" max="12808" width="10.6328125" style="256" customWidth="1"/>
    <col min="12809" max="12809" width="8.7265625" style="256"/>
    <col min="12810" max="12810" width="8.7265625" style="256" customWidth="1"/>
    <col min="12811" max="12816" width="0" style="256" hidden="1" customWidth="1"/>
    <col min="12817" max="12818" width="8.7265625" style="256" customWidth="1"/>
    <col min="12819" max="13056" width="8.7265625" style="256"/>
    <col min="13057" max="13057" width="16.90625" style="256" customWidth="1"/>
    <col min="13058" max="13064" width="10.6328125" style="256" customWidth="1"/>
    <col min="13065" max="13065" width="8.7265625" style="256"/>
    <col min="13066" max="13066" width="8.7265625" style="256" customWidth="1"/>
    <col min="13067" max="13072" width="0" style="256" hidden="1" customWidth="1"/>
    <col min="13073" max="13074" width="8.7265625" style="256" customWidth="1"/>
    <col min="13075" max="13312" width="8.7265625" style="256"/>
    <col min="13313" max="13313" width="16.90625" style="256" customWidth="1"/>
    <col min="13314" max="13320" width="10.6328125" style="256" customWidth="1"/>
    <col min="13321" max="13321" width="8.7265625" style="256"/>
    <col min="13322" max="13322" width="8.7265625" style="256" customWidth="1"/>
    <col min="13323" max="13328" width="0" style="256" hidden="1" customWidth="1"/>
    <col min="13329" max="13330" width="8.7265625" style="256" customWidth="1"/>
    <col min="13331" max="13568" width="8.7265625" style="256"/>
    <col min="13569" max="13569" width="16.90625" style="256" customWidth="1"/>
    <col min="13570" max="13576" width="10.6328125" style="256" customWidth="1"/>
    <col min="13577" max="13577" width="8.7265625" style="256"/>
    <col min="13578" max="13578" width="8.7265625" style="256" customWidth="1"/>
    <col min="13579" max="13584" width="0" style="256" hidden="1" customWidth="1"/>
    <col min="13585" max="13586" width="8.7265625" style="256" customWidth="1"/>
    <col min="13587" max="13824" width="8.7265625" style="256"/>
    <col min="13825" max="13825" width="16.90625" style="256" customWidth="1"/>
    <col min="13826" max="13832" width="10.6328125" style="256" customWidth="1"/>
    <col min="13833" max="13833" width="8.7265625" style="256"/>
    <col min="13834" max="13834" width="8.7265625" style="256" customWidth="1"/>
    <col min="13835" max="13840" width="0" style="256" hidden="1" customWidth="1"/>
    <col min="13841" max="13842" width="8.7265625" style="256" customWidth="1"/>
    <col min="13843" max="14080" width="8.7265625" style="256"/>
    <col min="14081" max="14081" width="16.90625" style="256" customWidth="1"/>
    <col min="14082" max="14088" width="10.6328125" style="256" customWidth="1"/>
    <col min="14089" max="14089" width="8.7265625" style="256"/>
    <col min="14090" max="14090" width="8.7265625" style="256" customWidth="1"/>
    <col min="14091" max="14096" width="0" style="256" hidden="1" customWidth="1"/>
    <col min="14097" max="14098" width="8.7265625" style="256" customWidth="1"/>
    <col min="14099" max="14336" width="8.7265625" style="256"/>
    <col min="14337" max="14337" width="16.90625" style="256" customWidth="1"/>
    <col min="14338" max="14344" width="10.6328125" style="256" customWidth="1"/>
    <col min="14345" max="14345" width="8.7265625" style="256"/>
    <col min="14346" max="14346" width="8.7265625" style="256" customWidth="1"/>
    <col min="14347" max="14352" width="0" style="256" hidden="1" customWidth="1"/>
    <col min="14353" max="14354" width="8.7265625" style="256" customWidth="1"/>
    <col min="14355" max="14592" width="8.7265625" style="256"/>
    <col min="14593" max="14593" width="16.90625" style="256" customWidth="1"/>
    <col min="14594" max="14600" width="10.6328125" style="256" customWidth="1"/>
    <col min="14601" max="14601" width="8.7265625" style="256"/>
    <col min="14602" max="14602" width="8.7265625" style="256" customWidth="1"/>
    <col min="14603" max="14608" width="0" style="256" hidden="1" customWidth="1"/>
    <col min="14609" max="14610" width="8.7265625" style="256" customWidth="1"/>
    <col min="14611" max="14848" width="8.7265625" style="256"/>
    <col min="14849" max="14849" width="16.90625" style="256" customWidth="1"/>
    <col min="14850" max="14856" width="10.6328125" style="256" customWidth="1"/>
    <col min="14857" max="14857" width="8.7265625" style="256"/>
    <col min="14858" max="14858" width="8.7265625" style="256" customWidth="1"/>
    <col min="14859" max="14864" width="0" style="256" hidden="1" customWidth="1"/>
    <col min="14865" max="14866" width="8.7265625" style="256" customWidth="1"/>
    <col min="14867" max="15104" width="8.7265625" style="256"/>
    <col min="15105" max="15105" width="16.90625" style="256" customWidth="1"/>
    <col min="15106" max="15112" width="10.6328125" style="256" customWidth="1"/>
    <col min="15113" max="15113" width="8.7265625" style="256"/>
    <col min="15114" max="15114" width="8.7265625" style="256" customWidth="1"/>
    <col min="15115" max="15120" width="0" style="256" hidden="1" customWidth="1"/>
    <col min="15121" max="15122" width="8.7265625" style="256" customWidth="1"/>
    <col min="15123" max="15360" width="8.7265625" style="256"/>
    <col min="15361" max="15361" width="16.90625" style="256" customWidth="1"/>
    <col min="15362" max="15368" width="10.6328125" style="256" customWidth="1"/>
    <col min="15369" max="15369" width="8.7265625" style="256"/>
    <col min="15370" max="15370" width="8.7265625" style="256" customWidth="1"/>
    <col min="15371" max="15376" width="0" style="256" hidden="1" customWidth="1"/>
    <col min="15377" max="15378" width="8.7265625" style="256" customWidth="1"/>
    <col min="15379" max="15616" width="8.7265625" style="256"/>
    <col min="15617" max="15617" width="16.90625" style="256" customWidth="1"/>
    <col min="15618" max="15624" width="10.6328125" style="256" customWidth="1"/>
    <col min="15625" max="15625" width="8.7265625" style="256"/>
    <col min="15626" max="15626" width="8.7265625" style="256" customWidth="1"/>
    <col min="15627" max="15632" width="0" style="256" hidden="1" customWidth="1"/>
    <col min="15633" max="15634" width="8.7265625" style="256" customWidth="1"/>
    <col min="15635" max="15872" width="8.7265625" style="256"/>
    <col min="15873" max="15873" width="16.90625" style="256" customWidth="1"/>
    <col min="15874" max="15880" width="10.6328125" style="256" customWidth="1"/>
    <col min="15881" max="15881" width="8.7265625" style="256"/>
    <col min="15882" max="15882" width="8.7265625" style="256" customWidth="1"/>
    <col min="15883" max="15888" width="0" style="256" hidden="1" customWidth="1"/>
    <col min="15889" max="15890" width="8.7265625" style="256" customWidth="1"/>
    <col min="15891" max="16128" width="8.7265625" style="256"/>
    <col min="16129" max="16129" width="16.90625" style="256" customWidth="1"/>
    <col min="16130" max="16136" width="10.6328125" style="256" customWidth="1"/>
    <col min="16137" max="16137" width="8.7265625" style="256"/>
    <col min="16138" max="16138" width="8.7265625" style="256" customWidth="1"/>
    <col min="16139" max="16144" width="0" style="256" hidden="1" customWidth="1"/>
    <col min="16145" max="16146" width="8.7265625" style="256" customWidth="1"/>
    <col min="16147" max="16384" width="8.7265625" style="256"/>
  </cols>
  <sheetData>
    <row r="1" spans="1:16" ht="14">
      <c r="A1" s="393" t="s">
        <v>131</v>
      </c>
      <c r="B1" s="393"/>
      <c r="C1" s="393"/>
      <c r="D1" s="393"/>
      <c r="E1" s="393"/>
      <c r="F1" s="393"/>
      <c r="G1" s="393"/>
      <c r="H1" s="393"/>
    </row>
    <row r="2" spans="1:16" ht="14">
      <c r="A2" s="393" t="s">
        <v>132</v>
      </c>
      <c r="B2" s="393"/>
      <c r="C2" s="393"/>
      <c r="D2" s="393"/>
      <c r="E2" s="393"/>
      <c r="F2" s="393"/>
      <c r="G2" s="393"/>
      <c r="H2" s="393"/>
    </row>
    <row r="3" spans="1:16" ht="14">
      <c r="A3" s="257" t="s">
        <v>171</v>
      </c>
    </row>
    <row r="4" spans="1:16" ht="14">
      <c r="A4" s="258"/>
    </row>
    <row r="6" spans="1:16">
      <c r="A6" s="256" t="s">
        <v>133</v>
      </c>
    </row>
    <row r="8" spans="1:16">
      <c r="A8" s="259"/>
      <c r="B8" s="260" t="s">
        <v>134</v>
      </c>
      <c r="C8" s="260" t="s">
        <v>28</v>
      </c>
      <c r="D8" s="260" t="s">
        <v>27</v>
      </c>
      <c r="E8" s="260" t="s">
        <v>26</v>
      </c>
      <c r="F8" s="260" t="s">
        <v>25</v>
      </c>
      <c r="G8" s="260" t="s">
        <v>22</v>
      </c>
      <c r="H8" s="261"/>
    </row>
    <row r="9" spans="1:16">
      <c r="A9" s="262" t="s">
        <v>135</v>
      </c>
      <c r="B9" s="263"/>
      <c r="C9" s="263"/>
      <c r="D9" s="263"/>
      <c r="E9" s="263"/>
      <c r="F9" s="263"/>
      <c r="G9" s="264">
        <f t="shared" ref="G9:G14" si="0">ROUNDUP(SUM(B9:F9),1)</f>
        <v>0</v>
      </c>
      <c r="H9" s="261"/>
    </row>
    <row r="10" spans="1:16">
      <c r="A10" s="262" t="s">
        <v>136</v>
      </c>
      <c r="B10" s="263"/>
      <c r="C10" s="263"/>
      <c r="D10" s="263"/>
      <c r="E10" s="263"/>
      <c r="F10" s="263"/>
      <c r="G10" s="264">
        <f t="shared" si="0"/>
        <v>0</v>
      </c>
      <c r="H10" s="261"/>
      <c r="K10" s="265"/>
    </row>
    <row r="11" spans="1:16">
      <c r="A11" s="262" t="s">
        <v>137</v>
      </c>
      <c r="B11" s="263"/>
      <c r="C11" s="263"/>
      <c r="D11" s="263"/>
      <c r="E11" s="263"/>
      <c r="F11" s="263"/>
      <c r="G11" s="264">
        <f t="shared" si="0"/>
        <v>0</v>
      </c>
      <c r="H11" s="261"/>
      <c r="K11" s="265"/>
    </row>
    <row r="12" spans="1:16">
      <c r="A12" s="262" t="s">
        <v>138</v>
      </c>
      <c r="B12" s="263"/>
      <c r="C12" s="263"/>
      <c r="D12" s="263"/>
      <c r="E12" s="263"/>
      <c r="F12" s="263"/>
      <c r="G12" s="264">
        <f t="shared" si="0"/>
        <v>0</v>
      </c>
      <c r="H12" s="261"/>
      <c r="K12" s="265"/>
    </row>
    <row r="13" spans="1:16" ht="13.5" thickBot="1">
      <c r="A13" s="262" t="s">
        <v>139</v>
      </c>
      <c r="B13" s="263"/>
      <c r="C13" s="263"/>
      <c r="D13" s="263"/>
      <c r="E13" s="263"/>
      <c r="F13" s="263"/>
      <c r="G13" s="264">
        <f t="shared" si="0"/>
        <v>0</v>
      </c>
      <c r="H13" s="261"/>
      <c r="K13" s="266" t="s">
        <v>140</v>
      </c>
      <c r="L13" s="267"/>
      <c r="M13" s="267"/>
      <c r="N13" s="267"/>
      <c r="O13" s="267"/>
      <c r="P13" s="267"/>
    </row>
    <row r="14" spans="1:16">
      <c r="A14" s="262" t="s">
        <v>22</v>
      </c>
      <c r="B14" s="264">
        <f>SUM(B9:B13)</f>
        <v>0</v>
      </c>
      <c r="C14" s="264">
        <f>SUM(C9:C13)</f>
        <v>0</v>
      </c>
      <c r="D14" s="264">
        <f>SUM(D9:D13)</f>
        <v>0</v>
      </c>
      <c r="E14" s="264">
        <f>SUM(E9:E13)</f>
        <v>0</v>
      </c>
      <c r="F14" s="264">
        <f>SUM(F9:F13)</f>
        <v>0</v>
      </c>
      <c r="G14" s="264">
        <f t="shared" si="0"/>
        <v>0</v>
      </c>
      <c r="H14" s="261"/>
      <c r="K14" s="268" t="s">
        <v>141</v>
      </c>
      <c r="L14" s="269" t="s">
        <v>142</v>
      </c>
      <c r="M14" s="269" t="s">
        <v>38</v>
      </c>
      <c r="N14" s="270"/>
      <c r="O14" s="270"/>
      <c r="P14" s="271"/>
    </row>
    <row r="15" spans="1:16">
      <c r="A15" s="261"/>
      <c r="B15" s="261"/>
      <c r="C15" s="261"/>
      <c r="D15" s="261"/>
      <c r="E15" s="261"/>
      <c r="F15" s="261"/>
      <c r="G15" s="261"/>
      <c r="H15" s="261"/>
      <c r="K15" s="351" t="s">
        <v>172</v>
      </c>
      <c r="L15" s="352" t="s">
        <v>173</v>
      </c>
      <c r="M15" s="352" t="s">
        <v>174</v>
      </c>
      <c r="N15" s="352"/>
      <c r="O15" s="352"/>
      <c r="P15" s="353"/>
    </row>
    <row r="16" spans="1:16">
      <c r="A16" s="261"/>
      <c r="B16" s="261"/>
      <c r="C16" s="261"/>
      <c r="D16" s="261"/>
      <c r="E16" s="261"/>
      <c r="F16" s="261"/>
      <c r="G16" s="261"/>
      <c r="H16" s="261"/>
      <c r="K16" s="351"/>
      <c r="L16" s="352" t="s">
        <v>175</v>
      </c>
      <c r="M16" s="352"/>
      <c r="N16" s="352"/>
      <c r="O16" s="352"/>
      <c r="P16" s="353"/>
    </row>
    <row r="17" spans="1:16">
      <c r="A17" s="261"/>
      <c r="B17" s="261"/>
      <c r="C17" s="261"/>
      <c r="D17" s="261"/>
      <c r="E17" s="261"/>
      <c r="F17" s="261"/>
      <c r="G17" s="261"/>
      <c r="H17" s="261"/>
      <c r="K17" s="351"/>
      <c r="L17" s="352"/>
      <c r="M17" s="352"/>
      <c r="N17" s="352"/>
      <c r="O17" s="352"/>
      <c r="P17" s="353"/>
    </row>
    <row r="18" spans="1:16">
      <c r="A18" s="261" t="s">
        <v>143</v>
      </c>
      <c r="B18" s="275"/>
      <c r="C18" s="350"/>
      <c r="D18" s="276"/>
      <c r="E18" s="276"/>
      <c r="F18" s="277"/>
      <c r="G18" s="278"/>
      <c r="H18" s="278"/>
      <c r="K18" s="351"/>
      <c r="L18" s="352"/>
      <c r="M18" s="352"/>
      <c r="N18" s="352"/>
      <c r="O18" s="352"/>
      <c r="P18" s="353"/>
    </row>
    <row r="19" spans="1:16">
      <c r="A19" s="261"/>
      <c r="B19" s="394" t="s">
        <v>144</v>
      </c>
      <c r="C19" s="394"/>
      <c r="D19" s="395" t="s">
        <v>141</v>
      </c>
      <c r="E19" s="396"/>
      <c r="F19" s="397" t="s">
        <v>145</v>
      </c>
      <c r="G19" s="398"/>
      <c r="H19" s="279"/>
      <c r="K19" s="351"/>
      <c r="L19" s="352"/>
      <c r="M19" s="352"/>
      <c r="N19" s="352"/>
      <c r="O19" s="352"/>
      <c r="P19" s="353"/>
    </row>
    <row r="20" spans="1:16">
      <c r="A20" s="276"/>
      <c r="B20" s="275"/>
      <c r="C20" s="350"/>
      <c r="D20" s="400" t="s">
        <v>173</v>
      </c>
      <c r="E20" s="401"/>
      <c r="F20" s="399"/>
      <c r="G20" s="398"/>
      <c r="H20" s="280">
        <f>IF(D19="介護サービス包括型",VLOOKUP(D20,K20:L23,2,FALSE),IF(D19="外部サービス利用型",VLOOKUP(D20,M20:N24,2,FALSE),IF(D19="日中サービス支援型",VLOOKUP(D20,O20:P23,2,FALSE),"")))</f>
        <v>6</v>
      </c>
      <c r="I20" s="281"/>
      <c r="K20" s="351" t="s">
        <v>173</v>
      </c>
      <c r="L20" s="273">
        <v>6</v>
      </c>
      <c r="M20" s="352" t="s">
        <v>173</v>
      </c>
      <c r="N20" s="273">
        <v>6</v>
      </c>
      <c r="O20" s="352" t="s">
        <v>176</v>
      </c>
      <c r="P20" s="274">
        <v>5</v>
      </c>
    </row>
    <row r="21" spans="1:16" ht="25.5" customHeight="1">
      <c r="A21" s="354" t="s">
        <v>177</v>
      </c>
      <c r="B21" s="275"/>
      <c r="C21" s="275"/>
      <c r="D21" s="276"/>
      <c r="E21" s="276"/>
      <c r="F21" s="355"/>
      <c r="G21" s="276"/>
      <c r="H21" s="276"/>
      <c r="K21" s="272"/>
      <c r="L21" s="273"/>
      <c r="M21" s="352" t="s">
        <v>178</v>
      </c>
      <c r="N21" s="273">
        <v>10</v>
      </c>
      <c r="O21" s="273"/>
      <c r="P21" s="274"/>
    </row>
    <row r="22" spans="1:16" ht="25.5" customHeight="1">
      <c r="A22" s="356" t="s">
        <v>179</v>
      </c>
      <c r="B22" s="283"/>
      <c r="C22" s="283"/>
      <c r="D22" s="282"/>
      <c r="E22" s="282"/>
      <c r="F22" s="284"/>
      <c r="G22" s="282"/>
      <c r="H22" s="276"/>
      <c r="K22" s="272"/>
      <c r="L22" s="273"/>
      <c r="M22" s="352"/>
      <c r="N22" s="273"/>
      <c r="O22" s="273"/>
      <c r="P22" s="274"/>
    </row>
    <row r="23" spans="1:16" ht="13.5" thickBot="1">
      <c r="A23" s="259"/>
      <c r="B23" s="259"/>
      <c r="C23" s="285" t="s">
        <v>180</v>
      </c>
      <c r="D23" s="285" t="s">
        <v>181</v>
      </c>
      <c r="E23" s="285" t="s">
        <v>182</v>
      </c>
      <c r="F23" s="285" t="s">
        <v>183</v>
      </c>
      <c r="G23" s="286" t="s">
        <v>22</v>
      </c>
      <c r="H23" s="261"/>
      <c r="K23" s="272"/>
      <c r="L23" s="273"/>
      <c r="M23" s="273"/>
      <c r="N23" s="273"/>
      <c r="O23" s="273"/>
      <c r="P23" s="274"/>
    </row>
    <row r="24" spans="1:16" ht="14" thickTop="1" thickBot="1">
      <c r="A24" s="287" t="s">
        <v>146</v>
      </c>
      <c r="B24" s="288">
        <v>0</v>
      </c>
      <c r="C24" s="288">
        <f>IF(D19="外部サービス利用型",0,ROUND(C14/9,3))</f>
        <v>0</v>
      </c>
      <c r="D24" s="288">
        <f>IF(D19="外部サービス利用型",0,ROUND(D14/6,3))</f>
        <v>0</v>
      </c>
      <c r="E24" s="288">
        <f>IF(D19="外部サービス利用型",0,ROUND(E14/4,3))</f>
        <v>0</v>
      </c>
      <c r="F24" s="288">
        <f>IF(D19="外部サービス利用型",0,ROUND(F14/2.5,3))</f>
        <v>0</v>
      </c>
      <c r="G24" s="289">
        <f>ROUNDDOWN(SUM(B24:F24),1)</f>
        <v>0</v>
      </c>
      <c r="H24" s="261"/>
      <c r="K24" s="290"/>
      <c r="L24" s="291"/>
      <c r="M24" s="291"/>
      <c r="N24" s="291"/>
      <c r="O24" s="291"/>
      <c r="P24" s="292"/>
    </row>
    <row r="25" spans="1:16" ht="14" thickTop="1" thickBot="1">
      <c r="A25" s="287" t="s">
        <v>147</v>
      </c>
      <c r="B25" s="293"/>
      <c r="C25" s="293"/>
      <c r="D25" s="293"/>
      <c r="E25" s="293"/>
      <c r="F25" s="294"/>
      <c r="G25" s="295">
        <f>ROUNDDOWN(G14/H20,1)</f>
        <v>0</v>
      </c>
      <c r="H25" s="261"/>
    </row>
    <row r="26" spans="1:16" ht="13.5" thickTop="1">
      <c r="A26" s="261"/>
      <c r="B26" s="261"/>
      <c r="C26" s="261"/>
      <c r="D26" s="261"/>
      <c r="E26" s="261"/>
      <c r="F26" s="261"/>
      <c r="G26" s="261"/>
      <c r="H26" s="261"/>
    </row>
    <row r="27" spans="1:16">
      <c r="A27" s="261"/>
      <c r="B27" s="261"/>
      <c r="C27" s="261"/>
      <c r="D27" s="261"/>
      <c r="E27" s="261"/>
      <c r="F27" s="261"/>
      <c r="G27" s="261"/>
      <c r="H27" s="261"/>
    </row>
  </sheetData>
  <mergeCells count="6">
    <mergeCell ref="A1:H1"/>
    <mergeCell ref="A2:H2"/>
    <mergeCell ref="B19:C19"/>
    <mergeCell ref="D19:E19"/>
    <mergeCell ref="F19:G20"/>
    <mergeCell ref="D20:E20"/>
  </mergeCells>
  <phoneticPr fontId="5"/>
  <conditionalFormatting sqref="C24:G24">
    <cfRule type="cellIs" dxfId="84" priority="1" operator="equal">
      <formula>0</formula>
    </cfRule>
  </conditionalFormatting>
  <dataValidations count="2">
    <dataValidation type="list" allowBlank="1" showInputMessage="1" showErrorMessage="1" sqref="D20:E20 IZ20:JA20 SV20:SW20 ACR20:ACS20 AMN20:AMO20 AWJ20:AWK20 BGF20:BGG20 BQB20:BQC20 BZX20:BZY20 CJT20:CJU20 CTP20:CTQ20 DDL20:DDM20 DNH20:DNI20 DXD20:DXE20 EGZ20:EHA20 EQV20:EQW20 FAR20:FAS20 FKN20:FKO20 FUJ20:FUK20 GEF20:GEG20 GOB20:GOC20 GXX20:GXY20 HHT20:HHU20 HRP20:HRQ20 IBL20:IBM20 ILH20:ILI20 IVD20:IVE20 JEZ20:JFA20 JOV20:JOW20 JYR20:JYS20 KIN20:KIO20 KSJ20:KSK20 LCF20:LCG20 LMB20:LMC20 LVX20:LVY20 MFT20:MFU20 MPP20:MPQ20 MZL20:MZM20 NJH20:NJI20 NTD20:NTE20 OCZ20:ODA20 OMV20:OMW20 OWR20:OWS20 PGN20:PGO20 PQJ20:PQK20 QAF20:QAG20 QKB20:QKC20 QTX20:QTY20 RDT20:RDU20 RNP20:RNQ20 RXL20:RXM20 SHH20:SHI20 SRD20:SRE20 TAZ20:TBA20 TKV20:TKW20 TUR20:TUS20 UEN20:UEO20 UOJ20:UOK20 UYF20:UYG20 VIB20:VIC20 VRX20:VRY20 WBT20:WBU20 WLP20:WLQ20 WVL20:WVM20 D65556:E65556 IZ65556:JA65556 SV65556:SW65556 ACR65556:ACS65556 AMN65556:AMO65556 AWJ65556:AWK65556 BGF65556:BGG65556 BQB65556:BQC65556 BZX65556:BZY65556 CJT65556:CJU65556 CTP65556:CTQ65556 DDL65556:DDM65556 DNH65556:DNI65556 DXD65556:DXE65556 EGZ65556:EHA65556 EQV65556:EQW65556 FAR65556:FAS65556 FKN65556:FKO65556 FUJ65556:FUK65556 GEF65556:GEG65556 GOB65556:GOC65556 GXX65556:GXY65556 HHT65556:HHU65556 HRP65556:HRQ65556 IBL65556:IBM65556 ILH65556:ILI65556 IVD65556:IVE65556 JEZ65556:JFA65556 JOV65556:JOW65556 JYR65556:JYS65556 KIN65556:KIO65556 KSJ65556:KSK65556 LCF65556:LCG65556 LMB65556:LMC65556 LVX65556:LVY65556 MFT65556:MFU65556 MPP65556:MPQ65556 MZL65556:MZM65556 NJH65556:NJI65556 NTD65556:NTE65556 OCZ65556:ODA65556 OMV65556:OMW65556 OWR65556:OWS65556 PGN65556:PGO65556 PQJ65556:PQK65556 QAF65556:QAG65556 QKB65556:QKC65556 QTX65556:QTY65556 RDT65556:RDU65556 RNP65556:RNQ65556 RXL65556:RXM65556 SHH65556:SHI65556 SRD65556:SRE65556 TAZ65556:TBA65556 TKV65556:TKW65556 TUR65556:TUS65556 UEN65556:UEO65556 UOJ65556:UOK65556 UYF65556:UYG65556 VIB65556:VIC65556 VRX65556:VRY65556 WBT65556:WBU65556 WLP65556:WLQ65556 WVL65556:WVM65556 D131092:E131092 IZ131092:JA131092 SV131092:SW131092 ACR131092:ACS131092 AMN131092:AMO131092 AWJ131092:AWK131092 BGF131092:BGG131092 BQB131092:BQC131092 BZX131092:BZY131092 CJT131092:CJU131092 CTP131092:CTQ131092 DDL131092:DDM131092 DNH131092:DNI131092 DXD131092:DXE131092 EGZ131092:EHA131092 EQV131092:EQW131092 FAR131092:FAS131092 FKN131092:FKO131092 FUJ131092:FUK131092 GEF131092:GEG131092 GOB131092:GOC131092 GXX131092:GXY131092 HHT131092:HHU131092 HRP131092:HRQ131092 IBL131092:IBM131092 ILH131092:ILI131092 IVD131092:IVE131092 JEZ131092:JFA131092 JOV131092:JOW131092 JYR131092:JYS131092 KIN131092:KIO131092 KSJ131092:KSK131092 LCF131092:LCG131092 LMB131092:LMC131092 LVX131092:LVY131092 MFT131092:MFU131092 MPP131092:MPQ131092 MZL131092:MZM131092 NJH131092:NJI131092 NTD131092:NTE131092 OCZ131092:ODA131092 OMV131092:OMW131092 OWR131092:OWS131092 PGN131092:PGO131092 PQJ131092:PQK131092 QAF131092:QAG131092 QKB131092:QKC131092 QTX131092:QTY131092 RDT131092:RDU131092 RNP131092:RNQ131092 RXL131092:RXM131092 SHH131092:SHI131092 SRD131092:SRE131092 TAZ131092:TBA131092 TKV131092:TKW131092 TUR131092:TUS131092 UEN131092:UEO131092 UOJ131092:UOK131092 UYF131092:UYG131092 VIB131092:VIC131092 VRX131092:VRY131092 WBT131092:WBU131092 WLP131092:WLQ131092 WVL131092:WVM131092 D196628:E196628 IZ196628:JA196628 SV196628:SW196628 ACR196628:ACS196628 AMN196628:AMO196628 AWJ196628:AWK196628 BGF196628:BGG196628 BQB196628:BQC196628 BZX196628:BZY196628 CJT196628:CJU196628 CTP196628:CTQ196628 DDL196628:DDM196628 DNH196628:DNI196628 DXD196628:DXE196628 EGZ196628:EHA196628 EQV196628:EQW196628 FAR196628:FAS196628 FKN196628:FKO196628 FUJ196628:FUK196628 GEF196628:GEG196628 GOB196628:GOC196628 GXX196628:GXY196628 HHT196628:HHU196628 HRP196628:HRQ196628 IBL196628:IBM196628 ILH196628:ILI196628 IVD196628:IVE196628 JEZ196628:JFA196628 JOV196628:JOW196628 JYR196628:JYS196628 KIN196628:KIO196628 KSJ196628:KSK196628 LCF196628:LCG196628 LMB196628:LMC196628 LVX196628:LVY196628 MFT196628:MFU196628 MPP196628:MPQ196628 MZL196628:MZM196628 NJH196628:NJI196628 NTD196628:NTE196628 OCZ196628:ODA196628 OMV196628:OMW196628 OWR196628:OWS196628 PGN196628:PGO196628 PQJ196628:PQK196628 QAF196628:QAG196628 QKB196628:QKC196628 QTX196628:QTY196628 RDT196628:RDU196628 RNP196628:RNQ196628 RXL196628:RXM196628 SHH196628:SHI196628 SRD196628:SRE196628 TAZ196628:TBA196628 TKV196628:TKW196628 TUR196628:TUS196628 UEN196628:UEO196628 UOJ196628:UOK196628 UYF196628:UYG196628 VIB196628:VIC196628 VRX196628:VRY196628 WBT196628:WBU196628 WLP196628:WLQ196628 WVL196628:WVM196628 D262164:E262164 IZ262164:JA262164 SV262164:SW262164 ACR262164:ACS262164 AMN262164:AMO262164 AWJ262164:AWK262164 BGF262164:BGG262164 BQB262164:BQC262164 BZX262164:BZY262164 CJT262164:CJU262164 CTP262164:CTQ262164 DDL262164:DDM262164 DNH262164:DNI262164 DXD262164:DXE262164 EGZ262164:EHA262164 EQV262164:EQW262164 FAR262164:FAS262164 FKN262164:FKO262164 FUJ262164:FUK262164 GEF262164:GEG262164 GOB262164:GOC262164 GXX262164:GXY262164 HHT262164:HHU262164 HRP262164:HRQ262164 IBL262164:IBM262164 ILH262164:ILI262164 IVD262164:IVE262164 JEZ262164:JFA262164 JOV262164:JOW262164 JYR262164:JYS262164 KIN262164:KIO262164 KSJ262164:KSK262164 LCF262164:LCG262164 LMB262164:LMC262164 LVX262164:LVY262164 MFT262164:MFU262164 MPP262164:MPQ262164 MZL262164:MZM262164 NJH262164:NJI262164 NTD262164:NTE262164 OCZ262164:ODA262164 OMV262164:OMW262164 OWR262164:OWS262164 PGN262164:PGO262164 PQJ262164:PQK262164 QAF262164:QAG262164 QKB262164:QKC262164 QTX262164:QTY262164 RDT262164:RDU262164 RNP262164:RNQ262164 RXL262164:RXM262164 SHH262164:SHI262164 SRD262164:SRE262164 TAZ262164:TBA262164 TKV262164:TKW262164 TUR262164:TUS262164 UEN262164:UEO262164 UOJ262164:UOK262164 UYF262164:UYG262164 VIB262164:VIC262164 VRX262164:VRY262164 WBT262164:WBU262164 WLP262164:WLQ262164 WVL262164:WVM262164 D327700:E327700 IZ327700:JA327700 SV327700:SW327700 ACR327700:ACS327700 AMN327700:AMO327700 AWJ327700:AWK327700 BGF327700:BGG327700 BQB327700:BQC327700 BZX327700:BZY327700 CJT327700:CJU327700 CTP327700:CTQ327700 DDL327700:DDM327700 DNH327700:DNI327700 DXD327700:DXE327700 EGZ327700:EHA327700 EQV327700:EQW327700 FAR327700:FAS327700 FKN327700:FKO327700 FUJ327700:FUK327700 GEF327700:GEG327700 GOB327700:GOC327700 GXX327700:GXY327700 HHT327700:HHU327700 HRP327700:HRQ327700 IBL327700:IBM327700 ILH327700:ILI327700 IVD327700:IVE327700 JEZ327700:JFA327700 JOV327700:JOW327700 JYR327700:JYS327700 KIN327700:KIO327700 KSJ327700:KSK327700 LCF327700:LCG327700 LMB327700:LMC327700 LVX327700:LVY327700 MFT327700:MFU327700 MPP327700:MPQ327700 MZL327700:MZM327700 NJH327700:NJI327700 NTD327700:NTE327700 OCZ327700:ODA327700 OMV327700:OMW327700 OWR327700:OWS327700 PGN327700:PGO327700 PQJ327700:PQK327700 QAF327700:QAG327700 QKB327700:QKC327700 QTX327700:QTY327700 RDT327700:RDU327700 RNP327700:RNQ327700 RXL327700:RXM327700 SHH327700:SHI327700 SRD327700:SRE327700 TAZ327700:TBA327700 TKV327700:TKW327700 TUR327700:TUS327700 UEN327700:UEO327700 UOJ327700:UOK327700 UYF327700:UYG327700 VIB327700:VIC327700 VRX327700:VRY327700 WBT327700:WBU327700 WLP327700:WLQ327700 WVL327700:WVM327700 D393236:E393236 IZ393236:JA393236 SV393236:SW393236 ACR393236:ACS393236 AMN393236:AMO393236 AWJ393236:AWK393236 BGF393236:BGG393236 BQB393236:BQC393236 BZX393236:BZY393236 CJT393236:CJU393236 CTP393236:CTQ393236 DDL393236:DDM393236 DNH393236:DNI393236 DXD393236:DXE393236 EGZ393236:EHA393236 EQV393236:EQW393236 FAR393236:FAS393236 FKN393236:FKO393236 FUJ393236:FUK393236 GEF393236:GEG393236 GOB393236:GOC393236 GXX393236:GXY393236 HHT393236:HHU393236 HRP393236:HRQ393236 IBL393236:IBM393236 ILH393236:ILI393236 IVD393236:IVE393236 JEZ393236:JFA393236 JOV393236:JOW393236 JYR393236:JYS393236 KIN393236:KIO393236 KSJ393236:KSK393236 LCF393236:LCG393236 LMB393236:LMC393236 LVX393236:LVY393236 MFT393236:MFU393236 MPP393236:MPQ393236 MZL393236:MZM393236 NJH393236:NJI393236 NTD393236:NTE393236 OCZ393236:ODA393236 OMV393236:OMW393236 OWR393236:OWS393236 PGN393236:PGO393236 PQJ393236:PQK393236 QAF393236:QAG393236 QKB393236:QKC393236 QTX393236:QTY393236 RDT393236:RDU393236 RNP393236:RNQ393236 RXL393236:RXM393236 SHH393236:SHI393236 SRD393236:SRE393236 TAZ393236:TBA393236 TKV393236:TKW393236 TUR393236:TUS393236 UEN393236:UEO393236 UOJ393236:UOK393236 UYF393236:UYG393236 VIB393236:VIC393236 VRX393236:VRY393236 WBT393236:WBU393236 WLP393236:WLQ393236 WVL393236:WVM393236 D458772:E458772 IZ458772:JA458772 SV458772:SW458772 ACR458772:ACS458772 AMN458772:AMO458772 AWJ458772:AWK458772 BGF458772:BGG458772 BQB458772:BQC458772 BZX458772:BZY458772 CJT458772:CJU458772 CTP458772:CTQ458772 DDL458772:DDM458772 DNH458772:DNI458772 DXD458772:DXE458772 EGZ458772:EHA458772 EQV458772:EQW458772 FAR458772:FAS458772 FKN458772:FKO458772 FUJ458772:FUK458772 GEF458772:GEG458772 GOB458772:GOC458772 GXX458772:GXY458772 HHT458772:HHU458772 HRP458772:HRQ458772 IBL458772:IBM458772 ILH458772:ILI458772 IVD458772:IVE458772 JEZ458772:JFA458772 JOV458772:JOW458772 JYR458772:JYS458772 KIN458772:KIO458772 KSJ458772:KSK458772 LCF458772:LCG458772 LMB458772:LMC458772 LVX458772:LVY458772 MFT458772:MFU458772 MPP458772:MPQ458772 MZL458772:MZM458772 NJH458772:NJI458772 NTD458772:NTE458772 OCZ458772:ODA458772 OMV458772:OMW458772 OWR458772:OWS458772 PGN458772:PGO458772 PQJ458772:PQK458772 QAF458772:QAG458772 QKB458772:QKC458772 QTX458772:QTY458772 RDT458772:RDU458772 RNP458772:RNQ458772 RXL458772:RXM458772 SHH458772:SHI458772 SRD458772:SRE458772 TAZ458772:TBA458772 TKV458772:TKW458772 TUR458772:TUS458772 UEN458772:UEO458772 UOJ458772:UOK458772 UYF458772:UYG458772 VIB458772:VIC458772 VRX458772:VRY458772 WBT458772:WBU458772 WLP458772:WLQ458772 WVL458772:WVM458772 D524308:E524308 IZ524308:JA524308 SV524308:SW524308 ACR524308:ACS524308 AMN524308:AMO524308 AWJ524308:AWK524308 BGF524308:BGG524308 BQB524308:BQC524308 BZX524308:BZY524308 CJT524308:CJU524308 CTP524308:CTQ524308 DDL524308:DDM524308 DNH524308:DNI524308 DXD524308:DXE524308 EGZ524308:EHA524308 EQV524308:EQW524308 FAR524308:FAS524308 FKN524308:FKO524308 FUJ524308:FUK524308 GEF524308:GEG524308 GOB524308:GOC524308 GXX524308:GXY524308 HHT524308:HHU524308 HRP524308:HRQ524308 IBL524308:IBM524308 ILH524308:ILI524308 IVD524308:IVE524308 JEZ524308:JFA524308 JOV524308:JOW524308 JYR524308:JYS524308 KIN524308:KIO524308 KSJ524308:KSK524308 LCF524308:LCG524308 LMB524308:LMC524308 LVX524308:LVY524308 MFT524308:MFU524308 MPP524308:MPQ524308 MZL524308:MZM524308 NJH524308:NJI524308 NTD524308:NTE524308 OCZ524308:ODA524308 OMV524308:OMW524308 OWR524308:OWS524308 PGN524308:PGO524308 PQJ524308:PQK524308 QAF524308:QAG524308 QKB524308:QKC524308 QTX524308:QTY524308 RDT524308:RDU524308 RNP524308:RNQ524308 RXL524308:RXM524308 SHH524308:SHI524308 SRD524308:SRE524308 TAZ524308:TBA524308 TKV524308:TKW524308 TUR524308:TUS524308 UEN524308:UEO524308 UOJ524308:UOK524308 UYF524308:UYG524308 VIB524308:VIC524308 VRX524308:VRY524308 WBT524308:WBU524308 WLP524308:WLQ524308 WVL524308:WVM524308 D589844:E589844 IZ589844:JA589844 SV589844:SW589844 ACR589844:ACS589844 AMN589844:AMO589844 AWJ589844:AWK589844 BGF589844:BGG589844 BQB589844:BQC589844 BZX589844:BZY589844 CJT589844:CJU589844 CTP589844:CTQ589844 DDL589844:DDM589844 DNH589844:DNI589844 DXD589844:DXE589844 EGZ589844:EHA589844 EQV589844:EQW589844 FAR589844:FAS589844 FKN589844:FKO589844 FUJ589844:FUK589844 GEF589844:GEG589844 GOB589844:GOC589844 GXX589844:GXY589844 HHT589844:HHU589844 HRP589844:HRQ589844 IBL589844:IBM589844 ILH589844:ILI589844 IVD589844:IVE589844 JEZ589844:JFA589844 JOV589844:JOW589844 JYR589844:JYS589844 KIN589844:KIO589844 KSJ589844:KSK589844 LCF589844:LCG589844 LMB589844:LMC589844 LVX589844:LVY589844 MFT589844:MFU589844 MPP589844:MPQ589844 MZL589844:MZM589844 NJH589844:NJI589844 NTD589844:NTE589844 OCZ589844:ODA589844 OMV589844:OMW589844 OWR589844:OWS589844 PGN589844:PGO589844 PQJ589844:PQK589844 QAF589844:QAG589844 QKB589844:QKC589844 QTX589844:QTY589844 RDT589844:RDU589844 RNP589844:RNQ589844 RXL589844:RXM589844 SHH589844:SHI589844 SRD589844:SRE589844 TAZ589844:TBA589844 TKV589844:TKW589844 TUR589844:TUS589844 UEN589844:UEO589844 UOJ589844:UOK589844 UYF589844:UYG589844 VIB589844:VIC589844 VRX589844:VRY589844 WBT589844:WBU589844 WLP589844:WLQ589844 WVL589844:WVM589844 D655380:E655380 IZ655380:JA655380 SV655380:SW655380 ACR655380:ACS655380 AMN655380:AMO655380 AWJ655380:AWK655380 BGF655380:BGG655380 BQB655380:BQC655380 BZX655380:BZY655380 CJT655380:CJU655380 CTP655380:CTQ655380 DDL655380:DDM655380 DNH655380:DNI655380 DXD655380:DXE655380 EGZ655380:EHA655380 EQV655380:EQW655380 FAR655380:FAS655380 FKN655380:FKO655380 FUJ655380:FUK655380 GEF655380:GEG655380 GOB655380:GOC655380 GXX655380:GXY655380 HHT655380:HHU655380 HRP655380:HRQ655380 IBL655380:IBM655380 ILH655380:ILI655380 IVD655380:IVE655380 JEZ655380:JFA655380 JOV655380:JOW655380 JYR655380:JYS655380 KIN655380:KIO655380 KSJ655380:KSK655380 LCF655380:LCG655380 LMB655380:LMC655380 LVX655380:LVY655380 MFT655380:MFU655380 MPP655380:MPQ655380 MZL655380:MZM655380 NJH655380:NJI655380 NTD655380:NTE655380 OCZ655380:ODA655380 OMV655380:OMW655380 OWR655380:OWS655380 PGN655380:PGO655380 PQJ655380:PQK655380 QAF655380:QAG655380 QKB655380:QKC655380 QTX655380:QTY655380 RDT655380:RDU655380 RNP655380:RNQ655380 RXL655380:RXM655380 SHH655380:SHI655380 SRD655380:SRE655380 TAZ655380:TBA655380 TKV655380:TKW655380 TUR655380:TUS655380 UEN655380:UEO655380 UOJ655380:UOK655380 UYF655380:UYG655380 VIB655380:VIC655380 VRX655380:VRY655380 WBT655380:WBU655380 WLP655380:WLQ655380 WVL655380:WVM655380 D720916:E720916 IZ720916:JA720916 SV720916:SW720916 ACR720916:ACS720916 AMN720916:AMO720916 AWJ720916:AWK720916 BGF720916:BGG720916 BQB720916:BQC720916 BZX720916:BZY720916 CJT720916:CJU720916 CTP720916:CTQ720916 DDL720916:DDM720916 DNH720916:DNI720916 DXD720916:DXE720916 EGZ720916:EHA720916 EQV720916:EQW720916 FAR720916:FAS720916 FKN720916:FKO720916 FUJ720916:FUK720916 GEF720916:GEG720916 GOB720916:GOC720916 GXX720916:GXY720916 HHT720916:HHU720916 HRP720916:HRQ720916 IBL720916:IBM720916 ILH720916:ILI720916 IVD720916:IVE720916 JEZ720916:JFA720916 JOV720916:JOW720916 JYR720916:JYS720916 KIN720916:KIO720916 KSJ720916:KSK720916 LCF720916:LCG720916 LMB720916:LMC720916 LVX720916:LVY720916 MFT720916:MFU720916 MPP720916:MPQ720916 MZL720916:MZM720916 NJH720916:NJI720916 NTD720916:NTE720916 OCZ720916:ODA720916 OMV720916:OMW720916 OWR720916:OWS720916 PGN720916:PGO720916 PQJ720916:PQK720916 QAF720916:QAG720916 QKB720916:QKC720916 QTX720916:QTY720916 RDT720916:RDU720916 RNP720916:RNQ720916 RXL720916:RXM720916 SHH720916:SHI720916 SRD720916:SRE720916 TAZ720916:TBA720916 TKV720916:TKW720916 TUR720916:TUS720916 UEN720916:UEO720916 UOJ720916:UOK720916 UYF720916:UYG720916 VIB720916:VIC720916 VRX720916:VRY720916 WBT720916:WBU720916 WLP720916:WLQ720916 WVL720916:WVM720916 D786452:E786452 IZ786452:JA786452 SV786452:SW786452 ACR786452:ACS786452 AMN786452:AMO786452 AWJ786452:AWK786452 BGF786452:BGG786452 BQB786452:BQC786452 BZX786452:BZY786452 CJT786452:CJU786452 CTP786452:CTQ786452 DDL786452:DDM786452 DNH786452:DNI786452 DXD786452:DXE786452 EGZ786452:EHA786452 EQV786452:EQW786452 FAR786452:FAS786452 FKN786452:FKO786452 FUJ786452:FUK786452 GEF786452:GEG786452 GOB786452:GOC786452 GXX786452:GXY786452 HHT786452:HHU786452 HRP786452:HRQ786452 IBL786452:IBM786452 ILH786452:ILI786452 IVD786452:IVE786452 JEZ786452:JFA786452 JOV786452:JOW786452 JYR786452:JYS786452 KIN786452:KIO786452 KSJ786452:KSK786452 LCF786452:LCG786452 LMB786452:LMC786452 LVX786452:LVY786452 MFT786452:MFU786452 MPP786452:MPQ786452 MZL786452:MZM786452 NJH786452:NJI786452 NTD786452:NTE786452 OCZ786452:ODA786452 OMV786452:OMW786452 OWR786452:OWS786452 PGN786452:PGO786452 PQJ786452:PQK786452 QAF786452:QAG786452 QKB786452:QKC786452 QTX786452:QTY786452 RDT786452:RDU786452 RNP786452:RNQ786452 RXL786452:RXM786452 SHH786452:SHI786452 SRD786452:SRE786452 TAZ786452:TBA786452 TKV786452:TKW786452 TUR786452:TUS786452 UEN786452:UEO786452 UOJ786452:UOK786452 UYF786452:UYG786452 VIB786452:VIC786452 VRX786452:VRY786452 WBT786452:WBU786452 WLP786452:WLQ786452 WVL786452:WVM786452 D851988:E851988 IZ851988:JA851988 SV851988:SW851988 ACR851988:ACS851988 AMN851988:AMO851988 AWJ851988:AWK851988 BGF851988:BGG851988 BQB851988:BQC851988 BZX851988:BZY851988 CJT851988:CJU851988 CTP851988:CTQ851988 DDL851988:DDM851988 DNH851988:DNI851988 DXD851988:DXE851988 EGZ851988:EHA851988 EQV851988:EQW851988 FAR851988:FAS851988 FKN851988:FKO851988 FUJ851988:FUK851988 GEF851988:GEG851988 GOB851988:GOC851988 GXX851988:GXY851988 HHT851988:HHU851988 HRP851988:HRQ851988 IBL851988:IBM851988 ILH851988:ILI851988 IVD851988:IVE851988 JEZ851988:JFA851988 JOV851988:JOW851988 JYR851988:JYS851988 KIN851988:KIO851988 KSJ851988:KSK851988 LCF851988:LCG851988 LMB851988:LMC851988 LVX851988:LVY851988 MFT851988:MFU851988 MPP851988:MPQ851988 MZL851988:MZM851988 NJH851988:NJI851988 NTD851988:NTE851988 OCZ851988:ODA851988 OMV851988:OMW851988 OWR851988:OWS851988 PGN851988:PGO851988 PQJ851988:PQK851988 QAF851988:QAG851988 QKB851988:QKC851988 QTX851988:QTY851988 RDT851988:RDU851988 RNP851988:RNQ851988 RXL851988:RXM851988 SHH851988:SHI851988 SRD851988:SRE851988 TAZ851988:TBA851988 TKV851988:TKW851988 TUR851988:TUS851988 UEN851988:UEO851988 UOJ851988:UOK851988 UYF851988:UYG851988 VIB851988:VIC851988 VRX851988:VRY851988 WBT851988:WBU851988 WLP851988:WLQ851988 WVL851988:WVM851988 D917524:E917524 IZ917524:JA917524 SV917524:SW917524 ACR917524:ACS917524 AMN917524:AMO917524 AWJ917524:AWK917524 BGF917524:BGG917524 BQB917524:BQC917524 BZX917524:BZY917524 CJT917524:CJU917524 CTP917524:CTQ917524 DDL917524:DDM917524 DNH917524:DNI917524 DXD917524:DXE917524 EGZ917524:EHA917524 EQV917524:EQW917524 FAR917524:FAS917524 FKN917524:FKO917524 FUJ917524:FUK917524 GEF917524:GEG917524 GOB917524:GOC917524 GXX917524:GXY917524 HHT917524:HHU917524 HRP917524:HRQ917524 IBL917524:IBM917524 ILH917524:ILI917524 IVD917524:IVE917524 JEZ917524:JFA917524 JOV917524:JOW917524 JYR917524:JYS917524 KIN917524:KIO917524 KSJ917524:KSK917524 LCF917524:LCG917524 LMB917524:LMC917524 LVX917524:LVY917524 MFT917524:MFU917524 MPP917524:MPQ917524 MZL917524:MZM917524 NJH917524:NJI917524 NTD917524:NTE917524 OCZ917524:ODA917524 OMV917524:OMW917524 OWR917524:OWS917524 PGN917524:PGO917524 PQJ917524:PQK917524 QAF917524:QAG917524 QKB917524:QKC917524 QTX917524:QTY917524 RDT917524:RDU917524 RNP917524:RNQ917524 RXL917524:RXM917524 SHH917524:SHI917524 SRD917524:SRE917524 TAZ917524:TBA917524 TKV917524:TKW917524 TUR917524:TUS917524 UEN917524:UEO917524 UOJ917524:UOK917524 UYF917524:UYG917524 VIB917524:VIC917524 VRX917524:VRY917524 WBT917524:WBU917524 WLP917524:WLQ917524 WVL917524:WVM917524 D983060:E983060 IZ983060:JA983060 SV983060:SW983060 ACR983060:ACS983060 AMN983060:AMO983060 AWJ983060:AWK983060 BGF983060:BGG983060 BQB983060:BQC983060 BZX983060:BZY983060 CJT983060:CJU983060 CTP983060:CTQ983060 DDL983060:DDM983060 DNH983060:DNI983060 DXD983060:DXE983060 EGZ983060:EHA983060 EQV983060:EQW983060 FAR983060:FAS983060 FKN983060:FKO983060 FUJ983060:FUK983060 GEF983060:GEG983060 GOB983060:GOC983060 GXX983060:GXY983060 HHT983060:HHU983060 HRP983060:HRQ983060 IBL983060:IBM983060 ILH983060:ILI983060 IVD983060:IVE983060 JEZ983060:JFA983060 JOV983060:JOW983060 JYR983060:JYS983060 KIN983060:KIO983060 KSJ983060:KSK983060 LCF983060:LCG983060 LMB983060:LMC983060 LVX983060:LVY983060 MFT983060:MFU983060 MPP983060:MPQ983060 MZL983060:MZM983060 NJH983060:NJI983060 NTD983060:NTE983060 OCZ983060:ODA983060 OMV983060:OMW983060 OWR983060:OWS983060 PGN983060:PGO983060 PQJ983060:PQK983060 QAF983060:QAG983060 QKB983060:QKC983060 QTX983060:QTY983060 RDT983060:RDU983060 RNP983060:RNQ983060 RXL983060:RXM983060 SHH983060:SHI983060 SRD983060:SRE983060 TAZ983060:TBA983060 TKV983060:TKW983060 TUR983060:TUS983060 UEN983060:UEO983060 UOJ983060:UOK983060 UYF983060:UYG983060 VIB983060:VIC983060 VRX983060:VRY983060 WBT983060:WBU983060 WLP983060:WLQ983060 WVL983060:WVM983060">
      <formula1>INDIRECT($D$19)</formula1>
    </dataValidation>
    <dataValidation type="list" allowBlank="1" showInputMessage="1" showErrorMessage="1" sqref="D19:E19 IZ19:JA19 SV19:SW19 ACR19:ACS19 AMN19:AMO19 AWJ19:AWK19 BGF19:BGG19 BQB19:BQC19 BZX19:BZY19 CJT19:CJU19 CTP19:CTQ19 DDL19:DDM19 DNH19:DNI19 DXD19:DXE19 EGZ19:EHA19 EQV19:EQW19 FAR19:FAS19 FKN19:FKO19 FUJ19:FUK19 GEF19:GEG19 GOB19:GOC19 GXX19:GXY19 HHT19:HHU19 HRP19:HRQ19 IBL19:IBM19 ILH19:ILI19 IVD19:IVE19 JEZ19:JFA19 JOV19:JOW19 JYR19:JYS19 KIN19:KIO19 KSJ19:KSK19 LCF19:LCG19 LMB19:LMC19 LVX19:LVY19 MFT19:MFU19 MPP19:MPQ19 MZL19:MZM19 NJH19:NJI19 NTD19:NTE19 OCZ19:ODA19 OMV19:OMW19 OWR19:OWS19 PGN19:PGO19 PQJ19:PQK19 QAF19:QAG19 QKB19:QKC19 QTX19:QTY19 RDT19:RDU19 RNP19:RNQ19 RXL19:RXM19 SHH19:SHI19 SRD19:SRE19 TAZ19:TBA19 TKV19:TKW19 TUR19:TUS19 UEN19:UEO19 UOJ19:UOK19 UYF19:UYG19 VIB19:VIC19 VRX19:VRY19 WBT19:WBU19 WLP19:WLQ19 WVL19:WVM19 D65555:E65555 IZ65555:JA65555 SV65555:SW65555 ACR65555:ACS65555 AMN65555:AMO65555 AWJ65555:AWK65555 BGF65555:BGG65555 BQB65555:BQC65555 BZX65555:BZY65555 CJT65555:CJU65555 CTP65555:CTQ65555 DDL65555:DDM65555 DNH65555:DNI65555 DXD65555:DXE65555 EGZ65555:EHA65555 EQV65555:EQW65555 FAR65555:FAS65555 FKN65555:FKO65555 FUJ65555:FUK65555 GEF65555:GEG65555 GOB65555:GOC65555 GXX65555:GXY65555 HHT65555:HHU65555 HRP65555:HRQ65555 IBL65555:IBM65555 ILH65555:ILI65555 IVD65555:IVE65555 JEZ65555:JFA65555 JOV65555:JOW65555 JYR65555:JYS65555 KIN65555:KIO65555 KSJ65555:KSK65555 LCF65555:LCG65555 LMB65555:LMC65555 LVX65555:LVY65555 MFT65555:MFU65555 MPP65555:MPQ65555 MZL65555:MZM65555 NJH65555:NJI65555 NTD65555:NTE65555 OCZ65555:ODA65555 OMV65555:OMW65555 OWR65555:OWS65555 PGN65555:PGO65555 PQJ65555:PQK65555 QAF65555:QAG65555 QKB65555:QKC65555 QTX65555:QTY65555 RDT65555:RDU65555 RNP65555:RNQ65555 RXL65555:RXM65555 SHH65555:SHI65555 SRD65555:SRE65555 TAZ65555:TBA65555 TKV65555:TKW65555 TUR65555:TUS65555 UEN65555:UEO65555 UOJ65555:UOK65555 UYF65555:UYG65555 VIB65555:VIC65555 VRX65555:VRY65555 WBT65555:WBU65555 WLP65555:WLQ65555 WVL65555:WVM65555 D131091:E131091 IZ131091:JA131091 SV131091:SW131091 ACR131091:ACS131091 AMN131091:AMO131091 AWJ131091:AWK131091 BGF131091:BGG131091 BQB131091:BQC131091 BZX131091:BZY131091 CJT131091:CJU131091 CTP131091:CTQ131091 DDL131091:DDM131091 DNH131091:DNI131091 DXD131091:DXE131091 EGZ131091:EHA131091 EQV131091:EQW131091 FAR131091:FAS131091 FKN131091:FKO131091 FUJ131091:FUK131091 GEF131091:GEG131091 GOB131091:GOC131091 GXX131091:GXY131091 HHT131091:HHU131091 HRP131091:HRQ131091 IBL131091:IBM131091 ILH131091:ILI131091 IVD131091:IVE131091 JEZ131091:JFA131091 JOV131091:JOW131091 JYR131091:JYS131091 KIN131091:KIO131091 KSJ131091:KSK131091 LCF131091:LCG131091 LMB131091:LMC131091 LVX131091:LVY131091 MFT131091:MFU131091 MPP131091:MPQ131091 MZL131091:MZM131091 NJH131091:NJI131091 NTD131091:NTE131091 OCZ131091:ODA131091 OMV131091:OMW131091 OWR131091:OWS131091 PGN131091:PGO131091 PQJ131091:PQK131091 QAF131091:QAG131091 QKB131091:QKC131091 QTX131091:QTY131091 RDT131091:RDU131091 RNP131091:RNQ131091 RXL131091:RXM131091 SHH131091:SHI131091 SRD131091:SRE131091 TAZ131091:TBA131091 TKV131091:TKW131091 TUR131091:TUS131091 UEN131091:UEO131091 UOJ131091:UOK131091 UYF131091:UYG131091 VIB131091:VIC131091 VRX131091:VRY131091 WBT131091:WBU131091 WLP131091:WLQ131091 WVL131091:WVM131091 D196627:E196627 IZ196627:JA196627 SV196627:SW196627 ACR196627:ACS196627 AMN196627:AMO196627 AWJ196627:AWK196627 BGF196627:BGG196627 BQB196627:BQC196627 BZX196627:BZY196627 CJT196627:CJU196627 CTP196627:CTQ196627 DDL196627:DDM196627 DNH196627:DNI196627 DXD196627:DXE196627 EGZ196627:EHA196627 EQV196627:EQW196627 FAR196627:FAS196627 FKN196627:FKO196627 FUJ196627:FUK196627 GEF196627:GEG196627 GOB196627:GOC196627 GXX196627:GXY196627 HHT196627:HHU196627 HRP196627:HRQ196627 IBL196627:IBM196627 ILH196627:ILI196627 IVD196627:IVE196627 JEZ196627:JFA196627 JOV196627:JOW196627 JYR196627:JYS196627 KIN196627:KIO196627 KSJ196627:KSK196627 LCF196627:LCG196627 LMB196627:LMC196627 LVX196627:LVY196627 MFT196627:MFU196627 MPP196627:MPQ196627 MZL196627:MZM196627 NJH196627:NJI196627 NTD196627:NTE196627 OCZ196627:ODA196627 OMV196627:OMW196627 OWR196627:OWS196627 PGN196627:PGO196627 PQJ196627:PQK196627 QAF196627:QAG196627 QKB196627:QKC196627 QTX196627:QTY196627 RDT196627:RDU196627 RNP196627:RNQ196627 RXL196627:RXM196627 SHH196627:SHI196627 SRD196627:SRE196627 TAZ196627:TBA196627 TKV196627:TKW196627 TUR196627:TUS196627 UEN196627:UEO196627 UOJ196627:UOK196627 UYF196627:UYG196627 VIB196627:VIC196627 VRX196627:VRY196627 WBT196627:WBU196627 WLP196627:WLQ196627 WVL196627:WVM196627 D262163:E262163 IZ262163:JA262163 SV262163:SW262163 ACR262163:ACS262163 AMN262163:AMO262163 AWJ262163:AWK262163 BGF262163:BGG262163 BQB262163:BQC262163 BZX262163:BZY262163 CJT262163:CJU262163 CTP262163:CTQ262163 DDL262163:DDM262163 DNH262163:DNI262163 DXD262163:DXE262163 EGZ262163:EHA262163 EQV262163:EQW262163 FAR262163:FAS262163 FKN262163:FKO262163 FUJ262163:FUK262163 GEF262163:GEG262163 GOB262163:GOC262163 GXX262163:GXY262163 HHT262163:HHU262163 HRP262163:HRQ262163 IBL262163:IBM262163 ILH262163:ILI262163 IVD262163:IVE262163 JEZ262163:JFA262163 JOV262163:JOW262163 JYR262163:JYS262163 KIN262163:KIO262163 KSJ262163:KSK262163 LCF262163:LCG262163 LMB262163:LMC262163 LVX262163:LVY262163 MFT262163:MFU262163 MPP262163:MPQ262163 MZL262163:MZM262163 NJH262163:NJI262163 NTD262163:NTE262163 OCZ262163:ODA262163 OMV262163:OMW262163 OWR262163:OWS262163 PGN262163:PGO262163 PQJ262163:PQK262163 QAF262163:QAG262163 QKB262163:QKC262163 QTX262163:QTY262163 RDT262163:RDU262163 RNP262163:RNQ262163 RXL262163:RXM262163 SHH262163:SHI262163 SRD262163:SRE262163 TAZ262163:TBA262163 TKV262163:TKW262163 TUR262163:TUS262163 UEN262163:UEO262163 UOJ262163:UOK262163 UYF262163:UYG262163 VIB262163:VIC262163 VRX262163:VRY262163 WBT262163:WBU262163 WLP262163:WLQ262163 WVL262163:WVM262163 D327699:E327699 IZ327699:JA327699 SV327699:SW327699 ACR327699:ACS327699 AMN327699:AMO327699 AWJ327699:AWK327699 BGF327699:BGG327699 BQB327699:BQC327699 BZX327699:BZY327699 CJT327699:CJU327699 CTP327699:CTQ327699 DDL327699:DDM327699 DNH327699:DNI327699 DXD327699:DXE327699 EGZ327699:EHA327699 EQV327699:EQW327699 FAR327699:FAS327699 FKN327699:FKO327699 FUJ327699:FUK327699 GEF327699:GEG327699 GOB327699:GOC327699 GXX327699:GXY327699 HHT327699:HHU327699 HRP327699:HRQ327699 IBL327699:IBM327699 ILH327699:ILI327699 IVD327699:IVE327699 JEZ327699:JFA327699 JOV327699:JOW327699 JYR327699:JYS327699 KIN327699:KIO327699 KSJ327699:KSK327699 LCF327699:LCG327699 LMB327699:LMC327699 LVX327699:LVY327699 MFT327699:MFU327699 MPP327699:MPQ327699 MZL327699:MZM327699 NJH327699:NJI327699 NTD327699:NTE327699 OCZ327699:ODA327699 OMV327699:OMW327699 OWR327699:OWS327699 PGN327699:PGO327699 PQJ327699:PQK327699 QAF327699:QAG327699 QKB327699:QKC327699 QTX327699:QTY327699 RDT327699:RDU327699 RNP327699:RNQ327699 RXL327699:RXM327699 SHH327699:SHI327699 SRD327699:SRE327699 TAZ327699:TBA327699 TKV327699:TKW327699 TUR327699:TUS327699 UEN327699:UEO327699 UOJ327699:UOK327699 UYF327699:UYG327699 VIB327699:VIC327699 VRX327699:VRY327699 WBT327699:WBU327699 WLP327699:WLQ327699 WVL327699:WVM327699 D393235:E393235 IZ393235:JA393235 SV393235:SW393235 ACR393235:ACS393235 AMN393235:AMO393235 AWJ393235:AWK393235 BGF393235:BGG393235 BQB393235:BQC393235 BZX393235:BZY393235 CJT393235:CJU393235 CTP393235:CTQ393235 DDL393235:DDM393235 DNH393235:DNI393235 DXD393235:DXE393235 EGZ393235:EHA393235 EQV393235:EQW393235 FAR393235:FAS393235 FKN393235:FKO393235 FUJ393235:FUK393235 GEF393235:GEG393235 GOB393235:GOC393235 GXX393235:GXY393235 HHT393235:HHU393235 HRP393235:HRQ393235 IBL393235:IBM393235 ILH393235:ILI393235 IVD393235:IVE393235 JEZ393235:JFA393235 JOV393235:JOW393235 JYR393235:JYS393235 KIN393235:KIO393235 KSJ393235:KSK393235 LCF393235:LCG393235 LMB393235:LMC393235 LVX393235:LVY393235 MFT393235:MFU393235 MPP393235:MPQ393235 MZL393235:MZM393235 NJH393235:NJI393235 NTD393235:NTE393235 OCZ393235:ODA393235 OMV393235:OMW393235 OWR393235:OWS393235 PGN393235:PGO393235 PQJ393235:PQK393235 QAF393235:QAG393235 QKB393235:QKC393235 QTX393235:QTY393235 RDT393235:RDU393235 RNP393235:RNQ393235 RXL393235:RXM393235 SHH393235:SHI393235 SRD393235:SRE393235 TAZ393235:TBA393235 TKV393235:TKW393235 TUR393235:TUS393235 UEN393235:UEO393235 UOJ393235:UOK393235 UYF393235:UYG393235 VIB393235:VIC393235 VRX393235:VRY393235 WBT393235:WBU393235 WLP393235:WLQ393235 WVL393235:WVM393235 D458771:E458771 IZ458771:JA458771 SV458771:SW458771 ACR458771:ACS458771 AMN458771:AMO458771 AWJ458771:AWK458771 BGF458771:BGG458771 BQB458771:BQC458771 BZX458771:BZY458771 CJT458771:CJU458771 CTP458771:CTQ458771 DDL458771:DDM458771 DNH458771:DNI458771 DXD458771:DXE458771 EGZ458771:EHA458771 EQV458771:EQW458771 FAR458771:FAS458771 FKN458771:FKO458771 FUJ458771:FUK458771 GEF458771:GEG458771 GOB458771:GOC458771 GXX458771:GXY458771 HHT458771:HHU458771 HRP458771:HRQ458771 IBL458771:IBM458771 ILH458771:ILI458771 IVD458771:IVE458771 JEZ458771:JFA458771 JOV458771:JOW458771 JYR458771:JYS458771 KIN458771:KIO458771 KSJ458771:KSK458771 LCF458771:LCG458771 LMB458771:LMC458771 LVX458771:LVY458771 MFT458771:MFU458771 MPP458771:MPQ458771 MZL458771:MZM458771 NJH458771:NJI458771 NTD458771:NTE458771 OCZ458771:ODA458771 OMV458771:OMW458771 OWR458771:OWS458771 PGN458771:PGO458771 PQJ458771:PQK458771 QAF458771:QAG458771 QKB458771:QKC458771 QTX458771:QTY458771 RDT458771:RDU458771 RNP458771:RNQ458771 RXL458771:RXM458771 SHH458771:SHI458771 SRD458771:SRE458771 TAZ458771:TBA458771 TKV458771:TKW458771 TUR458771:TUS458771 UEN458771:UEO458771 UOJ458771:UOK458771 UYF458771:UYG458771 VIB458771:VIC458771 VRX458771:VRY458771 WBT458771:WBU458771 WLP458771:WLQ458771 WVL458771:WVM458771 D524307:E524307 IZ524307:JA524307 SV524307:SW524307 ACR524307:ACS524307 AMN524307:AMO524307 AWJ524307:AWK524307 BGF524307:BGG524307 BQB524307:BQC524307 BZX524307:BZY524307 CJT524307:CJU524307 CTP524307:CTQ524307 DDL524307:DDM524307 DNH524307:DNI524307 DXD524307:DXE524307 EGZ524307:EHA524307 EQV524307:EQW524307 FAR524307:FAS524307 FKN524307:FKO524307 FUJ524307:FUK524307 GEF524307:GEG524307 GOB524307:GOC524307 GXX524307:GXY524307 HHT524307:HHU524307 HRP524307:HRQ524307 IBL524307:IBM524307 ILH524307:ILI524307 IVD524307:IVE524307 JEZ524307:JFA524307 JOV524307:JOW524307 JYR524307:JYS524307 KIN524307:KIO524307 KSJ524307:KSK524307 LCF524307:LCG524307 LMB524307:LMC524307 LVX524307:LVY524307 MFT524307:MFU524307 MPP524307:MPQ524307 MZL524307:MZM524307 NJH524307:NJI524307 NTD524307:NTE524307 OCZ524307:ODA524307 OMV524307:OMW524307 OWR524307:OWS524307 PGN524307:PGO524307 PQJ524307:PQK524307 QAF524307:QAG524307 QKB524307:QKC524307 QTX524307:QTY524307 RDT524307:RDU524307 RNP524307:RNQ524307 RXL524307:RXM524307 SHH524307:SHI524307 SRD524307:SRE524307 TAZ524307:TBA524307 TKV524307:TKW524307 TUR524307:TUS524307 UEN524307:UEO524307 UOJ524307:UOK524307 UYF524307:UYG524307 VIB524307:VIC524307 VRX524307:VRY524307 WBT524307:WBU524307 WLP524307:WLQ524307 WVL524307:WVM524307 D589843:E589843 IZ589843:JA589843 SV589843:SW589843 ACR589843:ACS589843 AMN589843:AMO589843 AWJ589843:AWK589843 BGF589843:BGG589843 BQB589843:BQC589843 BZX589843:BZY589843 CJT589843:CJU589843 CTP589843:CTQ589843 DDL589843:DDM589843 DNH589843:DNI589843 DXD589843:DXE589843 EGZ589843:EHA589843 EQV589843:EQW589843 FAR589843:FAS589843 FKN589843:FKO589843 FUJ589843:FUK589843 GEF589843:GEG589843 GOB589843:GOC589843 GXX589843:GXY589843 HHT589843:HHU589843 HRP589843:HRQ589843 IBL589843:IBM589843 ILH589843:ILI589843 IVD589843:IVE589843 JEZ589843:JFA589843 JOV589843:JOW589843 JYR589843:JYS589843 KIN589843:KIO589843 KSJ589843:KSK589843 LCF589843:LCG589843 LMB589843:LMC589843 LVX589843:LVY589843 MFT589843:MFU589843 MPP589843:MPQ589843 MZL589843:MZM589843 NJH589843:NJI589843 NTD589843:NTE589843 OCZ589843:ODA589843 OMV589843:OMW589843 OWR589843:OWS589843 PGN589843:PGO589843 PQJ589843:PQK589843 QAF589843:QAG589843 QKB589843:QKC589843 QTX589843:QTY589843 RDT589843:RDU589843 RNP589843:RNQ589843 RXL589843:RXM589843 SHH589843:SHI589843 SRD589843:SRE589843 TAZ589843:TBA589843 TKV589843:TKW589843 TUR589843:TUS589843 UEN589843:UEO589843 UOJ589843:UOK589843 UYF589843:UYG589843 VIB589843:VIC589843 VRX589843:VRY589843 WBT589843:WBU589843 WLP589843:WLQ589843 WVL589843:WVM589843 D655379:E655379 IZ655379:JA655379 SV655379:SW655379 ACR655379:ACS655379 AMN655379:AMO655379 AWJ655379:AWK655379 BGF655379:BGG655379 BQB655379:BQC655379 BZX655379:BZY655379 CJT655379:CJU655379 CTP655379:CTQ655379 DDL655379:DDM655379 DNH655379:DNI655379 DXD655379:DXE655379 EGZ655379:EHA655379 EQV655379:EQW655379 FAR655379:FAS655379 FKN655379:FKO655379 FUJ655379:FUK655379 GEF655379:GEG655379 GOB655379:GOC655379 GXX655379:GXY655379 HHT655379:HHU655379 HRP655379:HRQ655379 IBL655379:IBM655379 ILH655379:ILI655379 IVD655379:IVE655379 JEZ655379:JFA655379 JOV655379:JOW655379 JYR655379:JYS655379 KIN655379:KIO655379 KSJ655379:KSK655379 LCF655379:LCG655379 LMB655379:LMC655379 LVX655379:LVY655379 MFT655379:MFU655379 MPP655379:MPQ655379 MZL655379:MZM655379 NJH655379:NJI655379 NTD655379:NTE655379 OCZ655379:ODA655379 OMV655379:OMW655379 OWR655379:OWS655379 PGN655379:PGO655379 PQJ655379:PQK655379 QAF655379:QAG655379 QKB655379:QKC655379 QTX655379:QTY655379 RDT655379:RDU655379 RNP655379:RNQ655379 RXL655379:RXM655379 SHH655379:SHI655379 SRD655379:SRE655379 TAZ655379:TBA655379 TKV655379:TKW655379 TUR655379:TUS655379 UEN655379:UEO655379 UOJ655379:UOK655379 UYF655379:UYG655379 VIB655379:VIC655379 VRX655379:VRY655379 WBT655379:WBU655379 WLP655379:WLQ655379 WVL655379:WVM655379 D720915:E720915 IZ720915:JA720915 SV720915:SW720915 ACR720915:ACS720915 AMN720915:AMO720915 AWJ720915:AWK720915 BGF720915:BGG720915 BQB720915:BQC720915 BZX720915:BZY720915 CJT720915:CJU720915 CTP720915:CTQ720915 DDL720915:DDM720915 DNH720915:DNI720915 DXD720915:DXE720915 EGZ720915:EHA720915 EQV720915:EQW720915 FAR720915:FAS720915 FKN720915:FKO720915 FUJ720915:FUK720915 GEF720915:GEG720915 GOB720915:GOC720915 GXX720915:GXY720915 HHT720915:HHU720915 HRP720915:HRQ720915 IBL720915:IBM720915 ILH720915:ILI720915 IVD720915:IVE720915 JEZ720915:JFA720915 JOV720915:JOW720915 JYR720915:JYS720915 KIN720915:KIO720915 KSJ720915:KSK720915 LCF720915:LCG720915 LMB720915:LMC720915 LVX720915:LVY720915 MFT720915:MFU720915 MPP720915:MPQ720915 MZL720915:MZM720915 NJH720915:NJI720915 NTD720915:NTE720915 OCZ720915:ODA720915 OMV720915:OMW720915 OWR720915:OWS720915 PGN720915:PGO720915 PQJ720915:PQK720915 QAF720915:QAG720915 QKB720915:QKC720915 QTX720915:QTY720915 RDT720915:RDU720915 RNP720915:RNQ720915 RXL720915:RXM720915 SHH720915:SHI720915 SRD720915:SRE720915 TAZ720915:TBA720915 TKV720915:TKW720915 TUR720915:TUS720915 UEN720915:UEO720915 UOJ720915:UOK720915 UYF720915:UYG720915 VIB720915:VIC720915 VRX720915:VRY720915 WBT720915:WBU720915 WLP720915:WLQ720915 WVL720915:WVM720915 D786451:E786451 IZ786451:JA786451 SV786451:SW786451 ACR786451:ACS786451 AMN786451:AMO786451 AWJ786451:AWK786451 BGF786451:BGG786451 BQB786451:BQC786451 BZX786451:BZY786451 CJT786451:CJU786451 CTP786451:CTQ786451 DDL786451:DDM786451 DNH786451:DNI786451 DXD786451:DXE786451 EGZ786451:EHA786451 EQV786451:EQW786451 FAR786451:FAS786451 FKN786451:FKO786451 FUJ786451:FUK786451 GEF786451:GEG786451 GOB786451:GOC786451 GXX786451:GXY786451 HHT786451:HHU786451 HRP786451:HRQ786451 IBL786451:IBM786451 ILH786451:ILI786451 IVD786451:IVE786451 JEZ786451:JFA786451 JOV786451:JOW786451 JYR786451:JYS786451 KIN786451:KIO786451 KSJ786451:KSK786451 LCF786451:LCG786451 LMB786451:LMC786451 LVX786451:LVY786451 MFT786451:MFU786451 MPP786451:MPQ786451 MZL786451:MZM786451 NJH786451:NJI786451 NTD786451:NTE786451 OCZ786451:ODA786451 OMV786451:OMW786451 OWR786451:OWS786451 PGN786451:PGO786451 PQJ786451:PQK786451 QAF786451:QAG786451 QKB786451:QKC786451 QTX786451:QTY786451 RDT786451:RDU786451 RNP786451:RNQ786451 RXL786451:RXM786451 SHH786451:SHI786451 SRD786451:SRE786451 TAZ786451:TBA786451 TKV786451:TKW786451 TUR786451:TUS786451 UEN786451:UEO786451 UOJ786451:UOK786451 UYF786451:UYG786451 VIB786451:VIC786451 VRX786451:VRY786451 WBT786451:WBU786451 WLP786451:WLQ786451 WVL786451:WVM786451 D851987:E851987 IZ851987:JA851987 SV851987:SW851987 ACR851987:ACS851987 AMN851987:AMO851987 AWJ851987:AWK851987 BGF851987:BGG851987 BQB851987:BQC851987 BZX851987:BZY851987 CJT851987:CJU851987 CTP851987:CTQ851987 DDL851987:DDM851987 DNH851987:DNI851987 DXD851987:DXE851987 EGZ851987:EHA851987 EQV851987:EQW851987 FAR851987:FAS851987 FKN851987:FKO851987 FUJ851987:FUK851987 GEF851987:GEG851987 GOB851987:GOC851987 GXX851987:GXY851987 HHT851987:HHU851987 HRP851987:HRQ851987 IBL851987:IBM851987 ILH851987:ILI851987 IVD851987:IVE851987 JEZ851987:JFA851987 JOV851987:JOW851987 JYR851987:JYS851987 KIN851987:KIO851987 KSJ851987:KSK851987 LCF851987:LCG851987 LMB851987:LMC851987 LVX851987:LVY851987 MFT851987:MFU851987 MPP851987:MPQ851987 MZL851987:MZM851987 NJH851987:NJI851987 NTD851987:NTE851987 OCZ851987:ODA851987 OMV851987:OMW851987 OWR851987:OWS851987 PGN851987:PGO851987 PQJ851987:PQK851987 QAF851987:QAG851987 QKB851987:QKC851987 QTX851987:QTY851987 RDT851987:RDU851987 RNP851987:RNQ851987 RXL851987:RXM851987 SHH851987:SHI851987 SRD851987:SRE851987 TAZ851987:TBA851987 TKV851987:TKW851987 TUR851987:TUS851987 UEN851987:UEO851987 UOJ851987:UOK851987 UYF851987:UYG851987 VIB851987:VIC851987 VRX851987:VRY851987 WBT851987:WBU851987 WLP851987:WLQ851987 WVL851987:WVM851987 D917523:E917523 IZ917523:JA917523 SV917523:SW917523 ACR917523:ACS917523 AMN917523:AMO917523 AWJ917523:AWK917523 BGF917523:BGG917523 BQB917523:BQC917523 BZX917523:BZY917523 CJT917523:CJU917523 CTP917523:CTQ917523 DDL917523:DDM917523 DNH917523:DNI917523 DXD917523:DXE917523 EGZ917523:EHA917523 EQV917523:EQW917523 FAR917523:FAS917523 FKN917523:FKO917523 FUJ917523:FUK917523 GEF917523:GEG917523 GOB917523:GOC917523 GXX917523:GXY917523 HHT917523:HHU917523 HRP917523:HRQ917523 IBL917523:IBM917523 ILH917523:ILI917523 IVD917523:IVE917523 JEZ917523:JFA917523 JOV917523:JOW917523 JYR917523:JYS917523 KIN917523:KIO917523 KSJ917523:KSK917523 LCF917523:LCG917523 LMB917523:LMC917523 LVX917523:LVY917523 MFT917523:MFU917523 MPP917523:MPQ917523 MZL917523:MZM917523 NJH917523:NJI917523 NTD917523:NTE917523 OCZ917523:ODA917523 OMV917523:OMW917523 OWR917523:OWS917523 PGN917523:PGO917523 PQJ917523:PQK917523 QAF917523:QAG917523 QKB917523:QKC917523 QTX917523:QTY917523 RDT917523:RDU917523 RNP917523:RNQ917523 RXL917523:RXM917523 SHH917523:SHI917523 SRD917523:SRE917523 TAZ917523:TBA917523 TKV917523:TKW917523 TUR917523:TUS917523 UEN917523:UEO917523 UOJ917523:UOK917523 UYF917523:UYG917523 VIB917523:VIC917523 VRX917523:VRY917523 WBT917523:WBU917523 WLP917523:WLQ917523 WVL917523:WVM917523 D983059:E983059 IZ983059:JA983059 SV983059:SW983059 ACR983059:ACS983059 AMN983059:AMO983059 AWJ983059:AWK983059 BGF983059:BGG983059 BQB983059:BQC983059 BZX983059:BZY983059 CJT983059:CJU983059 CTP983059:CTQ983059 DDL983059:DDM983059 DNH983059:DNI983059 DXD983059:DXE983059 EGZ983059:EHA983059 EQV983059:EQW983059 FAR983059:FAS983059 FKN983059:FKO983059 FUJ983059:FUK983059 GEF983059:GEG983059 GOB983059:GOC983059 GXX983059:GXY983059 HHT983059:HHU983059 HRP983059:HRQ983059 IBL983059:IBM983059 ILH983059:ILI983059 IVD983059:IVE983059 JEZ983059:JFA983059 JOV983059:JOW983059 JYR983059:JYS983059 KIN983059:KIO983059 KSJ983059:KSK983059 LCF983059:LCG983059 LMB983059:LMC983059 LVX983059:LVY983059 MFT983059:MFU983059 MPP983059:MPQ983059 MZL983059:MZM983059 NJH983059:NJI983059 NTD983059:NTE983059 OCZ983059:ODA983059 OMV983059:OMW983059 OWR983059:OWS983059 PGN983059:PGO983059 PQJ983059:PQK983059 QAF983059:QAG983059 QKB983059:QKC983059 QTX983059:QTY983059 RDT983059:RDU983059 RNP983059:RNQ983059 RXL983059:RXM983059 SHH983059:SHI983059 SRD983059:SRE983059 TAZ983059:TBA983059 TKV983059:TKW983059 TUR983059:TUS983059 UEN983059:UEO983059 UOJ983059:UOK983059 UYF983059:UYG983059 VIB983059:VIC983059 VRX983059:VRY983059 WBT983059:WBU983059 WLP983059:WLQ983059 WVL983059:WVM983059">
      <formula1>サービス提供形態</formula1>
    </dataValidation>
  </dataValidations>
  <pageMargins left="0.7" right="0.7" top="0.75" bottom="0.75" header="0.3" footer="0.3"/>
  <pageSetup paperSize="9" scale="98" orientation="portrait" r:id="rId1"/>
  <colBreaks count="1" manualBreakCount="1">
    <brk id="8" max="2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H77"/>
  <sheetViews>
    <sheetView view="pageBreakPreview" topLeftCell="A31" zoomScale="40" zoomScaleNormal="100" zoomScaleSheetLayoutView="40" workbookViewId="0">
      <selection activeCell="CM53" sqref="CM53"/>
    </sheetView>
  </sheetViews>
  <sheetFormatPr defaultColWidth="9" defaultRowHeight="21" customHeight="1"/>
  <cols>
    <col min="1" max="1" width="3.7265625" style="1" customWidth="1"/>
    <col min="2" max="2" width="3" style="1" customWidth="1"/>
    <col min="3" max="3" width="5.36328125" style="1" customWidth="1"/>
    <col min="4" max="7" width="3.453125" style="2" customWidth="1"/>
    <col min="8" max="64" width="3.453125" style="1" customWidth="1"/>
    <col min="65" max="65" width="3.36328125" style="1" customWidth="1"/>
    <col min="66" max="68" width="3.26953125" style="1" customWidth="1"/>
    <col min="69" max="76" width="3.36328125" style="1" customWidth="1"/>
    <col min="77" max="78" width="7.6328125" style="1" customWidth="1"/>
    <col min="79" max="80" width="2.6328125" style="1" customWidth="1"/>
    <col min="81" max="16384" width="9" style="1"/>
  </cols>
  <sheetData>
    <row r="1" spans="1:112" ht="21" customHeight="1">
      <c r="A1" s="1" t="s">
        <v>130</v>
      </c>
      <c r="B1" s="2"/>
      <c r="C1" s="2"/>
      <c r="G1" s="1"/>
      <c r="W1" s="1" t="s">
        <v>60</v>
      </c>
      <c r="AK1" s="6"/>
      <c r="AO1" s="171"/>
      <c r="AZ1" s="171"/>
      <c r="BA1" s="171"/>
      <c r="BB1" s="171"/>
      <c r="BC1" s="171"/>
      <c r="BD1" s="171"/>
      <c r="BE1" s="171"/>
      <c r="BF1" s="171"/>
      <c r="BG1" s="171"/>
      <c r="BH1" s="171"/>
      <c r="BI1" s="171"/>
      <c r="BJ1" s="171"/>
      <c r="BK1" s="171"/>
      <c r="BL1" s="171"/>
      <c r="BM1" s="171"/>
      <c r="BN1" s="171"/>
      <c r="BO1" s="171"/>
      <c r="BP1" s="171"/>
      <c r="BQ1" s="171"/>
      <c r="BR1" s="171"/>
      <c r="BS1" s="6"/>
      <c r="BT1" s="6"/>
      <c r="BU1" s="6"/>
      <c r="BV1" s="6"/>
      <c r="BW1" s="6"/>
      <c r="BX1" s="6"/>
      <c r="BY1" s="6"/>
      <c r="BZ1" s="6"/>
      <c r="CA1" s="6"/>
      <c r="CB1" s="6"/>
      <c r="CC1" s="6"/>
      <c r="CD1" s="6"/>
      <c r="CE1" s="6"/>
    </row>
    <row r="2" spans="1:112" ht="21" customHeight="1">
      <c r="B2" s="2"/>
      <c r="C2" s="2"/>
      <c r="G2" s="1"/>
      <c r="Y2" s="1">
        <v>-1</v>
      </c>
      <c r="AO2" s="413" t="s">
        <v>115</v>
      </c>
      <c r="AP2" s="413"/>
      <c r="AQ2" s="413"/>
      <c r="AR2" s="413"/>
      <c r="AS2" s="413"/>
      <c r="AT2" s="413"/>
      <c r="AU2" s="413"/>
      <c r="AV2" s="413"/>
      <c r="AW2" s="414"/>
      <c r="AX2" s="415"/>
      <c r="AY2" s="415"/>
      <c r="AZ2" s="415"/>
      <c r="BA2" s="415"/>
      <c r="BB2" s="415"/>
      <c r="BC2" s="415"/>
      <c r="BD2" s="415"/>
      <c r="BE2" s="415"/>
      <c r="BF2" s="415"/>
      <c r="BG2" s="415"/>
      <c r="BH2" s="415"/>
      <c r="BI2" s="415"/>
      <c r="BJ2" s="415"/>
      <c r="BK2" s="415"/>
      <c r="BL2" s="415"/>
      <c r="BM2" s="415"/>
      <c r="BN2" s="415"/>
      <c r="BO2" s="415"/>
      <c r="BP2" s="415"/>
      <c r="BQ2" s="415"/>
      <c r="BR2" s="416"/>
      <c r="BS2" s="78"/>
      <c r="BT2" s="78"/>
      <c r="BU2" s="78"/>
      <c r="BV2" s="78"/>
      <c r="BW2" s="78"/>
      <c r="BX2" s="78"/>
      <c r="BY2" s="78"/>
      <c r="CA2" s="78"/>
      <c r="CB2" s="78"/>
      <c r="CC2" s="78"/>
      <c r="CD2" s="78"/>
      <c r="CE2" s="78"/>
    </row>
    <row r="3" spans="1:112" ht="21" customHeight="1">
      <c r="B3" s="2"/>
      <c r="C3" s="2"/>
      <c r="G3" s="1"/>
      <c r="AO3" s="413" t="s">
        <v>39</v>
      </c>
      <c r="AP3" s="413"/>
      <c r="AQ3" s="413"/>
      <c r="AR3" s="413"/>
      <c r="AS3" s="413"/>
      <c r="AT3" s="413"/>
      <c r="AU3" s="413"/>
      <c r="AV3" s="413"/>
      <c r="AW3" s="417"/>
      <c r="AX3" s="417"/>
      <c r="AY3" s="417"/>
      <c r="AZ3" s="417"/>
      <c r="BA3" s="417"/>
      <c r="BB3" s="417"/>
      <c r="BC3" s="417"/>
      <c r="BD3" s="417"/>
      <c r="BE3" s="417"/>
      <c r="BF3" s="417"/>
      <c r="BG3" s="417"/>
      <c r="BH3" s="417"/>
      <c r="BI3" s="417"/>
      <c r="BJ3" s="417"/>
      <c r="BK3" s="418" t="s">
        <v>40</v>
      </c>
      <c r="BL3" s="419"/>
      <c r="BM3" s="419"/>
      <c r="BN3" s="420"/>
      <c r="BO3" s="421"/>
      <c r="BP3" s="422"/>
      <c r="BQ3" s="422"/>
      <c r="BR3" s="423"/>
      <c r="BS3" s="78"/>
      <c r="BT3" s="78"/>
      <c r="BU3" s="78"/>
      <c r="BV3" s="78"/>
      <c r="BW3" s="78"/>
      <c r="BX3" s="78"/>
      <c r="BY3" s="78"/>
      <c r="CA3" s="78"/>
      <c r="CB3" s="78"/>
      <c r="CC3" s="78"/>
      <c r="CD3" s="78"/>
      <c r="CE3" s="78"/>
    </row>
    <row r="4" spans="1:112" ht="21" customHeight="1">
      <c r="B4" s="2"/>
      <c r="C4" s="58"/>
      <c r="D4" s="410" t="s">
        <v>76</v>
      </c>
      <c r="E4" s="410"/>
      <c r="F4" s="410"/>
      <c r="G4" s="410"/>
      <c r="H4" s="410"/>
      <c r="I4" s="410"/>
      <c r="J4" s="410"/>
      <c r="K4" s="59"/>
      <c r="L4" s="59"/>
      <c r="M4" s="60"/>
      <c r="N4" s="60"/>
      <c r="O4" s="60"/>
      <c r="P4" s="60"/>
      <c r="Q4" s="60"/>
      <c r="R4" s="60"/>
      <c r="S4" s="60"/>
      <c r="T4" s="60"/>
      <c r="U4" s="61"/>
      <c r="V4" s="62"/>
      <c r="W4" s="63"/>
      <c r="X4" s="3"/>
      <c r="Y4" s="3"/>
      <c r="Z4" s="56" t="s">
        <v>169</v>
      </c>
      <c r="AA4" s="47"/>
      <c r="CA4" s="402"/>
      <c r="CB4" s="402"/>
      <c r="CC4" s="402"/>
      <c r="CD4" s="402"/>
      <c r="CE4" s="402"/>
      <c r="CF4" s="402"/>
      <c r="CG4" s="402"/>
      <c r="CH4" s="403"/>
      <c r="CI4" s="403"/>
      <c r="CJ4" s="403"/>
      <c r="CK4" s="403"/>
      <c r="CL4" s="402"/>
      <c r="CM4" s="402"/>
      <c r="CN4" s="402"/>
      <c r="CO4" s="402"/>
      <c r="CP4" s="402"/>
      <c r="CQ4" s="402"/>
      <c r="CR4" s="402"/>
      <c r="CS4" s="402"/>
      <c r="CT4" s="402"/>
      <c r="CU4" s="402"/>
      <c r="CV4" s="402"/>
      <c r="CW4" s="402"/>
      <c r="CX4" s="402"/>
      <c r="CY4" s="402"/>
      <c r="CZ4" s="402"/>
      <c r="DA4" s="402"/>
      <c r="DB4" s="402"/>
      <c r="DC4" s="402"/>
      <c r="DD4" s="402"/>
      <c r="DE4" s="402"/>
      <c r="DF4" s="402"/>
      <c r="DG4" s="402"/>
      <c r="DH4" s="402"/>
    </row>
    <row r="5" spans="1:112" ht="27.75" customHeight="1">
      <c r="B5" s="2"/>
      <c r="C5" s="58"/>
      <c r="D5" s="424"/>
      <c r="E5" s="424"/>
      <c r="F5" s="424"/>
      <c r="G5" s="404" t="s">
        <v>31</v>
      </c>
      <c r="H5" s="404"/>
      <c r="I5" s="404"/>
      <c r="J5" s="404"/>
      <c r="K5" s="404"/>
      <c r="L5" s="404"/>
      <c r="M5" s="404"/>
      <c r="N5" s="404"/>
      <c r="O5" s="404"/>
      <c r="P5" s="404"/>
      <c r="Q5" s="404"/>
      <c r="R5" s="404"/>
      <c r="S5" s="404"/>
      <c r="T5" s="405"/>
      <c r="U5" s="61"/>
      <c r="V5" s="61"/>
      <c r="W5" s="63"/>
      <c r="X5" s="3"/>
      <c r="Y5" s="3"/>
      <c r="Z5" s="406"/>
      <c r="AA5" s="404"/>
      <c r="AB5" s="404"/>
      <c r="AC5" s="404"/>
      <c r="AD5" s="404"/>
      <c r="AE5" s="404"/>
      <c r="AF5" s="405"/>
      <c r="AG5" s="407" t="s">
        <v>30</v>
      </c>
      <c r="AH5" s="408"/>
      <c r="AI5" s="408"/>
      <c r="AJ5" s="409"/>
      <c r="AK5" s="406" t="s">
        <v>29</v>
      </c>
      <c r="AL5" s="404"/>
      <c r="AM5" s="404"/>
      <c r="AN5" s="405"/>
      <c r="AO5" s="406" t="s">
        <v>28</v>
      </c>
      <c r="AP5" s="404"/>
      <c r="AQ5" s="404"/>
      <c r="AR5" s="405"/>
      <c r="AS5" s="406" t="s">
        <v>27</v>
      </c>
      <c r="AT5" s="404"/>
      <c r="AU5" s="404"/>
      <c r="AV5" s="405"/>
      <c r="AW5" s="406" t="s">
        <v>26</v>
      </c>
      <c r="AX5" s="404"/>
      <c r="AY5" s="404"/>
      <c r="AZ5" s="405"/>
      <c r="BA5" s="406" t="s">
        <v>25</v>
      </c>
      <c r="BB5" s="404"/>
      <c r="BC5" s="404"/>
      <c r="BD5" s="405"/>
      <c r="BE5" s="406" t="s">
        <v>22</v>
      </c>
      <c r="BF5" s="404"/>
      <c r="BG5" s="405"/>
      <c r="BK5" s="146"/>
      <c r="BL5" s="146"/>
      <c r="BM5" s="146"/>
      <c r="BN5" s="146"/>
      <c r="BO5" s="147"/>
      <c r="BP5" s="149"/>
      <c r="BQ5" s="10"/>
      <c r="BR5" s="10"/>
      <c r="BS5" s="10"/>
      <c r="CA5" s="403"/>
      <c r="CB5" s="403"/>
      <c r="CC5" s="403"/>
      <c r="CD5" s="403"/>
      <c r="CE5" s="403"/>
      <c r="CF5" s="403"/>
      <c r="CG5" s="403"/>
      <c r="CH5" s="411"/>
      <c r="CI5" s="411"/>
      <c r="CJ5" s="411"/>
      <c r="CK5" s="411"/>
      <c r="CL5" s="411"/>
      <c r="CM5" s="411"/>
      <c r="CN5" s="411"/>
      <c r="CO5" s="411"/>
      <c r="CP5" s="411"/>
      <c r="CQ5" s="411"/>
      <c r="CR5" s="411"/>
      <c r="CS5" s="411"/>
      <c r="CT5" s="411"/>
      <c r="CU5" s="411"/>
      <c r="CV5" s="411"/>
      <c r="CW5" s="411"/>
      <c r="CX5" s="411"/>
      <c r="CY5" s="411"/>
      <c r="CZ5" s="411"/>
      <c r="DA5" s="411"/>
      <c r="DB5" s="411"/>
      <c r="DC5" s="411"/>
      <c r="DD5" s="411"/>
      <c r="DE5" s="411"/>
      <c r="DF5" s="412"/>
      <c r="DG5" s="412"/>
      <c r="DH5" s="412"/>
    </row>
    <row r="6" spans="1:112" ht="21" customHeight="1">
      <c r="B6" s="2"/>
      <c r="C6" s="58"/>
      <c r="D6" s="424"/>
      <c r="E6" s="424"/>
      <c r="F6" s="424"/>
      <c r="G6" s="404" t="s">
        <v>20</v>
      </c>
      <c r="H6" s="404"/>
      <c r="I6" s="404"/>
      <c r="J6" s="404"/>
      <c r="K6" s="404"/>
      <c r="L6" s="404"/>
      <c r="M6" s="404"/>
      <c r="N6" s="404"/>
      <c r="O6" s="404"/>
      <c r="P6" s="404"/>
      <c r="Q6" s="404"/>
      <c r="R6" s="404"/>
      <c r="S6" s="404"/>
      <c r="T6" s="405"/>
      <c r="U6" s="61"/>
      <c r="V6" s="61"/>
      <c r="W6" s="63"/>
      <c r="X6" s="3"/>
      <c r="Y6" s="3"/>
      <c r="Z6" s="425" t="s">
        <v>42</v>
      </c>
      <c r="AA6" s="426"/>
      <c r="AB6" s="426"/>
      <c r="AC6" s="426"/>
      <c r="AD6" s="426"/>
      <c r="AE6" s="426"/>
      <c r="AF6" s="427"/>
      <c r="AG6" s="428"/>
      <c r="AH6" s="429"/>
      <c r="AI6" s="429"/>
      <c r="AJ6" s="430"/>
      <c r="AK6" s="428"/>
      <c r="AL6" s="429"/>
      <c r="AM6" s="429"/>
      <c r="AN6" s="430"/>
      <c r="AO6" s="428"/>
      <c r="AP6" s="429"/>
      <c r="AQ6" s="429"/>
      <c r="AR6" s="430"/>
      <c r="AS6" s="428"/>
      <c r="AT6" s="429"/>
      <c r="AU6" s="429"/>
      <c r="AV6" s="430"/>
      <c r="AW6" s="428"/>
      <c r="AX6" s="429"/>
      <c r="AY6" s="429"/>
      <c r="AZ6" s="430"/>
      <c r="BA6" s="428"/>
      <c r="BB6" s="429"/>
      <c r="BC6" s="429"/>
      <c r="BD6" s="430"/>
      <c r="BE6" s="432">
        <f>ROUNDUP(SUM(AG6:BD6),1)</f>
        <v>0</v>
      </c>
      <c r="BF6" s="433"/>
      <c r="BG6" s="434"/>
      <c r="BL6" s="25"/>
      <c r="BM6" s="25"/>
      <c r="BN6" s="25"/>
      <c r="BW6" s="57"/>
      <c r="CC6" s="25"/>
      <c r="CD6" s="25"/>
      <c r="CE6" s="25"/>
      <c r="CL6" s="431"/>
      <c r="CM6" s="431"/>
      <c r="CN6" s="431"/>
      <c r="CO6" s="431"/>
      <c r="CP6" s="431"/>
      <c r="CQ6" s="431"/>
      <c r="CR6" s="431"/>
      <c r="CS6" s="431"/>
      <c r="CT6" s="411"/>
      <c r="CU6" s="411"/>
      <c r="CV6" s="411"/>
      <c r="CW6" s="411"/>
      <c r="CX6" s="411"/>
      <c r="CY6" s="411"/>
      <c r="CZ6" s="411"/>
      <c r="DA6" s="411"/>
      <c r="DB6" s="411"/>
      <c r="DC6" s="411"/>
      <c r="DD6" s="411"/>
      <c r="DE6" s="411"/>
      <c r="DF6" s="412"/>
      <c r="DG6" s="412"/>
      <c r="DH6" s="412"/>
    </row>
    <row r="7" spans="1:112" ht="21" customHeight="1">
      <c r="B7" s="2"/>
      <c r="C7" s="58"/>
      <c r="D7" s="424"/>
      <c r="E7" s="424"/>
      <c r="F7" s="424"/>
      <c r="G7" s="404" t="s">
        <v>111</v>
      </c>
      <c r="H7" s="404"/>
      <c r="I7" s="404"/>
      <c r="J7" s="404"/>
      <c r="K7" s="404"/>
      <c r="L7" s="404"/>
      <c r="M7" s="404"/>
      <c r="N7" s="404"/>
      <c r="O7" s="404"/>
      <c r="P7" s="404"/>
      <c r="Q7" s="404"/>
      <c r="R7" s="404"/>
      <c r="S7" s="404"/>
      <c r="T7" s="405"/>
      <c r="U7" s="64"/>
      <c r="V7" s="61"/>
      <c r="W7" s="63"/>
      <c r="X7" s="3"/>
      <c r="Y7" s="3"/>
      <c r="Z7" s="4" t="s">
        <v>33</v>
      </c>
      <c r="AA7" s="407" t="s">
        <v>34</v>
      </c>
      <c r="AB7" s="408"/>
      <c r="AC7" s="408"/>
      <c r="AD7" s="408"/>
      <c r="AE7" s="408"/>
      <c r="AF7" s="409"/>
      <c r="AG7" s="435"/>
      <c r="AH7" s="436"/>
      <c r="AI7" s="436"/>
      <c r="AJ7" s="437"/>
      <c r="AK7" s="435"/>
      <c r="AL7" s="436"/>
      <c r="AM7" s="436"/>
      <c r="AN7" s="437"/>
      <c r="AO7" s="435"/>
      <c r="AP7" s="436"/>
      <c r="AQ7" s="436"/>
      <c r="AR7" s="437"/>
      <c r="AS7" s="428"/>
      <c r="AT7" s="429"/>
      <c r="AU7" s="429"/>
      <c r="AV7" s="430"/>
      <c r="AW7" s="428"/>
      <c r="AX7" s="429"/>
      <c r="AY7" s="429"/>
      <c r="AZ7" s="430"/>
      <c r="BA7" s="428"/>
      <c r="BB7" s="429"/>
      <c r="BC7" s="429"/>
      <c r="BD7" s="430"/>
      <c r="BE7" s="432">
        <f>ROUNDUP(SUM(AG7:BD7),1)</f>
        <v>0</v>
      </c>
      <c r="BF7" s="433"/>
      <c r="BG7" s="434"/>
      <c r="CB7" s="402"/>
      <c r="CC7" s="402"/>
      <c r="CD7" s="402"/>
      <c r="CE7" s="402"/>
      <c r="CF7" s="402"/>
      <c r="CG7" s="402"/>
      <c r="CH7" s="402"/>
      <c r="CI7" s="438"/>
      <c r="CJ7" s="438"/>
      <c r="CK7" s="438"/>
      <c r="CL7" s="411"/>
      <c r="CM7" s="411"/>
      <c r="CN7" s="411"/>
      <c r="CO7" s="411"/>
      <c r="CP7" s="411"/>
      <c r="CQ7" s="411"/>
      <c r="CR7" s="411"/>
      <c r="CS7" s="411"/>
      <c r="CT7" s="411"/>
      <c r="CU7" s="411"/>
      <c r="CV7" s="411"/>
      <c r="CW7" s="411"/>
      <c r="CX7" s="411"/>
      <c r="CY7" s="411"/>
      <c r="CZ7" s="411"/>
      <c r="DA7" s="411"/>
      <c r="DB7" s="411"/>
      <c r="DC7" s="411"/>
      <c r="DD7" s="411"/>
      <c r="DE7" s="411"/>
      <c r="DF7" s="412"/>
      <c r="DG7" s="412"/>
      <c r="DH7" s="412"/>
    </row>
    <row r="8" spans="1:112" ht="21" customHeight="1">
      <c r="B8" s="3"/>
      <c r="C8" s="65"/>
      <c r="D8" s="60"/>
      <c r="E8" s="60"/>
      <c r="F8" s="60"/>
      <c r="G8" s="60"/>
      <c r="H8" s="60"/>
      <c r="I8" s="60"/>
      <c r="J8" s="60"/>
      <c r="K8" s="60"/>
      <c r="L8" s="66" t="str">
        <f>IF(COUNTIF(D5:F7,"○")&gt;1,"いずれか１つを選択してください。","")</f>
        <v/>
      </c>
      <c r="M8" s="60"/>
      <c r="N8" s="60"/>
      <c r="O8" s="60"/>
      <c r="P8" s="60"/>
      <c r="Q8" s="60"/>
      <c r="R8" s="60"/>
      <c r="S8" s="60"/>
      <c r="T8" s="60"/>
      <c r="U8" s="67"/>
      <c r="V8" s="67"/>
      <c r="W8" s="63"/>
      <c r="X8" s="3"/>
      <c r="Y8" s="3"/>
      <c r="Z8" s="407" t="s">
        <v>35</v>
      </c>
      <c r="AA8" s="408"/>
      <c r="AB8" s="408"/>
      <c r="AC8" s="408"/>
      <c r="AD8" s="408"/>
      <c r="AE8" s="408"/>
      <c r="AF8" s="409"/>
      <c r="AG8" s="428"/>
      <c r="AH8" s="429"/>
      <c r="AI8" s="429"/>
      <c r="AJ8" s="430"/>
      <c r="AK8" s="428"/>
      <c r="AL8" s="429"/>
      <c r="AM8" s="429"/>
      <c r="AN8" s="430"/>
      <c r="AO8" s="428"/>
      <c r="AP8" s="429"/>
      <c r="AQ8" s="429"/>
      <c r="AR8" s="430"/>
      <c r="AS8" s="428"/>
      <c r="AT8" s="429"/>
      <c r="AU8" s="429"/>
      <c r="AV8" s="430"/>
      <c r="AW8" s="428"/>
      <c r="AX8" s="429"/>
      <c r="AY8" s="429"/>
      <c r="AZ8" s="430"/>
      <c r="BA8" s="428"/>
      <c r="BB8" s="429"/>
      <c r="BC8" s="429"/>
      <c r="BD8" s="430"/>
      <c r="BE8" s="432">
        <f>ROUNDUP(SUM(AG8:BD8),1)</f>
        <v>0</v>
      </c>
      <c r="BF8" s="433"/>
      <c r="BG8" s="434"/>
      <c r="BU8" s="57"/>
      <c r="BW8" s="393"/>
      <c r="BX8" s="393"/>
      <c r="BY8" s="393"/>
      <c r="BZ8" s="393"/>
      <c r="CA8" s="393"/>
      <c r="CB8" s="444"/>
      <c r="CC8" s="444"/>
      <c r="CD8" s="444"/>
      <c r="CE8" s="444"/>
      <c r="CF8" s="444"/>
      <c r="CG8" s="444"/>
      <c r="CH8" s="444"/>
      <c r="CI8" s="438"/>
      <c r="CJ8" s="438"/>
      <c r="CK8" s="438"/>
      <c r="CL8" s="412"/>
      <c r="CM8" s="412"/>
      <c r="CN8" s="412"/>
      <c r="CO8" s="412"/>
      <c r="CP8" s="412"/>
      <c r="CQ8" s="412"/>
      <c r="CR8" s="412"/>
      <c r="CS8" s="412"/>
      <c r="CT8" s="412"/>
      <c r="CU8" s="412"/>
      <c r="CV8" s="412"/>
      <c r="CW8" s="412"/>
      <c r="CX8" s="412"/>
      <c r="CY8" s="412"/>
      <c r="CZ8" s="412"/>
      <c r="DA8" s="412"/>
      <c r="DB8" s="412"/>
      <c r="DC8" s="412"/>
      <c r="DD8" s="412"/>
      <c r="DE8" s="412"/>
      <c r="DF8" s="412"/>
      <c r="DG8" s="412"/>
      <c r="DH8" s="412"/>
    </row>
    <row r="9" spans="1:112" ht="21" customHeight="1">
      <c r="B9" s="3"/>
      <c r="C9" s="65"/>
      <c r="D9" s="60"/>
      <c r="E9" s="67"/>
      <c r="F9" s="61"/>
      <c r="G9" s="61"/>
      <c r="H9" s="61"/>
      <c r="I9" s="61"/>
      <c r="J9" s="61"/>
      <c r="K9" s="61"/>
      <c r="L9" s="61"/>
      <c r="M9" s="61"/>
      <c r="N9" s="61"/>
      <c r="O9" s="61"/>
      <c r="P9" s="61"/>
      <c r="Q9" s="61"/>
      <c r="R9" s="61"/>
      <c r="S9" s="61"/>
      <c r="T9" s="61"/>
      <c r="U9" s="61"/>
      <c r="V9" s="67"/>
      <c r="W9" s="63"/>
      <c r="X9" s="3"/>
      <c r="Y9" s="3"/>
      <c r="Z9" s="407" t="s">
        <v>22</v>
      </c>
      <c r="AA9" s="408"/>
      <c r="AB9" s="408"/>
      <c r="AC9" s="408"/>
      <c r="AD9" s="408"/>
      <c r="AE9" s="408"/>
      <c r="AF9" s="409"/>
      <c r="AG9" s="441">
        <f>AG6+AG8</f>
        <v>0</v>
      </c>
      <c r="AH9" s="442"/>
      <c r="AI9" s="442"/>
      <c r="AJ9" s="443"/>
      <c r="AK9" s="441">
        <f>AK6+AK8</f>
        <v>0</v>
      </c>
      <c r="AL9" s="442"/>
      <c r="AM9" s="442"/>
      <c r="AN9" s="443"/>
      <c r="AO9" s="441">
        <f>AO6+AO8</f>
        <v>0</v>
      </c>
      <c r="AP9" s="442"/>
      <c r="AQ9" s="442"/>
      <c r="AR9" s="443"/>
      <c r="AS9" s="441">
        <f>AS6+AS8</f>
        <v>0</v>
      </c>
      <c r="AT9" s="442"/>
      <c r="AU9" s="442"/>
      <c r="AV9" s="443"/>
      <c r="AW9" s="441">
        <f>AW6+AW8</f>
        <v>0</v>
      </c>
      <c r="AX9" s="442"/>
      <c r="AY9" s="442"/>
      <c r="AZ9" s="443"/>
      <c r="BA9" s="441">
        <f>BA6+BA8</f>
        <v>0</v>
      </c>
      <c r="BB9" s="442"/>
      <c r="BC9" s="442"/>
      <c r="BD9" s="443"/>
      <c r="BE9" s="432">
        <f>BE6+BE8</f>
        <v>0</v>
      </c>
      <c r="BF9" s="433"/>
      <c r="BG9" s="434"/>
      <c r="BW9" s="402"/>
      <c r="BX9" s="402"/>
      <c r="BY9" s="402"/>
      <c r="BZ9" s="402"/>
      <c r="CA9" s="402"/>
      <c r="CB9" s="439"/>
      <c r="CC9" s="439"/>
      <c r="CD9" s="439"/>
      <c r="CE9" s="439"/>
      <c r="CF9" s="440"/>
      <c r="CG9" s="440"/>
      <c r="CH9" s="440"/>
      <c r="CI9" s="440"/>
      <c r="CJ9" s="440"/>
      <c r="CK9" s="440"/>
    </row>
    <row r="10" spans="1:112" ht="21" customHeight="1">
      <c r="B10" s="3"/>
      <c r="C10" s="65"/>
      <c r="D10" s="60"/>
      <c r="E10" s="67"/>
      <c r="F10" s="61"/>
      <c r="G10" s="61"/>
      <c r="H10" s="61"/>
      <c r="I10" s="61"/>
      <c r="J10" s="61"/>
      <c r="K10" s="61"/>
      <c r="L10" s="61"/>
      <c r="M10" s="61"/>
      <c r="N10" s="61"/>
      <c r="O10" s="61"/>
      <c r="P10" s="61"/>
      <c r="Q10" s="61"/>
      <c r="R10" s="61"/>
      <c r="S10" s="61"/>
      <c r="T10" s="61"/>
      <c r="U10" s="61"/>
      <c r="V10" s="67"/>
      <c r="W10" s="68"/>
      <c r="X10" s="3"/>
      <c r="Y10" s="3"/>
      <c r="Z10" s="3"/>
      <c r="AA10" s="3"/>
      <c r="BG10" s="55" t="str">
        <f>IF(AND(BE9&lt;&gt;BO3,D12="○"),"「事業者名簿」の定員数と想定される利用者数が一致しません。","")</f>
        <v/>
      </c>
      <c r="BK10" s="146"/>
      <c r="BL10" s="146"/>
      <c r="BM10" s="146"/>
      <c r="BN10" s="146"/>
      <c r="BO10" s="147"/>
      <c r="BP10" s="149"/>
      <c r="BQ10" s="10"/>
      <c r="BR10" s="10"/>
      <c r="BS10" s="10"/>
      <c r="BW10" s="402"/>
      <c r="BX10" s="402"/>
      <c r="BY10" s="402"/>
      <c r="BZ10" s="402"/>
      <c r="CA10" s="402"/>
      <c r="CB10" s="439"/>
      <c r="CC10" s="439"/>
      <c r="CD10" s="439"/>
      <c r="CE10" s="439"/>
      <c r="CF10" s="440"/>
      <c r="CG10" s="440"/>
      <c r="CH10" s="440"/>
      <c r="CI10" s="440"/>
      <c r="CJ10" s="440"/>
      <c r="CK10" s="440"/>
    </row>
    <row r="11" spans="1:112" ht="21" customHeight="1">
      <c r="B11" s="3"/>
      <c r="C11" s="65"/>
      <c r="D11" s="69" t="s">
        <v>83</v>
      </c>
      <c r="E11" s="70"/>
      <c r="F11" s="70"/>
      <c r="G11" s="70"/>
      <c r="H11" s="70"/>
      <c r="I11" s="70"/>
      <c r="J11" s="61"/>
      <c r="K11" s="61"/>
      <c r="L11" s="61"/>
      <c r="M11" s="61"/>
      <c r="N11" s="61"/>
      <c r="O11" s="61"/>
      <c r="P11" s="61"/>
      <c r="Q11" s="61"/>
      <c r="R11" s="61"/>
      <c r="S11" s="61"/>
      <c r="T11" s="61"/>
      <c r="U11" s="61"/>
      <c r="V11" s="67"/>
      <c r="W11" s="71"/>
      <c r="Z11" s="57" t="s">
        <v>82</v>
      </c>
      <c r="AP11" s="57" t="s">
        <v>98</v>
      </c>
      <c r="AQ11" s="57"/>
      <c r="AW11" s="25"/>
      <c r="AX11" s="25"/>
      <c r="AY11" s="25"/>
      <c r="BG11" s="14"/>
      <c r="BH11" s="57" t="s">
        <v>99</v>
      </c>
      <c r="BN11" s="25"/>
      <c r="BO11" s="25"/>
      <c r="BP11" s="25"/>
      <c r="BW11" s="3"/>
      <c r="BX11" s="3"/>
      <c r="BY11" s="3"/>
      <c r="BZ11" s="3"/>
      <c r="CA11" s="3"/>
      <c r="CB11" s="439"/>
      <c r="CC11" s="439"/>
      <c r="CD11" s="439"/>
      <c r="CE11" s="439"/>
      <c r="CF11" s="440"/>
      <c r="CG11" s="440"/>
      <c r="CH11" s="440"/>
      <c r="CI11" s="440"/>
      <c r="CJ11" s="440"/>
      <c r="CK11" s="440"/>
    </row>
    <row r="12" spans="1:112" ht="21" customHeight="1">
      <c r="B12" s="3"/>
      <c r="C12" s="65"/>
      <c r="D12" s="445"/>
      <c r="E12" s="446"/>
      <c r="F12" s="447" t="s">
        <v>79</v>
      </c>
      <c r="G12" s="448"/>
      <c r="H12" s="448"/>
      <c r="I12" s="448"/>
      <c r="J12" s="448"/>
      <c r="K12" s="448"/>
      <c r="L12" s="448"/>
      <c r="M12" s="448"/>
      <c r="N12" s="448"/>
      <c r="O12" s="448"/>
      <c r="P12" s="448"/>
      <c r="Q12" s="448"/>
      <c r="R12" s="448"/>
      <c r="S12" s="448"/>
      <c r="T12" s="448"/>
      <c r="U12" s="448"/>
      <c r="V12" s="449"/>
      <c r="W12" s="68"/>
      <c r="AE12" s="406" t="s">
        <v>77</v>
      </c>
      <c r="AF12" s="404"/>
      <c r="AG12" s="404"/>
      <c r="AH12" s="404"/>
      <c r="AI12" s="404"/>
      <c r="AJ12" s="404"/>
      <c r="AK12" s="405"/>
      <c r="AL12" s="450" t="s">
        <v>53</v>
      </c>
      <c r="AM12" s="451"/>
      <c r="AN12" s="452"/>
      <c r="AV12" s="406" t="s">
        <v>77</v>
      </c>
      <c r="AW12" s="404"/>
      <c r="AX12" s="404"/>
      <c r="AY12" s="404"/>
      <c r="AZ12" s="404"/>
      <c r="BA12" s="404"/>
      <c r="BB12" s="405"/>
      <c r="BC12" s="450" t="s">
        <v>53</v>
      </c>
      <c r="BD12" s="451"/>
      <c r="BE12" s="452"/>
      <c r="BF12" s="122"/>
      <c r="BG12" s="14"/>
      <c r="BM12" s="406" t="s">
        <v>92</v>
      </c>
      <c r="BN12" s="404"/>
      <c r="BO12" s="404"/>
      <c r="BP12" s="404"/>
      <c r="BQ12" s="404"/>
      <c r="BR12" s="404"/>
      <c r="BS12" s="405"/>
      <c r="BW12" s="456"/>
      <c r="BX12" s="456"/>
      <c r="BY12" s="456"/>
      <c r="BZ12" s="456"/>
      <c r="CA12" s="456"/>
      <c r="CB12" s="457"/>
      <c r="CC12" s="457"/>
      <c r="CD12" s="457"/>
      <c r="CE12" s="457"/>
      <c r="CF12" s="458"/>
      <c r="CG12" s="458"/>
      <c r="CH12" s="458"/>
      <c r="CI12" s="456"/>
      <c r="CJ12" s="456"/>
      <c r="CK12" s="456"/>
    </row>
    <row r="13" spans="1:112" ht="26.25" customHeight="1">
      <c r="B13" s="3"/>
      <c r="C13" s="65"/>
      <c r="D13" s="445"/>
      <c r="E13" s="459"/>
      <c r="F13" s="447" t="s">
        <v>80</v>
      </c>
      <c r="G13" s="448"/>
      <c r="H13" s="448"/>
      <c r="I13" s="448"/>
      <c r="J13" s="448"/>
      <c r="K13" s="448"/>
      <c r="L13" s="448"/>
      <c r="M13" s="448"/>
      <c r="N13" s="448"/>
      <c r="O13" s="448"/>
      <c r="P13" s="448"/>
      <c r="Q13" s="448"/>
      <c r="R13" s="448"/>
      <c r="S13" s="448"/>
      <c r="T13" s="448"/>
      <c r="U13" s="448"/>
      <c r="V13" s="449"/>
      <c r="W13" s="72"/>
      <c r="AE13" s="460" t="s">
        <v>78</v>
      </c>
      <c r="AF13" s="461"/>
      <c r="AG13" s="461"/>
      <c r="AH13" s="462"/>
      <c r="AI13" s="460" t="s">
        <v>59</v>
      </c>
      <c r="AJ13" s="461"/>
      <c r="AK13" s="462"/>
      <c r="AL13" s="453"/>
      <c r="AM13" s="454"/>
      <c r="AN13" s="455"/>
      <c r="AQ13" s="447"/>
      <c r="AR13" s="448"/>
      <c r="AS13" s="448"/>
      <c r="AT13" s="448"/>
      <c r="AU13" s="449"/>
      <c r="AV13" s="460" t="s">
        <v>78</v>
      </c>
      <c r="AW13" s="461"/>
      <c r="AX13" s="461"/>
      <c r="AY13" s="462"/>
      <c r="AZ13" s="460" t="s">
        <v>59</v>
      </c>
      <c r="BA13" s="461"/>
      <c r="BB13" s="462"/>
      <c r="BC13" s="453"/>
      <c r="BD13" s="454"/>
      <c r="BE13" s="455"/>
      <c r="BF13" s="122"/>
      <c r="BG13" s="46"/>
      <c r="BH13" s="447"/>
      <c r="BI13" s="448"/>
      <c r="BJ13" s="448"/>
      <c r="BK13" s="448"/>
      <c r="BL13" s="449"/>
      <c r="BM13" s="460" t="s">
        <v>93</v>
      </c>
      <c r="BN13" s="461"/>
      <c r="BO13" s="461"/>
      <c r="BP13" s="462"/>
      <c r="BQ13" s="460" t="s">
        <v>59</v>
      </c>
      <c r="BR13" s="461"/>
      <c r="BS13" s="462"/>
      <c r="BW13" s="3"/>
      <c r="BX13" s="3"/>
      <c r="BY13" s="3"/>
      <c r="BZ13" s="439"/>
      <c r="CA13" s="439"/>
      <c r="CB13" s="439"/>
      <c r="CC13" s="439"/>
      <c r="CD13" s="440"/>
      <c r="CE13" s="440"/>
      <c r="CF13" s="440"/>
      <c r="CG13" s="440"/>
      <c r="CH13" s="440"/>
      <c r="CI13" s="440"/>
    </row>
    <row r="14" spans="1:112" ht="21" customHeight="1">
      <c r="B14" s="3"/>
      <c r="C14" s="65"/>
      <c r="D14" s="445"/>
      <c r="E14" s="459"/>
      <c r="F14" s="447" t="s">
        <v>81</v>
      </c>
      <c r="G14" s="448"/>
      <c r="H14" s="448"/>
      <c r="I14" s="448"/>
      <c r="J14" s="448"/>
      <c r="K14" s="448"/>
      <c r="L14" s="448"/>
      <c r="M14" s="448"/>
      <c r="N14" s="448"/>
      <c r="O14" s="448"/>
      <c r="P14" s="448"/>
      <c r="Q14" s="448"/>
      <c r="R14" s="448"/>
      <c r="S14" s="448"/>
      <c r="T14" s="448"/>
      <c r="U14" s="448"/>
      <c r="V14" s="449"/>
      <c r="W14" s="72"/>
      <c r="Z14" s="406" t="s">
        <v>62</v>
      </c>
      <c r="AA14" s="404"/>
      <c r="AB14" s="404"/>
      <c r="AC14" s="404"/>
      <c r="AD14" s="405"/>
      <c r="AE14" s="463" t="b">
        <f>IF((OR($D$5="○",$D$6="○")),ROUNDDOWN(((BE$6+BE$8*0.9))/6,1))</f>
        <v>0</v>
      </c>
      <c r="AF14" s="464"/>
      <c r="AG14" s="464"/>
      <c r="AH14" s="465"/>
      <c r="AI14" s="466">
        <f>AE14*$AY$60</f>
        <v>0</v>
      </c>
      <c r="AJ14" s="467"/>
      <c r="AK14" s="468"/>
      <c r="AL14" s="466">
        <f>AE14*40</f>
        <v>0</v>
      </c>
      <c r="AM14" s="467"/>
      <c r="AN14" s="468"/>
      <c r="AQ14" s="406" t="s">
        <v>62</v>
      </c>
      <c r="AR14" s="404"/>
      <c r="AS14" s="404"/>
      <c r="AT14" s="404"/>
      <c r="AU14" s="405"/>
      <c r="AV14" s="469" t="b">
        <f>IF((OR($D$5="○",$D$6="○")),$BE$43)</f>
        <v>0</v>
      </c>
      <c r="AW14" s="470"/>
      <c r="AX14" s="470"/>
      <c r="AY14" s="471"/>
      <c r="AZ14" s="472">
        <f>AV14*$AY$60</f>
        <v>0</v>
      </c>
      <c r="BA14" s="472"/>
      <c r="BB14" s="472"/>
      <c r="BC14" s="466">
        <f>AV14*40</f>
        <v>0</v>
      </c>
      <c r="BD14" s="467"/>
      <c r="BE14" s="468"/>
      <c r="BF14" s="109"/>
      <c r="BG14" s="14"/>
      <c r="BH14" s="406" t="s">
        <v>89</v>
      </c>
      <c r="BI14" s="404"/>
      <c r="BJ14" s="404"/>
      <c r="BK14" s="404"/>
      <c r="BL14" s="405"/>
      <c r="BM14" s="469">
        <f>(ROUNDDOWN(BQ14/40,1))</f>
        <v>0</v>
      </c>
      <c r="BN14" s="470"/>
      <c r="BO14" s="470"/>
      <c r="BP14" s="471"/>
      <c r="BQ14" s="472">
        <f>$BB$73</f>
        <v>0</v>
      </c>
      <c r="BR14" s="472"/>
      <c r="BS14" s="472"/>
      <c r="BU14" s="57"/>
      <c r="BW14" s="57"/>
      <c r="BX14" s="57"/>
      <c r="BY14" s="57"/>
      <c r="BZ14" s="457"/>
      <c r="CA14" s="457"/>
      <c r="CB14" s="457"/>
      <c r="CC14" s="457"/>
      <c r="CD14" s="476"/>
      <c r="CE14" s="476"/>
      <c r="CF14" s="476"/>
      <c r="CG14" s="402"/>
      <c r="CH14" s="402"/>
      <c r="CI14" s="402"/>
    </row>
    <row r="15" spans="1:112" ht="21" customHeight="1">
      <c r="B15" s="3"/>
      <c r="C15" s="73"/>
      <c r="D15" s="74"/>
      <c r="E15" s="74"/>
      <c r="F15" s="74"/>
      <c r="G15" s="74"/>
      <c r="H15" s="74"/>
      <c r="I15" s="74"/>
      <c r="J15" s="74"/>
      <c r="K15" s="74"/>
      <c r="L15" s="75" t="str">
        <f>IF(COUNTIF(D12:E14,"○")&gt;1,"いずれか１つを選択してください。","")</f>
        <v/>
      </c>
      <c r="M15" s="74"/>
      <c r="N15" s="74"/>
      <c r="O15" s="74"/>
      <c r="P15" s="74"/>
      <c r="Q15" s="74"/>
      <c r="R15" s="74"/>
      <c r="S15" s="74"/>
      <c r="T15" s="74"/>
      <c r="U15" s="74"/>
      <c r="V15" s="76"/>
      <c r="W15" s="77"/>
      <c r="Z15" s="406" t="s">
        <v>63</v>
      </c>
      <c r="AA15" s="404"/>
      <c r="AB15" s="404"/>
      <c r="AC15" s="404"/>
      <c r="AD15" s="405"/>
      <c r="AE15" s="463" t="b">
        <f>IF((OR($D$7="○")),ROUNDDOWN((BE$6+BE$8*0.9)/5,1))</f>
        <v>0</v>
      </c>
      <c r="AF15" s="464"/>
      <c r="AG15" s="464"/>
      <c r="AH15" s="465"/>
      <c r="AI15" s="466">
        <f>AE15*$AY$60</f>
        <v>0</v>
      </c>
      <c r="AJ15" s="467"/>
      <c r="AK15" s="468"/>
      <c r="AL15" s="466">
        <f>AE15*40</f>
        <v>0</v>
      </c>
      <c r="AM15" s="467"/>
      <c r="AN15" s="468"/>
      <c r="AQ15" s="406" t="s">
        <v>63</v>
      </c>
      <c r="AR15" s="404"/>
      <c r="AS15" s="404"/>
      <c r="AT15" s="404"/>
      <c r="AU15" s="405"/>
      <c r="AV15" s="469" t="b">
        <f>IF(($D$7="○"),$BE$43)</f>
        <v>0</v>
      </c>
      <c r="AW15" s="470"/>
      <c r="AX15" s="470"/>
      <c r="AY15" s="471"/>
      <c r="AZ15" s="472">
        <f>AV15*$AY$60</f>
        <v>0</v>
      </c>
      <c r="BA15" s="472"/>
      <c r="BB15" s="472"/>
      <c r="BC15" s="466">
        <f>AV15*40</f>
        <v>0</v>
      </c>
      <c r="BD15" s="467"/>
      <c r="BE15" s="468"/>
      <c r="BF15" s="109"/>
      <c r="BG15" s="14"/>
      <c r="BH15" s="473" t="s">
        <v>0</v>
      </c>
      <c r="BI15" s="474"/>
      <c r="BJ15" s="474"/>
      <c r="BK15" s="474"/>
      <c r="BL15" s="475"/>
      <c r="BM15" s="477">
        <f>SUM(BM12:BP14)</f>
        <v>0</v>
      </c>
      <c r="BN15" s="478"/>
      <c r="BO15" s="478"/>
      <c r="BP15" s="479"/>
      <c r="BQ15" s="480">
        <f>SUMIF(BQ12:BS14,"&lt;&gt;#VALUE!")</f>
        <v>0</v>
      </c>
      <c r="BR15" s="480"/>
      <c r="BS15" s="480"/>
      <c r="BW15" s="9"/>
    </row>
    <row r="16" spans="1:112" ht="21" customHeight="1">
      <c r="B16" s="3"/>
      <c r="C16" s="3"/>
      <c r="D16" s="3"/>
      <c r="E16" s="146"/>
      <c r="F16" s="146"/>
      <c r="G16" s="146"/>
      <c r="H16" s="146"/>
      <c r="I16" s="146"/>
      <c r="J16" s="146"/>
      <c r="K16" s="146"/>
      <c r="L16" s="146"/>
      <c r="M16" s="146"/>
      <c r="N16" s="146"/>
      <c r="O16" s="146"/>
      <c r="P16" s="146"/>
      <c r="Q16" s="146"/>
      <c r="R16" s="146"/>
      <c r="S16" s="146"/>
      <c r="T16" s="146"/>
      <c r="U16" s="146"/>
      <c r="V16" s="3"/>
      <c r="W16" s="3"/>
      <c r="X16" s="3"/>
      <c r="Y16" s="3"/>
      <c r="Z16" s="407" t="s">
        <v>21</v>
      </c>
      <c r="AA16" s="408"/>
      <c r="AB16" s="408"/>
      <c r="AC16" s="408"/>
      <c r="AD16" s="409"/>
      <c r="AE16" s="469">
        <f>IF($D$6="○","",ROUNDDOWN(($AO$6+$AO$8*0.9)/9,1)+ROUNDDOWN(($AS$6-$AS$7+$AS$8*0.9)/6,1)+ROUNDDOWN($AS$7/12,1)+ROUNDDOWN(($AW$6-$AW$7+$AW$8*0.9)/4,1)+ROUNDDOWN($AW$7/8,1)+ROUNDDOWN(($BA$6-$BA$7+$BA$8*0.9)/2.5,1)+ROUNDDOWN($BA$7/5,1))</f>
        <v>0</v>
      </c>
      <c r="AF16" s="470"/>
      <c r="AG16" s="470"/>
      <c r="AH16" s="471"/>
      <c r="AI16" s="466">
        <f>AE16*$AY$60</f>
        <v>0</v>
      </c>
      <c r="AJ16" s="467"/>
      <c r="AK16" s="468"/>
      <c r="AL16" s="466">
        <f>AE16*40</f>
        <v>0</v>
      </c>
      <c r="AM16" s="467"/>
      <c r="AN16" s="468"/>
      <c r="AO16" s="3"/>
      <c r="AP16" s="3"/>
      <c r="AQ16" s="407" t="s">
        <v>21</v>
      </c>
      <c r="AR16" s="408"/>
      <c r="AS16" s="408"/>
      <c r="AT16" s="408"/>
      <c r="AU16" s="409"/>
      <c r="AV16" s="469" t="e">
        <f>IF(($D$6="○"),"",$BE$51)</f>
        <v>#DIV/0!</v>
      </c>
      <c r="AW16" s="470"/>
      <c r="AX16" s="470"/>
      <c r="AY16" s="471"/>
      <c r="AZ16" s="472" t="e">
        <f>AV16*$AY$60</f>
        <v>#DIV/0!</v>
      </c>
      <c r="BA16" s="472"/>
      <c r="BB16" s="472"/>
      <c r="BC16" s="466" t="e">
        <f>AV16*40</f>
        <v>#DIV/0!</v>
      </c>
      <c r="BD16" s="467"/>
      <c r="BE16" s="468"/>
      <c r="BF16" s="109"/>
      <c r="BG16" s="14"/>
      <c r="BH16" s="3"/>
      <c r="BI16" s="3"/>
      <c r="BJ16" s="3"/>
      <c r="BK16" s="3"/>
      <c r="BL16" s="3"/>
      <c r="BM16" s="25"/>
      <c r="BN16" s="25"/>
      <c r="BO16" s="25"/>
      <c r="BP16" s="25"/>
      <c r="BQ16" s="109"/>
      <c r="BR16" s="109"/>
      <c r="BS16" s="109"/>
    </row>
    <row r="17" spans="2:96" ht="21" customHeight="1">
      <c r="B17" s="3"/>
      <c r="C17" s="3"/>
      <c r="D17" s="3"/>
      <c r="E17" s="146"/>
      <c r="F17" s="146"/>
      <c r="G17" s="146"/>
      <c r="H17" s="146"/>
      <c r="I17" s="146"/>
      <c r="J17" s="146"/>
      <c r="K17" s="146"/>
      <c r="L17" s="146"/>
      <c r="M17" s="146"/>
      <c r="N17" s="146"/>
      <c r="O17" s="146"/>
      <c r="P17" s="146"/>
      <c r="Q17" s="146"/>
      <c r="R17" s="146"/>
      <c r="S17" s="146"/>
      <c r="T17" s="146"/>
      <c r="U17" s="146"/>
      <c r="V17" s="3"/>
      <c r="W17" s="57"/>
      <c r="X17" s="57"/>
      <c r="Y17" s="57"/>
      <c r="Z17" s="473" t="s">
        <v>0</v>
      </c>
      <c r="AA17" s="474"/>
      <c r="AB17" s="474"/>
      <c r="AC17" s="474"/>
      <c r="AD17" s="475"/>
      <c r="AE17" s="477">
        <f>SUM(AE14:AH16)</f>
        <v>0</v>
      </c>
      <c r="AF17" s="478"/>
      <c r="AG17" s="478"/>
      <c r="AH17" s="479"/>
      <c r="AI17" s="490">
        <f>SUMIF(AI14:AK16,"&lt;&gt;#VALUE!")</f>
        <v>0</v>
      </c>
      <c r="AJ17" s="490"/>
      <c r="AK17" s="490"/>
      <c r="AL17" s="490">
        <f>SUMIF(AL14:AN16,"&lt;&gt;#VALUE!")</f>
        <v>0</v>
      </c>
      <c r="AM17" s="490"/>
      <c r="AN17" s="490"/>
      <c r="AO17" s="57"/>
      <c r="AP17" s="57"/>
      <c r="AQ17" s="473" t="s">
        <v>0</v>
      </c>
      <c r="AR17" s="474"/>
      <c r="AS17" s="474"/>
      <c r="AT17" s="474"/>
      <c r="AU17" s="475"/>
      <c r="AV17" s="477" t="e">
        <f>SUM(AV14:AY16)</f>
        <v>#DIV/0!</v>
      </c>
      <c r="AW17" s="478"/>
      <c r="AX17" s="478"/>
      <c r="AY17" s="479"/>
      <c r="AZ17" s="480" t="e">
        <f>SUMIF(AZ14:BB16,"&lt;&gt;#VALUE!")</f>
        <v>#DIV/0!</v>
      </c>
      <c r="BA17" s="480"/>
      <c r="BB17" s="480"/>
      <c r="BC17" s="473" t="e">
        <f>SUMIF(BC14:BE16,"&lt;&gt;#VALUE!")</f>
        <v>#DIV/0!</v>
      </c>
      <c r="BD17" s="474"/>
      <c r="BE17" s="475"/>
      <c r="BF17" s="57"/>
      <c r="BG17" s="15"/>
      <c r="BH17" s="57"/>
      <c r="BI17" s="57"/>
      <c r="BJ17" s="57"/>
      <c r="BK17" s="57"/>
      <c r="BL17" s="57"/>
      <c r="BM17" s="110"/>
      <c r="BN17" s="110"/>
      <c r="BO17" s="110"/>
      <c r="BP17" s="110"/>
      <c r="BQ17" s="111"/>
      <c r="BR17" s="111"/>
      <c r="BS17" s="111"/>
      <c r="BT17" s="57"/>
      <c r="BU17" s="57"/>
      <c r="BV17" s="57"/>
      <c r="BW17" s="156"/>
      <c r="BX17" s="12"/>
    </row>
    <row r="18" spans="2:96" ht="21" customHeight="1" thickBot="1">
      <c r="B18" s="3"/>
      <c r="C18" s="3"/>
      <c r="D18" s="3"/>
      <c r="E18" s="146"/>
      <c r="F18" s="146"/>
      <c r="G18" s="146"/>
      <c r="H18" s="146"/>
      <c r="I18" s="146"/>
      <c r="J18" s="146"/>
      <c r="K18" s="146"/>
      <c r="L18" s="146"/>
      <c r="M18" s="146"/>
      <c r="N18" s="146"/>
      <c r="O18" s="146"/>
      <c r="P18" s="146"/>
      <c r="Q18" s="146"/>
      <c r="R18" s="146"/>
      <c r="S18" s="146"/>
      <c r="T18" s="146"/>
      <c r="U18" s="146"/>
      <c r="V18" s="3"/>
      <c r="W18" s="157"/>
      <c r="X18" s="157"/>
      <c r="Y18" s="157"/>
      <c r="Z18" s="157"/>
      <c r="AA18" s="157"/>
      <c r="AB18" s="27"/>
      <c r="AC18" s="27"/>
      <c r="AD18" s="27"/>
      <c r="AE18" s="27"/>
      <c r="AF18" s="146"/>
      <c r="AG18" s="146"/>
      <c r="AH18" s="146"/>
      <c r="AI18" s="146"/>
      <c r="AJ18" s="146"/>
      <c r="AK18" s="146"/>
      <c r="AM18" s="157"/>
      <c r="AN18" s="157"/>
      <c r="AO18" s="157"/>
      <c r="AP18" s="157"/>
      <c r="AQ18" s="157"/>
      <c r="AR18" s="27"/>
      <c r="AS18" s="27"/>
      <c r="AT18" s="27"/>
      <c r="AU18" s="27"/>
      <c r="AV18" s="148"/>
      <c r="AW18" s="148"/>
      <c r="AX18" s="148"/>
      <c r="AY18" s="146"/>
      <c r="AZ18" s="146"/>
      <c r="BA18" s="146"/>
      <c r="BD18" s="15"/>
      <c r="BE18" s="15"/>
      <c r="BF18" s="15"/>
      <c r="BG18" s="15"/>
      <c r="BH18" s="15"/>
      <c r="BI18" s="13"/>
      <c r="BJ18" s="13"/>
      <c r="BK18" s="13"/>
      <c r="BL18" s="13"/>
      <c r="BM18" s="26"/>
      <c r="BN18" s="26"/>
      <c r="BO18" s="26"/>
      <c r="BP18" s="26"/>
      <c r="BQ18" s="47"/>
      <c r="BR18" s="156"/>
      <c r="BS18" s="156"/>
      <c r="BT18" s="156"/>
      <c r="BU18" s="9"/>
      <c r="BV18" s="9"/>
      <c r="BW18" s="9"/>
      <c r="BX18" s="12"/>
    </row>
    <row r="19" spans="2:96" ht="8.25" customHeight="1">
      <c r="B19" s="98"/>
      <c r="C19" s="88"/>
      <c r="D19" s="88"/>
      <c r="E19" s="150"/>
      <c r="F19" s="150"/>
      <c r="G19" s="150"/>
      <c r="H19" s="150"/>
      <c r="I19" s="150"/>
      <c r="J19" s="150"/>
      <c r="K19" s="150"/>
      <c r="L19" s="150"/>
      <c r="M19" s="150"/>
      <c r="N19" s="150"/>
      <c r="O19" s="150"/>
      <c r="P19" s="150"/>
      <c r="Q19" s="150"/>
      <c r="R19" s="150"/>
      <c r="S19" s="150"/>
      <c r="T19" s="150"/>
      <c r="U19" s="150"/>
      <c r="V19" s="88"/>
      <c r="W19" s="99"/>
      <c r="X19" s="99"/>
      <c r="Y19" s="99"/>
      <c r="Z19" s="99"/>
      <c r="AA19" s="99"/>
      <c r="AB19" s="100"/>
      <c r="AC19" s="100"/>
      <c r="AD19" s="100"/>
      <c r="AE19" s="100"/>
      <c r="AF19" s="150"/>
      <c r="AG19" s="150"/>
      <c r="AH19" s="150"/>
      <c r="AI19" s="150"/>
      <c r="AJ19" s="150"/>
      <c r="AK19" s="150"/>
      <c r="AL19" s="17"/>
      <c r="AM19" s="99"/>
      <c r="AN19" s="99"/>
      <c r="AO19" s="99"/>
      <c r="AP19" s="99"/>
      <c r="AQ19" s="99"/>
      <c r="AR19" s="100"/>
      <c r="AS19" s="100"/>
      <c r="AT19" s="100"/>
      <c r="AU19" s="100"/>
      <c r="AV19" s="101"/>
      <c r="AW19" s="101"/>
      <c r="AX19" s="101"/>
      <c r="AY19" s="150"/>
      <c r="AZ19" s="150"/>
      <c r="BA19" s="150"/>
      <c r="BB19" s="17"/>
      <c r="BC19" s="17"/>
      <c r="BD19" s="102"/>
      <c r="BE19" s="102"/>
      <c r="BF19" s="102"/>
      <c r="BG19" s="102"/>
      <c r="BH19" s="102"/>
      <c r="BI19" s="86"/>
      <c r="BJ19" s="86"/>
      <c r="BK19" s="86"/>
      <c r="BL19" s="86"/>
      <c r="BM19" s="87"/>
      <c r="BN19" s="103"/>
      <c r="BO19" s="26"/>
      <c r="BP19" s="26"/>
      <c r="BQ19" s="47"/>
      <c r="BR19" s="156"/>
      <c r="BS19" s="156"/>
      <c r="BT19" s="156"/>
      <c r="BU19" s="9"/>
      <c r="BV19" s="9"/>
      <c r="BW19" s="9"/>
      <c r="BX19" s="12"/>
    </row>
    <row r="20" spans="2:96" ht="21" customHeight="1">
      <c r="B20" s="89"/>
      <c r="D20" s="57" t="s">
        <v>101</v>
      </c>
      <c r="E20" s="28"/>
      <c r="F20" s="28"/>
      <c r="G20" s="28"/>
      <c r="H20" s="28"/>
      <c r="I20" s="29"/>
      <c r="J20" s="13"/>
      <c r="K20" s="13"/>
      <c r="L20" s="13"/>
      <c r="M20" s="26"/>
      <c r="N20" s="26"/>
      <c r="O20" s="29"/>
      <c r="P20" s="26"/>
      <c r="Q20" s="146"/>
      <c r="R20" s="146"/>
      <c r="S20" s="146"/>
      <c r="T20" s="146"/>
      <c r="U20" s="146"/>
      <c r="V20" s="3"/>
      <c r="W20" s="38"/>
      <c r="X20" s="81"/>
      <c r="Y20" s="81"/>
      <c r="Z20" s="481" t="s">
        <v>100</v>
      </c>
      <c r="AA20" s="481"/>
      <c r="AB20" s="481"/>
      <c r="AC20" s="481"/>
      <c r="AD20" s="481"/>
      <c r="AE20" s="481"/>
      <c r="AF20" s="481"/>
      <c r="AG20" s="481"/>
      <c r="AH20" s="481"/>
      <c r="AI20" s="481"/>
      <c r="AJ20" s="481"/>
      <c r="AK20" s="481"/>
      <c r="AL20" s="481"/>
      <c r="AM20" s="481"/>
      <c r="AN20" s="481"/>
      <c r="AO20" s="481"/>
      <c r="AP20" s="481"/>
      <c r="AQ20" s="481"/>
      <c r="AR20" s="481"/>
      <c r="AS20" s="481"/>
      <c r="AT20" s="481"/>
      <c r="AU20" s="481"/>
      <c r="AV20" s="481"/>
      <c r="AW20" s="481"/>
      <c r="AX20" s="481"/>
      <c r="AY20" s="481"/>
      <c r="AZ20" s="481"/>
      <c r="BA20" s="481"/>
      <c r="BB20" s="481"/>
      <c r="BC20" s="481"/>
      <c r="BD20" s="481"/>
      <c r="BE20" s="481"/>
      <c r="BF20" s="481"/>
      <c r="BG20" s="481"/>
      <c r="BH20" s="481"/>
      <c r="BI20" s="481"/>
      <c r="BJ20" s="481"/>
      <c r="BK20" s="481"/>
      <c r="BL20" s="481"/>
      <c r="BM20" s="482"/>
      <c r="BN20" s="106"/>
      <c r="BO20" s="26"/>
      <c r="BP20" s="26"/>
      <c r="BQ20" s="47"/>
      <c r="BR20" s="156"/>
      <c r="BS20" s="156"/>
      <c r="BT20" s="156"/>
      <c r="BU20" s="9"/>
      <c r="BV20" s="9"/>
      <c r="BW20" s="9"/>
      <c r="BX20" s="26"/>
    </row>
    <row r="21" spans="2:96" ht="16.5" customHeight="1">
      <c r="B21" s="89"/>
      <c r="C21" s="3"/>
      <c r="D21" s="3"/>
      <c r="E21" s="1"/>
      <c r="F21" s="13"/>
      <c r="G21" s="13"/>
      <c r="H21" s="13"/>
      <c r="I21" s="26"/>
      <c r="J21" s="26"/>
      <c r="L21" s="26"/>
      <c r="M21" s="146"/>
      <c r="N21" s="146"/>
      <c r="Q21" s="146"/>
      <c r="S21" s="13"/>
      <c r="T21" s="13"/>
      <c r="U21" s="13"/>
      <c r="V21" s="26"/>
      <c r="W21" s="173" t="s">
        <v>97</v>
      </c>
      <c r="X21" s="82"/>
      <c r="Y21" s="116"/>
      <c r="Z21" s="483"/>
      <c r="AA21" s="483"/>
      <c r="AB21" s="483"/>
      <c r="AC21" s="483"/>
      <c r="AD21" s="483"/>
      <c r="AE21" s="483"/>
      <c r="AF21" s="483"/>
      <c r="AG21" s="483"/>
      <c r="AH21" s="483"/>
      <c r="AI21" s="483"/>
      <c r="AJ21" s="483"/>
      <c r="AK21" s="483"/>
      <c r="AL21" s="483"/>
      <c r="AM21" s="483"/>
      <c r="AN21" s="483"/>
      <c r="AO21" s="483"/>
      <c r="AP21" s="483"/>
      <c r="AQ21" s="483"/>
      <c r="AR21" s="483"/>
      <c r="AS21" s="483"/>
      <c r="AT21" s="483"/>
      <c r="AU21" s="483"/>
      <c r="AV21" s="483"/>
      <c r="AW21" s="483"/>
      <c r="AX21" s="483"/>
      <c r="AY21" s="483"/>
      <c r="AZ21" s="483"/>
      <c r="BA21" s="483"/>
      <c r="BB21" s="483"/>
      <c r="BC21" s="483"/>
      <c r="BD21" s="483"/>
      <c r="BE21" s="483"/>
      <c r="BF21" s="483"/>
      <c r="BG21" s="483"/>
      <c r="BH21" s="483"/>
      <c r="BI21" s="483"/>
      <c r="BJ21" s="483"/>
      <c r="BK21" s="483"/>
      <c r="BL21" s="483"/>
      <c r="BM21" s="484"/>
      <c r="BN21" s="106"/>
      <c r="BO21" s="26"/>
      <c r="BQ21" s="28"/>
      <c r="BR21" s="108"/>
      <c r="BS21" s="108"/>
      <c r="BT21" s="24"/>
      <c r="BU21" s="24"/>
      <c r="BX21" s="26"/>
    </row>
    <row r="22" spans="2:96" ht="16.5" customHeight="1">
      <c r="B22" s="89"/>
      <c r="C22" s="3"/>
      <c r="D22" s="3"/>
      <c r="E22" s="1"/>
      <c r="F22" s="13"/>
      <c r="G22" s="13"/>
      <c r="H22" s="13"/>
      <c r="I22" s="26"/>
      <c r="J22" s="26"/>
      <c r="L22" s="26"/>
      <c r="M22" s="146"/>
      <c r="N22" s="146"/>
      <c r="Q22" s="146"/>
      <c r="S22" s="13"/>
      <c r="T22" s="13"/>
      <c r="U22" s="13"/>
      <c r="V22" s="26"/>
      <c r="W22" s="84"/>
      <c r="X22" s="85"/>
      <c r="Y22" s="85"/>
      <c r="Z22" s="485"/>
      <c r="AA22" s="485"/>
      <c r="AB22" s="485"/>
      <c r="AC22" s="485"/>
      <c r="AD22" s="485"/>
      <c r="AE22" s="485"/>
      <c r="AF22" s="485"/>
      <c r="AG22" s="485"/>
      <c r="AH22" s="485"/>
      <c r="AI22" s="485"/>
      <c r="AJ22" s="485"/>
      <c r="AK22" s="485"/>
      <c r="AL22" s="485"/>
      <c r="AM22" s="485"/>
      <c r="AN22" s="485"/>
      <c r="AO22" s="485"/>
      <c r="AP22" s="485"/>
      <c r="AQ22" s="485"/>
      <c r="AR22" s="485"/>
      <c r="AS22" s="485"/>
      <c r="AT22" s="485"/>
      <c r="AU22" s="485"/>
      <c r="AV22" s="485"/>
      <c r="AW22" s="485"/>
      <c r="AX22" s="485"/>
      <c r="AY22" s="485"/>
      <c r="AZ22" s="485"/>
      <c r="BA22" s="485"/>
      <c r="BB22" s="485"/>
      <c r="BC22" s="485"/>
      <c r="BD22" s="485"/>
      <c r="BE22" s="485"/>
      <c r="BF22" s="485"/>
      <c r="BG22" s="485"/>
      <c r="BH22" s="485"/>
      <c r="BI22" s="485"/>
      <c r="BJ22" s="485"/>
      <c r="BK22" s="485"/>
      <c r="BL22" s="485"/>
      <c r="BM22" s="486"/>
      <c r="BN22" s="106"/>
      <c r="BO22" s="156"/>
      <c r="BQ22" s="28"/>
      <c r="BR22" s="108"/>
      <c r="BS22" s="108"/>
      <c r="BT22" s="24"/>
      <c r="BU22" s="24"/>
      <c r="BX22" s="26"/>
    </row>
    <row r="23" spans="2:96" ht="12" customHeight="1">
      <c r="B23" s="89"/>
      <c r="C23" s="3"/>
      <c r="D23" s="3"/>
      <c r="E23" s="1"/>
      <c r="F23" s="13"/>
      <c r="G23" s="13"/>
      <c r="H23" s="13"/>
      <c r="I23" s="26"/>
      <c r="J23" s="26"/>
      <c r="L23" s="26"/>
      <c r="M23" s="146"/>
      <c r="N23" s="146"/>
      <c r="Q23" s="146"/>
      <c r="S23" s="13"/>
      <c r="T23" s="13"/>
      <c r="U23" s="13"/>
      <c r="V23" s="26"/>
      <c r="W23" s="30"/>
      <c r="X23" s="79"/>
      <c r="Y23" s="79"/>
      <c r="Z23" s="8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106"/>
      <c r="BO23" s="156"/>
      <c r="BQ23" s="28"/>
      <c r="BR23" s="108"/>
      <c r="BS23" s="108"/>
      <c r="BT23" s="24"/>
      <c r="BU23" s="174"/>
      <c r="BV23" s="172"/>
      <c r="BW23" s="172"/>
      <c r="BX23" s="175"/>
      <c r="BY23" s="172"/>
      <c r="BZ23" s="172"/>
      <c r="CA23" s="172"/>
      <c r="CB23" s="172"/>
      <c r="CC23" s="172"/>
      <c r="CD23" s="172"/>
      <c r="CE23" s="172"/>
      <c r="CF23" s="172"/>
      <c r="CG23" s="172"/>
      <c r="CH23" s="172"/>
      <c r="CI23" s="172"/>
      <c r="CJ23" s="172"/>
      <c r="CK23" s="172"/>
      <c r="CL23" s="172"/>
      <c r="CM23" s="172"/>
      <c r="CN23" s="172"/>
      <c r="CO23" s="172"/>
      <c r="CP23" s="172"/>
      <c r="CQ23" s="172"/>
      <c r="CR23" s="172"/>
    </row>
    <row r="24" spans="2:96" ht="21" customHeight="1">
      <c r="B24" s="89"/>
      <c r="C24" s="121"/>
      <c r="D24" s="487" t="s">
        <v>64</v>
      </c>
      <c r="E24" s="487"/>
      <c r="F24" s="487"/>
      <c r="G24" s="487"/>
      <c r="H24" s="487"/>
      <c r="I24" s="487"/>
      <c r="J24" s="487"/>
      <c r="K24" s="487"/>
      <c r="L24" s="487"/>
      <c r="M24" s="487"/>
      <c r="N24" s="487"/>
      <c r="O24" s="487"/>
      <c r="P24" s="487"/>
      <c r="Q24" s="487"/>
      <c r="R24" s="487"/>
      <c r="S24" s="487"/>
      <c r="T24" s="487"/>
      <c r="U24" s="487"/>
      <c r="V24" s="487"/>
      <c r="W24" s="487"/>
      <c r="X24" s="487"/>
      <c r="Y24" s="487"/>
      <c r="Z24" s="487"/>
      <c r="AA24" s="487"/>
      <c r="AB24" s="487"/>
      <c r="AC24" s="487"/>
      <c r="AD24" s="487"/>
      <c r="AE24" s="487"/>
      <c r="AF24" s="487"/>
      <c r="AG24" s="112"/>
      <c r="AH24" s="26"/>
      <c r="AI24" s="113"/>
      <c r="AJ24" s="488" t="s">
        <v>38</v>
      </c>
      <c r="AK24" s="488"/>
      <c r="AL24" s="488"/>
      <c r="AM24" s="488"/>
      <c r="AN24" s="488"/>
      <c r="AO24" s="488"/>
      <c r="AP24" s="488"/>
      <c r="AQ24" s="488"/>
      <c r="AR24" s="488"/>
      <c r="AS24" s="488"/>
      <c r="AT24" s="488"/>
      <c r="AU24" s="488"/>
      <c r="AV24" s="488"/>
      <c r="AW24" s="488"/>
      <c r="AX24" s="488"/>
      <c r="AY24" s="488"/>
      <c r="AZ24" s="488"/>
      <c r="BA24" s="488"/>
      <c r="BB24" s="488"/>
      <c r="BC24" s="488"/>
      <c r="BD24" s="488"/>
      <c r="BE24" s="488"/>
      <c r="BF24" s="488"/>
      <c r="BG24" s="488"/>
      <c r="BH24" s="488"/>
      <c r="BI24" s="488"/>
      <c r="BJ24" s="488"/>
      <c r="BK24" s="488"/>
      <c r="BL24" s="488"/>
      <c r="BM24" s="114"/>
      <c r="BN24" s="106"/>
      <c r="BO24" s="156"/>
      <c r="BQ24" s="28"/>
      <c r="BR24" s="108"/>
      <c r="BS24" s="108"/>
      <c r="BT24" s="24"/>
      <c r="BU24" s="174"/>
      <c r="BV24" s="172"/>
      <c r="BW24" s="172"/>
      <c r="BX24" s="172"/>
      <c r="BY24" s="172"/>
      <c r="BZ24" s="172"/>
      <c r="CA24" s="172"/>
      <c r="CB24" s="172"/>
      <c r="CC24" s="172"/>
      <c r="CD24" s="172"/>
      <c r="CE24" s="172"/>
      <c r="CF24" s="172"/>
      <c r="CG24" s="172"/>
      <c r="CH24" s="172"/>
      <c r="CI24" s="172"/>
      <c r="CJ24" s="172"/>
      <c r="CK24" s="172"/>
      <c r="CL24" s="172"/>
      <c r="CM24" s="172"/>
      <c r="CN24" s="172"/>
      <c r="CO24" s="172"/>
      <c r="CP24" s="172"/>
      <c r="CQ24" s="172"/>
      <c r="CR24" s="172"/>
    </row>
    <row r="25" spans="2:96" ht="21" customHeight="1">
      <c r="B25" s="89"/>
      <c r="C25" s="48"/>
      <c r="D25" s="489" t="s">
        <v>45</v>
      </c>
      <c r="E25" s="489"/>
      <c r="F25" s="489"/>
      <c r="G25" s="489"/>
      <c r="H25" s="489"/>
      <c r="I25" s="117" t="s">
        <v>54</v>
      </c>
      <c r="J25" s="117"/>
      <c r="K25" s="117"/>
      <c r="L25" s="117"/>
      <c r="M25" s="117" t="s">
        <v>52</v>
      </c>
      <c r="N25" s="117"/>
      <c r="O25" s="117"/>
      <c r="P25" s="117"/>
      <c r="Q25" s="83"/>
      <c r="R25" s="115"/>
      <c r="S25" s="115"/>
      <c r="T25" s="489" t="s">
        <v>46</v>
      </c>
      <c r="U25" s="489"/>
      <c r="V25" s="489"/>
      <c r="W25" s="489"/>
      <c r="X25" s="489"/>
      <c r="Y25" s="117" t="s">
        <v>54</v>
      </c>
      <c r="Z25" s="117"/>
      <c r="AA25" s="117"/>
      <c r="AB25" s="117"/>
      <c r="AC25" s="117" t="s">
        <v>52</v>
      </c>
      <c r="AD25" s="117"/>
      <c r="AE25" s="117"/>
      <c r="AF25" s="117"/>
      <c r="AG25" s="118"/>
      <c r="AH25" s="115"/>
      <c r="AI25" s="119"/>
      <c r="AJ25" s="489" t="s">
        <v>47</v>
      </c>
      <c r="AK25" s="489"/>
      <c r="AL25" s="489"/>
      <c r="AM25" s="489"/>
      <c r="AN25" s="489"/>
      <c r="AO25" s="117" t="s">
        <v>54</v>
      </c>
      <c r="AP25" s="117"/>
      <c r="AQ25" s="117"/>
      <c r="AR25" s="117"/>
      <c r="AS25" s="117" t="s">
        <v>52</v>
      </c>
      <c r="AT25" s="117"/>
      <c r="AU25" s="117"/>
      <c r="AV25" s="117"/>
      <c r="AW25" s="158"/>
      <c r="AX25" s="159"/>
      <c r="AY25" s="160"/>
      <c r="AZ25" s="489" t="s">
        <v>61</v>
      </c>
      <c r="BA25" s="489"/>
      <c r="BB25" s="489"/>
      <c r="BC25" s="489"/>
      <c r="BD25" s="489"/>
      <c r="BE25" s="117" t="s">
        <v>54</v>
      </c>
      <c r="BF25" s="117"/>
      <c r="BG25" s="117"/>
      <c r="BH25" s="117"/>
      <c r="BI25" s="117" t="s">
        <v>52</v>
      </c>
      <c r="BJ25" s="117"/>
      <c r="BK25" s="117"/>
      <c r="BL25" s="117"/>
      <c r="BM25" s="51"/>
      <c r="BN25" s="91"/>
      <c r="BO25" s="26"/>
      <c r="BQ25" s="28"/>
      <c r="BR25" s="108"/>
      <c r="BS25" s="108"/>
      <c r="BT25" s="24"/>
      <c r="BU25" s="174"/>
      <c r="BV25" s="158"/>
      <c r="BW25" s="158"/>
      <c r="BX25" s="158"/>
      <c r="BY25" s="158"/>
      <c r="BZ25" s="172"/>
      <c r="CA25" s="158"/>
      <c r="CB25" s="158"/>
      <c r="CC25" s="158"/>
      <c r="CD25" s="158"/>
      <c r="CE25" s="172"/>
      <c r="CF25" s="158"/>
      <c r="CG25" s="158"/>
      <c r="CH25" s="158"/>
      <c r="CI25" s="158"/>
      <c r="CJ25" s="172"/>
      <c r="CK25" s="158"/>
      <c r="CL25" s="158"/>
      <c r="CM25" s="158"/>
      <c r="CN25" s="158"/>
      <c r="CO25" s="172"/>
      <c r="CP25" s="172"/>
      <c r="CQ25" s="172"/>
      <c r="CR25" s="172"/>
    </row>
    <row r="26" spans="2:96" ht="21" customHeight="1">
      <c r="B26" s="89"/>
      <c r="C26" s="48"/>
      <c r="D26" s="489" t="s">
        <v>90</v>
      </c>
      <c r="E26" s="489"/>
      <c r="F26" s="489"/>
      <c r="G26" s="489"/>
      <c r="H26" s="489"/>
      <c r="I26" s="491">
        <f>(ROUNDDOWN(M26/40,1))</f>
        <v>0</v>
      </c>
      <c r="J26" s="491"/>
      <c r="K26" s="491"/>
      <c r="L26" s="491"/>
      <c r="M26" s="491">
        <f>((((ROUNDDOWN($BE$9/12,1))*40)))*-1</f>
        <v>0</v>
      </c>
      <c r="N26" s="491"/>
      <c r="O26" s="491"/>
      <c r="P26" s="491"/>
      <c r="Q26" s="83"/>
      <c r="R26" s="115"/>
      <c r="S26" s="115"/>
      <c r="T26" s="489" t="s">
        <v>90</v>
      </c>
      <c r="U26" s="489"/>
      <c r="V26" s="489"/>
      <c r="W26" s="489"/>
      <c r="X26" s="489"/>
      <c r="Y26" s="491">
        <f>(ROUNDDOWN(AC26/40,1))</f>
        <v>0</v>
      </c>
      <c r="Z26" s="491"/>
      <c r="AA26" s="491"/>
      <c r="AB26" s="491"/>
      <c r="AC26" s="491">
        <f>((((ROUNDDOWN($BE$9/30,1))*40)))*-1</f>
        <v>0</v>
      </c>
      <c r="AD26" s="491"/>
      <c r="AE26" s="491"/>
      <c r="AF26" s="491"/>
      <c r="AG26" s="118"/>
      <c r="AH26" s="115"/>
      <c r="AI26" s="119"/>
      <c r="AJ26" s="489" t="s">
        <v>90</v>
      </c>
      <c r="AK26" s="489"/>
      <c r="AL26" s="489"/>
      <c r="AM26" s="489"/>
      <c r="AN26" s="489"/>
      <c r="AO26" s="491">
        <f>(ROUNDDOWN(AS26/40,1))</f>
        <v>0</v>
      </c>
      <c r="AP26" s="491"/>
      <c r="AQ26" s="491"/>
      <c r="AR26" s="491"/>
      <c r="AS26" s="491">
        <f>((((ROUNDDOWN($BE$9/7.5,1))*40)))*-1</f>
        <v>0</v>
      </c>
      <c r="AT26" s="491"/>
      <c r="AU26" s="491"/>
      <c r="AV26" s="491"/>
      <c r="AW26" s="161"/>
      <c r="AX26" s="159"/>
      <c r="AY26" s="160"/>
      <c r="AZ26" s="489" t="s">
        <v>90</v>
      </c>
      <c r="BA26" s="489"/>
      <c r="BB26" s="489"/>
      <c r="BC26" s="489"/>
      <c r="BD26" s="489"/>
      <c r="BE26" s="491">
        <f>(ROUNDDOWN(BI26/40,1))</f>
        <v>0</v>
      </c>
      <c r="BF26" s="491"/>
      <c r="BG26" s="491"/>
      <c r="BH26" s="491"/>
      <c r="BI26" s="492">
        <f>((((ROUNDDOWN($BE$9/20,1))*40)))*-1</f>
        <v>0</v>
      </c>
      <c r="BJ26" s="493"/>
      <c r="BK26" s="493"/>
      <c r="BL26" s="494"/>
      <c r="BM26" s="51"/>
      <c r="BN26" s="91"/>
      <c r="BO26" s="26"/>
      <c r="BQ26" s="28"/>
      <c r="BR26" s="108"/>
      <c r="BS26" s="108"/>
      <c r="BT26" s="24"/>
      <c r="BU26" s="174"/>
      <c r="BV26" s="176"/>
      <c r="BW26" s="176"/>
      <c r="BX26" s="176"/>
      <c r="BY26" s="176"/>
      <c r="BZ26" s="172"/>
      <c r="CA26" s="176"/>
      <c r="CB26" s="176"/>
      <c r="CC26" s="176"/>
      <c r="CD26" s="176"/>
      <c r="CE26" s="172"/>
      <c r="CF26" s="176"/>
      <c r="CG26" s="176"/>
      <c r="CH26" s="176"/>
      <c r="CI26" s="176"/>
      <c r="CJ26" s="172"/>
      <c r="CK26" s="176"/>
      <c r="CL26" s="176"/>
      <c r="CM26" s="176"/>
      <c r="CN26" s="176"/>
      <c r="CO26" s="172"/>
      <c r="CP26" s="172"/>
      <c r="CQ26" s="172"/>
      <c r="CR26" s="172"/>
    </row>
    <row r="27" spans="2:96" ht="21" customHeight="1">
      <c r="B27" s="89"/>
      <c r="C27" s="48"/>
      <c r="D27" s="495" t="s">
        <v>91</v>
      </c>
      <c r="E27" s="496"/>
      <c r="F27" s="496"/>
      <c r="G27" s="496"/>
      <c r="H27" s="497"/>
      <c r="I27" s="491">
        <f>(ROUNDDOWN(M27/40,1))</f>
        <v>0</v>
      </c>
      <c r="J27" s="491"/>
      <c r="K27" s="491"/>
      <c r="L27" s="491"/>
      <c r="M27" s="492">
        <f>($AL$17-$AI$17)*-1</f>
        <v>0</v>
      </c>
      <c r="N27" s="493"/>
      <c r="O27" s="493"/>
      <c r="P27" s="494"/>
      <c r="Q27" s="83"/>
      <c r="R27" s="115"/>
      <c r="S27" s="115"/>
      <c r="T27" s="495" t="s">
        <v>91</v>
      </c>
      <c r="U27" s="496"/>
      <c r="V27" s="496"/>
      <c r="W27" s="496"/>
      <c r="X27" s="497"/>
      <c r="Y27" s="491">
        <f>(ROUNDDOWN(AC27/40,1))</f>
        <v>0</v>
      </c>
      <c r="Z27" s="491"/>
      <c r="AA27" s="491"/>
      <c r="AB27" s="491"/>
      <c r="AC27" s="492">
        <f>($AL$17-$AI$17)*-1</f>
        <v>0</v>
      </c>
      <c r="AD27" s="493"/>
      <c r="AE27" s="493"/>
      <c r="AF27" s="494"/>
      <c r="AG27" s="118"/>
      <c r="AH27" s="115"/>
      <c r="AI27" s="119"/>
      <c r="AJ27" s="495" t="s">
        <v>91</v>
      </c>
      <c r="AK27" s="496"/>
      <c r="AL27" s="496"/>
      <c r="AM27" s="496"/>
      <c r="AN27" s="497"/>
      <c r="AO27" s="491">
        <f>(ROUNDDOWN(AS27/40,1))</f>
        <v>0</v>
      </c>
      <c r="AP27" s="491"/>
      <c r="AQ27" s="491"/>
      <c r="AR27" s="491"/>
      <c r="AS27" s="492">
        <f>($AL$17-$AI$17)*-1</f>
        <v>0</v>
      </c>
      <c r="AT27" s="493"/>
      <c r="AU27" s="493"/>
      <c r="AV27" s="494"/>
      <c r="AW27" s="161"/>
      <c r="AX27" s="159"/>
      <c r="AY27" s="160"/>
      <c r="AZ27" s="495" t="s">
        <v>91</v>
      </c>
      <c r="BA27" s="496"/>
      <c r="BB27" s="496"/>
      <c r="BC27" s="496"/>
      <c r="BD27" s="497"/>
      <c r="BE27" s="491">
        <f>(ROUNDDOWN(BI27/40,1))</f>
        <v>0</v>
      </c>
      <c r="BF27" s="491"/>
      <c r="BG27" s="491"/>
      <c r="BH27" s="491"/>
      <c r="BI27" s="492">
        <f>($AL$17-$AI$17)*-1</f>
        <v>0</v>
      </c>
      <c r="BJ27" s="493"/>
      <c r="BK27" s="493"/>
      <c r="BL27" s="494"/>
      <c r="BM27" s="51"/>
      <c r="BN27" s="91"/>
      <c r="BO27" s="26"/>
      <c r="BQ27" s="28"/>
      <c r="BR27" s="108"/>
      <c r="BS27" s="108"/>
      <c r="BT27" s="24"/>
      <c r="BU27" s="174"/>
      <c r="BV27" s="176"/>
      <c r="BW27" s="176"/>
      <c r="BX27" s="176"/>
      <c r="BY27" s="176"/>
      <c r="BZ27" s="172"/>
      <c r="CA27" s="176"/>
      <c r="CB27" s="176"/>
      <c r="CC27" s="176"/>
      <c r="CD27" s="176"/>
      <c r="CE27" s="172"/>
      <c r="CF27" s="176"/>
      <c r="CG27" s="176"/>
      <c r="CH27" s="176"/>
      <c r="CI27" s="176"/>
      <c r="CJ27" s="172"/>
      <c r="CK27" s="176"/>
      <c r="CL27" s="176"/>
      <c r="CM27" s="176"/>
      <c r="CN27" s="176"/>
      <c r="CO27" s="172"/>
      <c r="CP27" s="172"/>
      <c r="CQ27" s="172"/>
      <c r="CR27" s="172"/>
    </row>
    <row r="28" spans="2:96" ht="21" customHeight="1" thickBot="1">
      <c r="B28" s="89"/>
      <c r="C28" s="48"/>
      <c r="D28" s="498" t="s">
        <v>94</v>
      </c>
      <c r="E28" s="498"/>
      <c r="F28" s="498"/>
      <c r="G28" s="498"/>
      <c r="H28" s="498"/>
      <c r="I28" s="499">
        <f>(ROUNDDOWN(M28/40,1))</f>
        <v>0</v>
      </c>
      <c r="J28" s="499"/>
      <c r="K28" s="499"/>
      <c r="L28" s="499"/>
      <c r="M28" s="500">
        <f>$BB$73</f>
        <v>0</v>
      </c>
      <c r="N28" s="501"/>
      <c r="O28" s="501"/>
      <c r="P28" s="502"/>
      <c r="Q28" s="83"/>
      <c r="R28" s="115"/>
      <c r="S28" s="115"/>
      <c r="T28" s="498" t="s">
        <v>94</v>
      </c>
      <c r="U28" s="498"/>
      <c r="V28" s="498"/>
      <c r="W28" s="498"/>
      <c r="X28" s="498"/>
      <c r="Y28" s="499">
        <f>(ROUNDDOWN(AC28/40,1))</f>
        <v>0</v>
      </c>
      <c r="Z28" s="499"/>
      <c r="AA28" s="499"/>
      <c r="AB28" s="499"/>
      <c r="AC28" s="500">
        <f>$BB$73</f>
        <v>0</v>
      </c>
      <c r="AD28" s="501"/>
      <c r="AE28" s="501"/>
      <c r="AF28" s="502"/>
      <c r="AG28" s="118"/>
      <c r="AH28" s="115"/>
      <c r="AI28" s="119"/>
      <c r="AJ28" s="498" t="s">
        <v>94</v>
      </c>
      <c r="AK28" s="498"/>
      <c r="AL28" s="498"/>
      <c r="AM28" s="498"/>
      <c r="AN28" s="498"/>
      <c r="AO28" s="499">
        <f>(ROUNDDOWN(AS28/40,1))</f>
        <v>0</v>
      </c>
      <c r="AP28" s="499"/>
      <c r="AQ28" s="499"/>
      <c r="AR28" s="499"/>
      <c r="AS28" s="500">
        <f>$BB$73</f>
        <v>0</v>
      </c>
      <c r="AT28" s="501"/>
      <c r="AU28" s="501"/>
      <c r="AV28" s="502"/>
      <c r="AW28" s="161"/>
      <c r="AX28" s="159"/>
      <c r="AY28" s="160"/>
      <c r="AZ28" s="498" t="s">
        <v>94</v>
      </c>
      <c r="BA28" s="498"/>
      <c r="BB28" s="498"/>
      <c r="BC28" s="498"/>
      <c r="BD28" s="498"/>
      <c r="BE28" s="503">
        <f>(ROUNDDOWN(BI28/40,1))</f>
        <v>0</v>
      </c>
      <c r="BF28" s="503"/>
      <c r="BG28" s="503"/>
      <c r="BH28" s="503"/>
      <c r="BI28" s="500">
        <f>$BB$73</f>
        <v>0</v>
      </c>
      <c r="BJ28" s="501"/>
      <c r="BK28" s="501"/>
      <c r="BL28" s="502"/>
      <c r="BM28" s="51"/>
      <c r="BN28" s="91"/>
      <c r="BO28" s="26"/>
      <c r="BU28" s="172"/>
      <c r="BV28" s="177"/>
      <c r="BW28" s="177"/>
      <c r="BX28" s="177"/>
      <c r="BY28" s="177"/>
      <c r="BZ28" s="172"/>
      <c r="CA28" s="177"/>
      <c r="CB28" s="177"/>
      <c r="CC28" s="177"/>
      <c r="CD28" s="177"/>
      <c r="CE28" s="172"/>
      <c r="CF28" s="177"/>
      <c r="CG28" s="177"/>
      <c r="CH28" s="177"/>
      <c r="CI28" s="177"/>
      <c r="CJ28" s="172"/>
      <c r="CK28" s="177"/>
      <c r="CL28" s="177"/>
      <c r="CM28" s="177"/>
      <c r="CN28" s="177"/>
      <c r="CO28" s="172"/>
      <c r="CP28" s="172"/>
      <c r="CQ28" s="172"/>
      <c r="CR28" s="172"/>
    </row>
    <row r="29" spans="2:96" ht="30.75" customHeight="1" thickTop="1">
      <c r="B29" s="89"/>
      <c r="C29" s="48"/>
      <c r="D29" s="504" t="s">
        <v>95</v>
      </c>
      <c r="E29" s="505"/>
      <c r="F29" s="505"/>
      <c r="G29" s="505"/>
      <c r="H29" s="505"/>
      <c r="I29" s="506">
        <f>SUM(I26:L28)</f>
        <v>0</v>
      </c>
      <c r="J29" s="506"/>
      <c r="K29" s="506"/>
      <c r="L29" s="506"/>
      <c r="M29" s="506">
        <f>SUM(M26:P28)</f>
        <v>0</v>
      </c>
      <c r="N29" s="506"/>
      <c r="O29" s="506"/>
      <c r="P29" s="506"/>
      <c r="Q29" s="115"/>
      <c r="R29" s="115"/>
      <c r="S29" s="115"/>
      <c r="T29" s="504" t="s">
        <v>95</v>
      </c>
      <c r="U29" s="505"/>
      <c r="V29" s="505"/>
      <c r="W29" s="505"/>
      <c r="X29" s="505"/>
      <c r="Y29" s="506">
        <f>SUM(Y26:AB28)</f>
        <v>0</v>
      </c>
      <c r="Z29" s="506"/>
      <c r="AA29" s="506"/>
      <c r="AB29" s="506"/>
      <c r="AC29" s="506">
        <f>SUM(AC26:AF28)</f>
        <v>0</v>
      </c>
      <c r="AD29" s="506"/>
      <c r="AE29" s="506"/>
      <c r="AF29" s="506"/>
      <c r="AG29" s="118"/>
      <c r="AH29" s="115"/>
      <c r="AI29" s="119"/>
      <c r="AJ29" s="504" t="s">
        <v>96</v>
      </c>
      <c r="AK29" s="505"/>
      <c r="AL29" s="505"/>
      <c r="AM29" s="505"/>
      <c r="AN29" s="505"/>
      <c r="AO29" s="506">
        <f>SUM(AO26:AR28)</f>
        <v>0</v>
      </c>
      <c r="AP29" s="506"/>
      <c r="AQ29" s="506"/>
      <c r="AR29" s="506"/>
      <c r="AS29" s="506">
        <f>SUM(AS26:AV28)</f>
        <v>0</v>
      </c>
      <c r="AT29" s="506"/>
      <c r="AU29" s="506"/>
      <c r="AV29" s="506"/>
      <c r="AW29" s="161"/>
      <c r="AX29" s="159"/>
      <c r="AY29" s="160"/>
      <c r="AZ29" s="504" t="s">
        <v>96</v>
      </c>
      <c r="BA29" s="505"/>
      <c r="BB29" s="505"/>
      <c r="BC29" s="505"/>
      <c r="BD29" s="505"/>
      <c r="BE29" s="506">
        <f>SUM(BE26:BH28)</f>
        <v>0</v>
      </c>
      <c r="BF29" s="506"/>
      <c r="BG29" s="506"/>
      <c r="BH29" s="506"/>
      <c r="BI29" s="506">
        <f>SUM(BI26:BL28)</f>
        <v>0</v>
      </c>
      <c r="BJ29" s="506"/>
      <c r="BK29" s="506"/>
      <c r="BL29" s="506"/>
      <c r="BM29" s="51"/>
      <c r="BN29" s="91"/>
      <c r="BO29" s="26"/>
      <c r="BQ29" s="28"/>
      <c r="BR29" s="108"/>
      <c r="BS29" s="108"/>
      <c r="BT29" s="24"/>
      <c r="BU29" s="174"/>
      <c r="BV29" s="178"/>
      <c r="BW29" s="178"/>
      <c r="BX29" s="178"/>
      <c r="BY29" s="178"/>
      <c r="BZ29" s="172"/>
      <c r="CA29" s="178"/>
      <c r="CB29" s="178"/>
      <c r="CC29" s="178"/>
      <c r="CD29" s="178"/>
      <c r="CE29" s="172"/>
      <c r="CF29" s="178"/>
      <c r="CG29" s="178"/>
      <c r="CH29" s="178"/>
      <c r="CI29" s="178"/>
      <c r="CJ29" s="172"/>
      <c r="CK29" s="178"/>
      <c r="CL29" s="178"/>
      <c r="CM29" s="178"/>
      <c r="CN29" s="178"/>
      <c r="CO29" s="172"/>
      <c r="CP29" s="172"/>
      <c r="CQ29" s="172"/>
      <c r="CR29" s="172"/>
    </row>
    <row r="30" spans="2:96" ht="20.25" customHeight="1">
      <c r="B30" s="89"/>
      <c r="C30" s="48"/>
      <c r="D30" s="104"/>
      <c r="E30" s="104"/>
      <c r="F30" s="104"/>
      <c r="G30" s="104"/>
      <c r="H30" s="104"/>
      <c r="I30" s="105"/>
      <c r="J30" s="105"/>
      <c r="K30" s="105"/>
      <c r="L30" s="105"/>
      <c r="M30" s="105"/>
      <c r="N30" s="105"/>
      <c r="O30" s="105"/>
      <c r="P30" s="105"/>
      <c r="Q30" s="146"/>
      <c r="R30" s="146"/>
      <c r="S30" s="146"/>
      <c r="T30" s="104"/>
      <c r="U30" s="104"/>
      <c r="V30" s="104"/>
      <c r="W30" s="104"/>
      <c r="X30" s="104"/>
      <c r="Y30" s="105"/>
      <c r="Z30" s="105"/>
      <c r="AA30" s="105"/>
      <c r="AB30" s="105"/>
      <c r="AC30" s="105"/>
      <c r="AD30" s="105"/>
      <c r="AE30" s="105"/>
      <c r="AF30" s="105"/>
      <c r="AG30" s="152"/>
      <c r="AH30" s="146"/>
      <c r="AI30" s="151"/>
      <c r="AJ30" s="162"/>
      <c r="AK30" s="162"/>
      <c r="AL30" s="162"/>
      <c r="AM30" s="162"/>
      <c r="AN30" s="162"/>
      <c r="AO30" s="163"/>
      <c r="AP30" s="163"/>
      <c r="AQ30" s="163"/>
      <c r="AR30" s="163"/>
      <c r="AS30" s="163"/>
      <c r="AT30" s="163"/>
      <c r="AU30" s="163"/>
      <c r="AV30" s="163"/>
      <c r="AW30" s="164"/>
      <c r="AX30" s="165"/>
      <c r="AY30" s="166"/>
      <c r="AZ30" s="162"/>
      <c r="BA30" s="162"/>
      <c r="BB30" s="162"/>
      <c r="BC30" s="162"/>
      <c r="BD30" s="162"/>
      <c r="BE30" s="163"/>
      <c r="BF30" s="163"/>
      <c r="BG30" s="163"/>
      <c r="BH30" s="163"/>
      <c r="BI30" s="163"/>
      <c r="BJ30" s="163"/>
      <c r="BK30" s="163"/>
      <c r="BL30" s="163"/>
      <c r="BM30" s="51"/>
      <c r="BN30" s="91"/>
      <c r="BO30" s="26"/>
      <c r="BQ30" s="28"/>
      <c r="BR30" s="108"/>
      <c r="BS30" s="108"/>
      <c r="BT30" s="24"/>
      <c r="BU30" s="174"/>
      <c r="BV30" s="172"/>
      <c r="BW30" s="172"/>
      <c r="BX30" s="175"/>
      <c r="BY30" s="172"/>
      <c r="BZ30" s="172"/>
      <c r="CA30" s="172"/>
      <c r="CB30" s="172"/>
      <c r="CC30" s="172"/>
      <c r="CD30" s="172"/>
      <c r="CE30" s="172"/>
      <c r="CF30" s="172"/>
      <c r="CG30" s="172"/>
      <c r="CH30" s="172"/>
      <c r="CI30" s="172"/>
      <c r="CJ30" s="172"/>
      <c r="CK30" s="172"/>
      <c r="CL30" s="172"/>
      <c r="CM30" s="172"/>
      <c r="CN30" s="172"/>
      <c r="CO30" s="172"/>
      <c r="CP30" s="172"/>
      <c r="CQ30" s="172"/>
      <c r="CR30" s="172"/>
    </row>
    <row r="31" spans="2:96" ht="20.25" customHeight="1">
      <c r="B31" s="89"/>
      <c r="C31" s="48"/>
      <c r="D31" s="104"/>
      <c r="E31" s="104"/>
      <c r="F31" s="104"/>
      <c r="G31" s="104"/>
      <c r="H31" s="104"/>
      <c r="I31" s="105"/>
      <c r="J31" s="105"/>
      <c r="K31" s="507" t="s">
        <v>85</v>
      </c>
      <c r="L31" s="508"/>
      <c r="M31" s="508"/>
      <c r="N31" s="510" t="str">
        <f>IF(OR($BE$9&gt;0,),IF(AND(OR($D$5="○",$D$6="○"),$I$29&gt;=0),"可",IF(AND(OR($D$5="○",$D$6="○"),$I$29&lt;0),"不可","")),"")</f>
        <v/>
      </c>
      <c r="O31" s="511"/>
      <c r="P31" s="512"/>
      <c r="Q31" s="146"/>
      <c r="R31" s="146"/>
      <c r="S31" s="146"/>
      <c r="T31" s="104"/>
      <c r="U31" s="104"/>
      <c r="V31" s="104"/>
      <c r="W31" s="104"/>
      <c r="X31" s="104"/>
      <c r="Y31" s="105"/>
      <c r="Z31" s="105"/>
      <c r="AA31" s="507" t="s">
        <v>86</v>
      </c>
      <c r="AB31" s="508"/>
      <c r="AC31" s="509"/>
      <c r="AD31" s="510" t="str">
        <f>IF(OR($BE$9&gt;0,),IF(AND(OR($D$5="○",$D$6="○"),$Y$29&gt;=0),"可",IF(AND(OR($D$5="○",$D$6="○"),$Y$29&lt;0),"不可","")),"")</f>
        <v/>
      </c>
      <c r="AE31" s="511"/>
      <c r="AF31" s="512"/>
      <c r="AG31" s="152"/>
      <c r="AH31" s="146"/>
      <c r="AI31" s="151"/>
      <c r="AJ31" s="162"/>
      <c r="AK31" s="162"/>
      <c r="AL31" s="162"/>
      <c r="AM31" s="162"/>
      <c r="AN31" s="162"/>
      <c r="AO31" s="163"/>
      <c r="AP31" s="163"/>
      <c r="AQ31" s="507" t="s">
        <v>84</v>
      </c>
      <c r="AR31" s="508"/>
      <c r="AS31" s="509"/>
      <c r="AT31" s="510" t="str">
        <f>IF(OR($BE$9&gt;0,),IF(AND(OR($D$7="○"),$AO$29&gt;=0),"可",IF(AND(OR($D$7="○"),$AO$29&lt;0),"不可","")),"")</f>
        <v/>
      </c>
      <c r="AU31" s="511"/>
      <c r="AV31" s="512"/>
      <c r="AW31" s="164"/>
      <c r="AX31" s="165"/>
      <c r="AY31" s="166"/>
      <c r="AZ31" s="162"/>
      <c r="BA31" s="162"/>
      <c r="BB31" s="162"/>
      <c r="BC31" s="162"/>
      <c r="BD31" s="162"/>
      <c r="BE31" s="163"/>
      <c r="BF31" s="163"/>
      <c r="BG31" s="507" t="s">
        <v>87</v>
      </c>
      <c r="BH31" s="508"/>
      <c r="BI31" s="509"/>
      <c r="BJ31" s="510" t="str">
        <f>IF(OR($BE$9&gt;0,),IF(AND(OR($D$7="○"),$BE$29&gt;=0),"可",IF(AND(OR($D$7="○"),$BE$29&lt;0),"不可","")),"")</f>
        <v/>
      </c>
      <c r="BK31" s="511"/>
      <c r="BL31" s="512"/>
      <c r="BM31" s="51"/>
      <c r="BN31" s="91"/>
      <c r="BO31" s="26"/>
      <c r="BQ31" s="28"/>
      <c r="BR31" s="108"/>
      <c r="BS31" s="108"/>
      <c r="BT31" s="24"/>
      <c r="BU31" s="174"/>
      <c r="BV31" s="172"/>
      <c r="BW31" s="172"/>
      <c r="BX31" s="175"/>
      <c r="BY31" s="172"/>
      <c r="BZ31" s="172"/>
      <c r="CA31" s="172"/>
      <c r="CB31" s="172"/>
      <c r="CC31" s="172"/>
      <c r="CD31" s="172"/>
      <c r="CE31" s="172"/>
      <c r="CF31" s="172"/>
      <c r="CG31" s="172"/>
      <c r="CH31" s="172"/>
      <c r="CI31" s="172"/>
      <c r="CJ31" s="172"/>
      <c r="CK31" s="172"/>
      <c r="CL31" s="172"/>
      <c r="CM31" s="172"/>
      <c r="CN31" s="172"/>
      <c r="CO31" s="172"/>
      <c r="CP31" s="172"/>
      <c r="CQ31" s="172"/>
      <c r="CR31" s="172"/>
    </row>
    <row r="32" spans="2:96" ht="20.25" customHeight="1">
      <c r="B32" s="89"/>
      <c r="C32" s="49"/>
      <c r="D32" s="20"/>
      <c r="E32" s="20"/>
      <c r="F32" s="20"/>
      <c r="G32" s="20"/>
      <c r="H32" s="20"/>
      <c r="I32" s="21"/>
      <c r="J32" s="21"/>
      <c r="K32" s="21"/>
      <c r="L32" s="21"/>
      <c r="M32" s="21"/>
      <c r="N32" s="21"/>
      <c r="O32" s="21"/>
      <c r="P32" s="21"/>
      <c r="Q32" s="23"/>
      <c r="R32" s="23"/>
      <c r="S32" s="23"/>
      <c r="T32" s="20"/>
      <c r="U32" s="20"/>
      <c r="V32" s="20"/>
      <c r="W32" s="20"/>
      <c r="X32" s="20"/>
      <c r="Y32" s="21"/>
      <c r="Z32" s="21"/>
      <c r="AA32" s="21"/>
      <c r="AB32" s="21"/>
      <c r="AC32" s="21"/>
      <c r="AD32" s="21"/>
      <c r="AE32" s="21"/>
      <c r="AF32" s="21"/>
      <c r="AG32" s="50"/>
      <c r="AH32" s="146"/>
      <c r="AI32" s="167"/>
      <c r="AJ32" s="20"/>
      <c r="AK32" s="20"/>
      <c r="AL32" s="20"/>
      <c r="AM32" s="20"/>
      <c r="AN32" s="20"/>
      <c r="AO32" s="21"/>
      <c r="AP32" s="21"/>
      <c r="AQ32" s="21"/>
      <c r="AR32" s="21"/>
      <c r="AS32" s="21"/>
      <c r="AT32" s="21"/>
      <c r="AU32" s="21"/>
      <c r="AV32" s="21"/>
      <c r="AW32" s="168"/>
      <c r="AX32" s="23"/>
      <c r="AY32" s="169"/>
      <c r="AZ32" s="20"/>
      <c r="BA32" s="20"/>
      <c r="BB32" s="20"/>
      <c r="BC32" s="20"/>
      <c r="BD32" s="20"/>
      <c r="BE32" s="21"/>
      <c r="BF32" s="21"/>
      <c r="BG32" s="21"/>
      <c r="BH32" s="21"/>
      <c r="BI32" s="21"/>
      <c r="BJ32" s="21"/>
      <c r="BK32" s="21"/>
      <c r="BL32" s="21"/>
      <c r="BM32" s="170"/>
      <c r="BN32" s="91"/>
      <c r="BO32" s="26"/>
      <c r="BQ32" s="28"/>
      <c r="BR32" s="108"/>
      <c r="BS32" s="108"/>
      <c r="BT32" s="24"/>
      <c r="BU32" s="174"/>
      <c r="BV32" s="172"/>
      <c r="BW32" s="172"/>
      <c r="BX32" s="175"/>
      <c r="BY32" s="172"/>
      <c r="BZ32" s="172"/>
      <c r="CA32" s="172"/>
      <c r="CB32" s="172"/>
      <c r="CC32" s="172"/>
      <c r="CD32" s="172"/>
      <c r="CE32" s="172"/>
      <c r="CF32" s="172"/>
      <c r="CG32" s="172"/>
      <c r="CH32" s="172"/>
      <c r="CI32" s="172"/>
      <c r="CJ32" s="172"/>
      <c r="CK32" s="172"/>
      <c r="CL32" s="172"/>
      <c r="CM32" s="172"/>
      <c r="CN32" s="172"/>
      <c r="CO32" s="172"/>
      <c r="CP32" s="172"/>
      <c r="CQ32" s="172"/>
      <c r="CR32" s="172"/>
    </row>
    <row r="33" spans="2:96" ht="20.25" customHeight="1" thickBot="1">
      <c r="B33" s="92"/>
      <c r="C33" s="120"/>
      <c r="D33" s="93"/>
      <c r="E33" s="93"/>
      <c r="F33" s="93"/>
      <c r="G33" s="93"/>
      <c r="H33" s="93"/>
      <c r="I33" s="94"/>
      <c r="J33" s="94"/>
      <c r="K33" s="94"/>
      <c r="L33" s="94"/>
      <c r="M33" s="94"/>
      <c r="N33" s="94"/>
      <c r="O33" s="94"/>
      <c r="P33" s="94"/>
      <c r="Q33" s="153"/>
      <c r="R33" s="153"/>
      <c r="S33" s="153"/>
      <c r="T33" s="93"/>
      <c r="U33" s="93"/>
      <c r="V33" s="93"/>
      <c r="W33" s="93"/>
      <c r="X33" s="93"/>
      <c r="Y33" s="94"/>
      <c r="Z33" s="94"/>
      <c r="AA33" s="94"/>
      <c r="AB33" s="94"/>
      <c r="AC33" s="94"/>
      <c r="AD33" s="94"/>
      <c r="AE33" s="94"/>
      <c r="AF33" s="94"/>
      <c r="AG33" s="153"/>
      <c r="AH33" s="153"/>
      <c r="AI33" s="153"/>
      <c r="AJ33" s="93"/>
      <c r="AK33" s="93"/>
      <c r="AL33" s="93"/>
      <c r="AM33" s="93"/>
      <c r="AN33" s="93"/>
      <c r="AO33" s="94"/>
      <c r="AP33" s="94"/>
      <c r="AQ33" s="94"/>
      <c r="AR33" s="94"/>
      <c r="AS33" s="94"/>
      <c r="AT33" s="94"/>
      <c r="AU33" s="94"/>
      <c r="AV33" s="94"/>
      <c r="AW33" s="95"/>
      <c r="AX33" s="153"/>
      <c r="AY33" s="96"/>
      <c r="AZ33" s="93"/>
      <c r="BA33" s="93"/>
      <c r="BB33" s="93"/>
      <c r="BC33" s="93"/>
      <c r="BD33" s="93"/>
      <c r="BE33" s="94"/>
      <c r="BF33" s="94"/>
      <c r="BG33" s="94"/>
      <c r="BH33" s="94"/>
      <c r="BI33" s="94"/>
      <c r="BJ33" s="94"/>
      <c r="BK33" s="94"/>
      <c r="BL33" s="94"/>
      <c r="BM33" s="107"/>
      <c r="BN33" s="97"/>
      <c r="BO33" s="156"/>
      <c r="BQ33" s="28"/>
      <c r="BR33" s="108"/>
      <c r="BS33" s="108"/>
      <c r="BT33" s="24"/>
      <c r="BU33" s="174"/>
      <c r="BV33" s="172"/>
      <c r="BW33" s="172"/>
      <c r="BX33" s="175"/>
      <c r="BY33" s="172"/>
      <c r="BZ33" s="172"/>
      <c r="CA33" s="172"/>
      <c r="CB33" s="172"/>
      <c r="CC33" s="172"/>
      <c r="CD33" s="172"/>
      <c r="CE33" s="172"/>
      <c r="CF33" s="172"/>
      <c r="CG33" s="172"/>
      <c r="CH33" s="172"/>
      <c r="CI33" s="172"/>
      <c r="CJ33" s="172"/>
      <c r="CK33" s="172"/>
      <c r="CL33" s="172"/>
      <c r="CM33" s="172"/>
      <c r="CN33" s="172"/>
      <c r="CO33" s="172"/>
      <c r="CP33" s="172"/>
      <c r="CQ33" s="172"/>
      <c r="CR33" s="172"/>
    </row>
    <row r="34" spans="2:96" ht="21" customHeight="1" thickBot="1">
      <c r="B34" s="57" t="s">
        <v>102</v>
      </c>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29"/>
      <c r="BB34" s="30"/>
      <c r="BC34" s="29"/>
      <c r="BD34" s="29"/>
      <c r="BE34" s="30"/>
      <c r="BF34" s="29"/>
      <c r="BG34" s="30"/>
      <c r="BH34" s="30"/>
      <c r="BI34" s="30"/>
      <c r="BJ34" s="30"/>
      <c r="BK34" s="30"/>
      <c r="BL34" s="30"/>
      <c r="BM34" s="30"/>
      <c r="BN34" s="30"/>
      <c r="BO34" s="156"/>
      <c r="BQ34" s="28"/>
      <c r="BR34" s="108"/>
      <c r="BS34" s="108"/>
      <c r="BT34" s="24"/>
      <c r="BU34" s="174"/>
      <c r="BV34" s="172"/>
      <c r="BW34" s="172"/>
      <c r="BX34" s="172"/>
      <c r="BY34" s="172"/>
      <c r="BZ34" s="172"/>
      <c r="CA34" s="172"/>
      <c r="CB34" s="172"/>
      <c r="CC34" s="172"/>
      <c r="CD34" s="172"/>
      <c r="CE34" s="172"/>
      <c r="CF34" s="172"/>
      <c r="CG34" s="172"/>
      <c r="CH34" s="172"/>
      <c r="CI34" s="172"/>
      <c r="CJ34" s="172"/>
      <c r="CK34" s="172"/>
      <c r="CL34" s="172"/>
      <c r="CM34" s="172"/>
      <c r="CN34" s="172"/>
      <c r="CO34" s="172"/>
      <c r="CP34" s="172"/>
      <c r="CQ34" s="172"/>
      <c r="CR34" s="172"/>
    </row>
    <row r="35" spans="2:96" ht="32.25" customHeight="1" thickBot="1">
      <c r="B35" s="513"/>
      <c r="C35" s="22"/>
      <c r="D35" s="515" t="s">
        <v>19</v>
      </c>
      <c r="E35" s="515"/>
      <c r="F35" s="515"/>
      <c r="G35" s="515"/>
      <c r="H35" s="515"/>
      <c r="I35" s="516"/>
      <c r="J35" s="518" t="s">
        <v>18</v>
      </c>
      <c r="K35" s="519"/>
      <c r="L35" s="519"/>
      <c r="M35" s="519"/>
      <c r="N35" s="519"/>
      <c r="O35" s="520"/>
      <c r="P35" s="524" t="s">
        <v>17</v>
      </c>
      <c r="Q35" s="515"/>
      <c r="R35" s="515"/>
      <c r="S35" s="515"/>
      <c r="T35" s="515"/>
      <c r="U35" s="515"/>
      <c r="V35" s="525"/>
      <c r="W35" s="529" t="s">
        <v>16</v>
      </c>
      <c r="X35" s="530"/>
      <c r="Y35" s="530"/>
      <c r="Z35" s="530"/>
      <c r="AA35" s="530"/>
      <c r="AB35" s="530"/>
      <c r="AC35" s="531"/>
      <c r="AD35" s="529" t="s">
        <v>15</v>
      </c>
      <c r="AE35" s="530"/>
      <c r="AF35" s="530"/>
      <c r="AG35" s="530"/>
      <c r="AH35" s="530"/>
      <c r="AI35" s="530"/>
      <c r="AJ35" s="531"/>
      <c r="AK35" s="529" t="s">
        <v>14</v>
      </c>
      <c r="AL35" s="530"/>
      <c r="AM35" s="530"/>
      <c r="AN35" s="530"/>
      <c r="AO35" s="530"/>
      <c r="AP35" s="530"/>
      <c r="AQ35" s="531"/>
      <c r="AR35" s="513" t="s">
        <v>13</v>
      </c>
      <c r="AS35" s="515"/>
      <c r="AT35" s="515"/>
      <c r="AU35" s="515"/>
      <c r="AV35" s="515"/>
      <c r="AW35" s="515"/>
      <c r="AX35" s="525"/>
      <c r="AY35" s="519" t="s">
        <v>12</v>
      </c>
      <c r="AZ35" s="519"/>
      <c r="BA35" s="520"/>
      <c r="BB35" s="518" t="s">
        <v>11</v>
      </c>
      <c r="BC35" s="519"/>
      <c r="BD35" s="520"/>
      <c r="BE35" s="518" t="s">
        <v>10</v>
      </c>
      <c r="BF35" s="519"/>
      <c r="BG35" s="519"/>
      <c r="BH35" s="518" t="s">
        <v>44</v>
      </c>
      <c r="BI35" s="519"/>
      <c r="BJ35" s="519"/>
      <c r="BK35" s="524" t="s">
        <v>32</v>
      </c>
      <c r="BL35" s="515"/>
      <c r="BM35" s="515"/>
      <c r="BN35" s="525"/>
      <c r="BQ35" s="28"/>
      <c r="BR35" s="108"/>
      <c r="BS35" s="108"/>
      <c r="BT35" s="24"/>
      <c r="BU35" s="24"/>
    </row>
    <row r="36" spans="2:96" ht="32.25" customHeight="1" thickBot="1">
      <c r="B36" s="514"/>
      <c r="C36" s="18"/>
      <c r="D36" s="402"/>
      <c r="E36" s="402"/>
      <c r="F36" s="402"/>
      <c r="G36" s="402"/>
      <c r="H36" s="402"/>
      <c r="I36" s="517"/>
      <c r="J36" s="521"/>
      <c r="K36" s="522"/>
      <c r="L36" s="522"/>
      <c r="M36" s="522"/>
      <c r="N36" s="522"/>
      <c r="O36" s="523"/>
      <c r="P36" s="526"/>
      <c r="Q36" s="527"/>
      <c r="R36" s="527"/>
      <c r="S36" s="527"/>
      <c r="T36" s="527"/>
      <c r="U36" s="527"/>
      <c r="V36" s="528"/>
      <c r="W36" s="31" t="s">
        <v>9</v>
      </c>
      <c r="X36" s="32" t="s">
        <v>8</v>
      </c>
      <c r="Y36" s="32" t="s">
        <v>7</v>
      </c>
      <c r="Z36" s="32" t="s">
        <v>6</v>
      </c>
      <c r="AA36" s="32" t="s">
        <v>5</v>
      </c>
      <c r="AB36" s="32" t="s">
        <v>4</v>
      </c>
      <c r="AC36" s="33" t="s">
        <v>3</v>
      </c>
      <c r="AD36" s="31" t="s">
        <v>9</v>
      </c>
      <c r="AE36" s="32" t="s">
        <v>8</v>
      </c>
      <c r="AF36" s="32" t="s">
        <v>7</v>
      </c>
      <c r="AG36" s="32" t="s">
        <v>6</v>
      </c>
      <c r="AH36" s="32" t="s">
        <v>5</v>
      </c>
      <c r="AI36" s="32" t="s">
        <v>4</v>
      </c>
      <c r="AJ36" s="33" t="s">
        <v>3</v>
      </c>
      <c r="AK36" s="31" t="s">
        <v>9</v>
      </c>
      <c r="AL36" s="32" t="s">
        <v>8</v>
      </c>
      <c r="AM36" s="32" t="s">
        <v>7</v>
      </c>
      <c r="AN36" s="32" t="s">
        <v>6</v>
      </c>
      <c r="AO36" s="32" t="s">
        <v>5</v>
      </c>
      <c r="AP36" s="32" t="s">
        <v>4</v>
      </c>
      <c r="AQ36" s="33" t="s">
        <v>3</v>
      </c>
      <c r="AR36" s="34" t="s">
        <v>9</v>
      </c>
      <c r="AS36" s="35" t="s">
        <v>8</v>
      </c>
      <c r="AT36" s="35" t="s">
        <v>7</v>
      </c>
      <c r="AU36" s="35" t="s">
        <v>6</v>
      </c>
      <c r="AV36" s="35" t="s">
        <v>5</v>
      </c>
      <c r="AW36" s="35" t="s">
        <v>4</v>
      </c>
      <c r="AX36" s="36" t="s">
        <v>3</v>
      </c>
      <c r="AY36" s="522"/>
      <c r="AZ36" s="522"/>
      <c r="BA36" s="523"/>
      <c r="BB36" s="521"/>
      <c r="BC36" s="522"/>
      <c r="BD36" s="523"/>
      <c r="BE36" s="521"/>
      <c r="BF36" s="522"/>
      <c r="BG36" s="522"/>
      <c r="BH36" s="521"/>
      <c r="BI36" s="522"/>
      <c r="BJ36" s="522"/>
      <c r="BK36" s="532"/>
      <c r="BL36" s="402"/>
      <c r="BM36" s="402"/>
      <c r="BN36" s="533"/>
      <c r="BQ36" s="28"/>
      <c r="BR36" s="108"/>
      <c r="BS36" s="108"/>
      <c r="BT36" s="24"/>
      <c r="BU36" s="24"/>
    </row>
    <row r="37" spans="2:96" ht="21" customHeight="1" thickBot="1">
      <c r="B37" s="534" t="s">
        <v>37</v>
      </c>
      <c r="C37" s="19"/>
      <c r="D37" s="537"/>
      <c r="E37" s="537"/>
      <c r="F37" s="537"/>
      <c r="G37" s="537"/>
      <c r="H37" s="537"/>
      <c r="I37" s="538"/>
      <c r="J37" s="539"/>
      <c r="K37" s="537"/>
      <c r="L37" s="538"/>
      <c r="M37" s="539"/>
      <c r="N37" s="537"/>
      <c r="O37" s="538"/>
      <c r="P37" s="540"/>
      <c r="Q37" s="541"/>
      <c r="R37" s="541"/>
      <c r="S37" s="541"/>
      <c r="T37" s="541"/>
      <c r="U37" s="541"/>
      <c r="V37" s="542"/>
      <c r="W37" s="123"/>
      <c r="X37" s="124"/>
      <c r="Y37" s="124"/>
      <c r="Z37" s="124"/>
      <c r="AA37" s="124"/>
      <c r="AB37" s="124"/>
      <c r="AC37" s="125"/>
      <c r="AD37" s="123"/>
      <c r="AE37" s="124"/>
      <c r="AF37" s="124"/>
      <c r="AG37" s="124"/>
      <c r="AH37" s="124"/>
      <c r="AI37" s="124"/>
      <c r="AJ37" s="125"/>
      <c r="AK37" s="123"/>
      <c r="AL37" s="124"/>
      <c r="AM37" s="124"/>
      <c r="AN37" s="124"/>
      <c r="AO37" s="124"/>
      <c r="AP37" s="124"/>
      <c r="AQ37" s="125"/>
      <c r="AR37" s="123"/>
      <c r="AS37" s="124"/>
      <c r="AT37" s="124"/>
      <c r="AU37" s="124"/>
      <c r="AV37" s="124"/>
      <c r="AW37" s="124"/>
      <c r="AX37" s="125"/>
      <c r="AY37" s="543">
        <f t="shared" ref="AY37:AY56" si="0">SUM(W37:AX37)</f>
        <v>0</v>
      </c>
      <c r="AZ37" s="543"/>
      <c r="BA37" s="544"/>
      <c r="BB37" s="545">
        <f t="shared" ref="BB37:BB57" si="1">AY37/4</f>
        <v>0</v>
      </c>
      <c r="BC37" s="546"/>
      <c r="BD37" s="547"/>
      <c r="BE37" s="548"/>
      <c r="BF37" s="549"/>
      <c r="BG37" s="549"/>
      <c r="BH37" s="548"/>
      <c r="BI37" s="549"/>
      <c r="BJ37" s="549"/>
      <c r="BK37" s="574"/>
      <c r="BL37" s="575"/>
      <c r="BM37" s="575"/>
      <c r="BN37" s="576"/>
      <c r="BQ37" s="28"/>
      <c r="BR37" s="108"/>
      <c r="BS37" s="108"/>
      <c r="BT37" s="24"/>
      <c r="BU37" s="24"/>
    </row>
    <row r="38" spans="2:96" ht="21" customHeight="1">
      <c r="B38" s="535"/>
      <c r="C38" s="577" t="s">
        <v>56</v>
      </c>
      <c r="D38" s="579"/>
      <c r="E38" s="579"/>
      <c r="F38" s="579"/>
      <c r="G38" s="579"/>
      <c r="H38" s="579"/>
      <c r="I38" s="580"/>
      <c r="J38" s="581"/>
      <c r="K38" s="579"/>
      <c r="L38" s="580"/>
      <c r="M38" s="581"/>
      <c r="N38" s="579"/>
      <c r="O38" s="580"/>
      <c r="P38" s="582"/>
      <c r="Q38" s="583"/>
      <c r="R38" s="583"/>
      <c r="S38" s="583"/>
      <c r="T38" s="583"/>
      <c r="U38" s="583"/>
      <c r="V38" s="584"/>
      <c r="W38" s="126"/>
      <c r="X38" s="127"/>
      <c r="Y38" s="127"/>
      <c r="Z38" s="127"/>
      <c r="AA38" s="127"/>
      <c r="AB38" s="127"/>
      <c r="AC38" s="128"/>
      <c r="AD38" s="126"/>
      <c r="AE38" s="127"/>
      <c r="AF38" s="127"/>
      <c r="AG38" s="127"/>
      <c r="AH38" s="127"/>
      <c r="AI38" s="127"/>
      <c r="AJ38" s="128"/>
      <c r="AK38" s="126"/>
      <c r="AL38" s="127"/>
      <c r="AM38" s="127"/>
      <c r="AN38" s="127"/>
      <c r="AO38" s="127"/>
      <c r="AP38" s="127"/>
      <c r="AQ38" s="128"/>
      <c r="AR38" s="126"/>
      <c r="AS38" s="127"/>
      <c r="AT38" s="127"/>
      <c r="AU38" s="127"/>
      <c r="AV38" s="127"/>
      <c r="AW38" s="127"/>
      <c r="AX38" s="128"/>
      <c r="AY38" s="585">
        <f t="shared" si="0"/>
        <v>0</v>
      </c>
      <c r="AZ38" s="585"/>
      <c r="BA38" s="586"/>
      <c r="BB38" s="587">
        <f t="shared" si="1"/>
        <v>0</v>
      </c>
      <c r="BC38" s="588"/>
      <c r="BD38" s="589"/>
      <c r="BE38" s="590"/>
      <c r="BF38" s="591"/>
      <c r="BG38" s="592"/>
      <c r="BH38" s="590"/>
      <c r="BI38" s="591"/>
      <c r="BJ38" s="592"/>
      <c r="BK38" s="593"/>
      <c r="BL38" s="594"/>
      <c r="BM38" s="594"/>
      <c r="BN38" s="595"/>
      <c r="BO38" s="37"/>
    </row>
    <row r="39" spans="2:96" ht="21" customHeight="1">
      <c r="B39" s="535"/>
      <c r="C39" s="578"/>
      <c r="D39" s="596"/>
      <c r="E39" s="596"/>
      <c r="F39" s="596"/>
      <c r="G39" s="596"/>
      <c r="H39" s="596"/>
      <c r="I39" s="597"/>
      <c r="J39" s="598"/>
      <c r="K39" s="596"/>
      <c r="L39" s="597"/>
      <c r="M39" s="598"/>
      <c r="N39" s="596"/>
      <c r="O39" s="597"/>
      <c r="P39" s="561"/>
      <c r="Q39" s="562"/>
      <c r="R39" s="562"/>
      <c r="S39" s="562"/>
      <c r="T39" s="562"/>
      <c r="U39" s="562"/>
      <c r="V39" s="563"/>
      <c r="W39" s="129"/>
      <c r="X39" s="130"/>
      <c r="Y39" s="130"/>
      <c r="Z39" s="130"/>
      <c r="AA39" s="130"/>
      <c r="AB39" s="130"/>
      <c r="AC39" s="131"/>
      <c r="AD39" s="129"/>
      <c r="AE39" s="130"/>
      <c r="AF39" s="130"/>
      <c r="AG39" s="130"/>
      <c r="AH39" s="130"/>
      <c r="AI39" s="130"/>
      <c r="AJ39" s="131"/>
      <c r="AK39" s="129"/>
      <c r="AL39" s="130"/>
      <c r="AM39" s="130"/>
      <c r="AN39" s="130"/>
      <c r="AO39" s="130"/>
      <c r="AP39" s="130"/>
      <c r="AQ39" s="131"/>
      <c r="AR39" s="129"/>
      <c r="AS39" s="130"/>
      <c r="AT39" s="130"/>
      <c r="AU39" s="130"/>
      <c r="AV39" s="130"/>
      <c r="AW39" s="130"/>
      <c r="AX39" s="131"/>
      <c r="AY39" s="550">
        <f t="shared" si="0"/>
        <v>0</v>
      </c>
      <c r="AZ39" s="550"/>
      <c r="BA39" s="551"/>
      <c r="BB39" s="552">
        <f t="shared" si="1"/>
        <v>0</v>
      </c>
      <c r="BC39" s="553"/>
      <c r="BD39" s="554"/>
      <c r="BE39" s="555"/>
      <c r="BF39" s="556"/>
      <c r="BG39" s="557"/>
      <c r="BH39" s="555"/>
      <c r="BI39" s="556"/>
      <c r="BJ39" s="557"/>
      <c r="BK39" s="407"/>
      <c r="BL39" s="408"/>
      <c r="BM39" s="408"/>
      <c r="BN39" s="599"/>
      <c r="BO39" s="37"/>
    </row>
    <row r="40" spans="2:96" ht="21" customHeight="1">
      <c r="B40" s="535"/>
      <c r="C40" s="578"/>
      <c r="D40" s="596"/>
      <c r="E40" s="596"/>
      <c r="F40" s="596"/>
      <c r="G40" s="596"/>
      <c r="H40" s="596"/>
      <c r="I40" s="597"/>
      <c r="J40" s="598"/>
      <c r="K40" s="596"/>
      <c r="L40" s="597"/>
      <c r="M40" s="598"/>
      <c r="N40" s="596"/>
      <c r="O40" s="597"/>
      <c r="P40" s="561"/>
      <c r="Q40" s="562"/>
      <c r="R40" s="562"/>
      <c r="S40" s="562"/>
      <c r="T40" s="562"/>
      <c r="U40" s="562"/>
      <c r="V40" s="563"/>
      <c r="W40" s="129"/>
      <c r="X40" s="130"/>
      <c r="Y40" s="130"/>
      <c r="Z40" s="130"/>
      <c r="AA40" s="130"/>
      <c r="AB40" s="130"/>
      <c r="AC40" s="131"/>
      <c r="AD40" s="129"/>
      <c r="AE40" s="130"/>
      <c r="AF40" s="130"/>
      <c r="AG40" s="130"/>
      <c r="AH40" s="130"/>
      <c r="AI40" s="130"/>
      <c r="AJ40" s="131"/>
      <c r="AK40" s="129"/>
      <c r="AL40" s="130"/>
      <c r="AM40" s="130"/>
      <c r="AN40" s="130"/>
      <c r="AO40" s="130"/>
      <c r="AP40" s="130"/>
      <c r="AQ40" s="131"/>
      <c r="AR40" s="129"/>
      <c r="AS40" s="130"/>
      <c r="AT40" s="130"/>
      <c r="AU40" s="130"/>
      <c r="AV40" s="130"/>
      <c r="AW40" s="130"/>
      <c r="AX40" s="131"/>
      <c r="AY40" s="550">
        <f t="shared" si="0"/>
        <v>0</v>
      </c>
      <c r="AZ40" s="550"/>
      <c r="BA40" s="551"/>
      <c r="BB40" s="552">
        <f t="shared" si="1"/>
        <v>0</v>
      </c>
      <c r="BC40" s="553"/>
      <c r="BD40" s="554"/>
      <c r="BE40" s="555"/>
      <c r="BF40" s="556"/>
      <c r="BG40" s="557"/>
      <c r="BH40" s="555"/>
      <c r="BI40" s="556"/>
      <c r="BJ40" s="557"/>
      <c r="BK40" s="407"/>
      <c r="BL40" s="408"/>
      <c r="BM40" s="408"/>
      <c r="BN40" s="599"/>
      <c r="BO40" s="37"/>
    </row>
    <row r="41" spans="2:96" ht="21" customHeight="1">
      <c r="B41" s="535"/>
      <c r="C41" s="578"/>
      <c r="D41" s="596"/>
      <c r="E41" s="596"/>
      <c r="F41" s="596"/>
      <c r="G41" s="596"/>
      <c r="H41" s="596"/>
      <c r="I41" s="597"/>
      <c r="J41" s="598"/>
      <c r="K41" s="596"/>
      <c r="L41" s="597"/>
      <c r="M41" s="598"/>
      <c r="N41" s="596"/>
      <c r="O41" s="597"/>
      <c r="P41" s="561"/>
      <c r="Q41" s="562"/>
      <c r="R41" s="562"/>
      <c r="S41" s="562"/>
      <c r="T41" s="562"/>
      <c r="U41" s="562"/>
      <c r="V41" s="563"/>
      <c r="W41" s="129"/>
      <c r="X41" s="130"/>
      <c r="Y41" s="130"/>
      <c r="Z41" s="130"/>
      <c r="AA41" s="130"/>
      <c r="AB41" s="130"/>
      <c r="AC41" s="131"/>
      <c r="AD41" s="129"/>
      <c r="AE41" s="130"/>
      <c r="AF41" s="130"/>
      <c r="AG41" s="130"/>
      <c r="AH41" s="130"/>
      <c r="AI41" s="130"/>
      <c r="AJ41" s="131"/>
      <c r="AK41" s="129"/>
      <c r="AL41" s="130"/>
      <c r="AM41" s="130"/>
      <c r="AN41" s="130"/>
      <c r="AO41" s="130"/>
      <c r="AP41" s="130"/>
      <c r="AQ41" s="131"/>
      <c r="AR41" s="129"/>
      <c r="AS41" s="130"/>
      <c r="AT41" s="130"/>
      <c r="AU41" s="130"/>
      <c r="AV41" s="130"/>
      <c r="AW41" s="130"/>
      <c r="AX41" s="131"/>
      <c r="AY41" s="550">
        <f t="shared" si="0"/>
        <v>0</v>
      </c>
      <c r="AZ41" s="550"/>
      <c r="BA41" s="551"/>
      <c r="BB41" s="552">
        <f t="shared" si="1"/>
        <v>0</v>
      </c>
      <c r="BC41" s="553"/>
      <c r="BD41" s="554"/>
      <c r="BE41" s="555"/>
      <c r="BF41" s="556"/>
      <c r="BG41" s="557"/>
      <c r="BH41" s="555"/>
      <c r="BI41" s="556"/>
      <c r="BJ41" s="557"/>
      <c r="BK41" s="407"/>
      <c r="BL41" s="408"/>
      <c r="BM41" s="408"/>
      <c r="BN41" s="599"/>
      <c r="BO41" s="37"/>
      <c r="CC41" s="8"/>
      <c r="CD41" s="6"/>
      <c r="CE41" s="6"/>
      <c r="CF41" s="6"/>
      <c r="CG41" s="6"/>
      <c r="CH41" s="6"/>
      <c r="CI41" s="6"/>
      <c r="CJ41" s="6"/>
      <c r="CK41" s="6"/>
      <c r="CL41" s="6"/>
      <c r="CM41" s="6"/>
      <c r="CN41" s="6"/>
      <c r="CO41" s="6"/>
      <c r="CP41" s="6"/>
      <c r="CQ41" s="6"/>
      <c r="CR41" s="6"/>
    </row>
    <row r="42" spans="2:96" ht="21" customHeight="1" thickBot="1">
      <c r="B42" s="535"/>
      <c r="C42" s="578"/>
      <c r="D42" s="558"/>
      <c r="E42" s="558"/>
      <c r="F42" s="558"/>
      <c r="G42" s="558"/>
      <c r="H42" s="558"/>
      <c r="I42" s="559"/>
      <c r="J42" s="560"/>
      <c r="K42" s="558"/>
      <c r="L42" s="559"/>
      <c r="M42" s="560"/>
      <c r="N42" s="558"/>
      <c r="O42" s="559"/>
      <c r="P42" s="561"/>
      <c r="Q42" s="562"/>
      <c r="R42" s="562"/>
      <c r="S42" s="562"/>
      <c r="T42" s="562"/>
      <c r="U42" s="562"/>
      <c r="V42" s="563"/>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3"/>
      <c r="AU42" s="133"/>
      <c r="AV42" s="133"/>
      <c r="AW42" s="133"/>
      <c r="AX42" s="134"/>
      <c r="AY42" s="564">
        <f t="shared" si="0"/>
        <v>0</v>
      </c>
      <c r="AZ42" s="564"/>
      <c r="BA42" s="565"/>
      <c r="BB42" s="566">
        <f t="shared" si="1"/>
        <v>0</v>
      </c>
      <c r="BC42" s="567"/>
      <c r="BD42" s="568"/>
      <c r="BE42" s="569"/>
      <c r="BF42" s="570"/>
      <c r="BG42" s="571"/>
      <c r="BH42" s="569"/>
      <c r="BI42" s="570"/>
      <c r="BJ42" s="571"/>
      <c r="BK42" s="425"/>
      <c r="BL42" s="426"/>
      <c r="BM42" s="426"/>
      <c r="BN42" s="600"/>
      <c r="BO42" s="37"/>
      <c r="CC42" s="6"/>
      <c r="CD42" s="6"/>
      <c r="CE42" s="601"/>
      <c r="CF42" s="601"/>
      <c r="CG42" s="601"/>
      <c r="CH42" s="601"/>
      <c r="CI42" s="601"/>
      <c r="CJ42" s="601"/>
      <c r="CK42" s="602"/>
      <c r="CL42" s="602"/>
      <c r="CM42" s="602"/>
      <c r="CN42" s="602"/>
      <c r="CO42" s="602"/>
      <c r="CP42" s="24"/>
      <c r="CQ42" s="24"/>
      <c r="CR42" s="24"/>
    </row>
    <row r="43" spans="2:96" ht="21" customHeight="1">
      <c r="B43" s="535"/>
      <c r="C43" s="603" t="s">
        <v>24</v>
      </c>
      <c r="D43" s="604"/>
      <c r="E43" s="605"/>
      <c r="F43" s="605"/>
      <c r="G43" s="605"/>
      <c r="H43" s="605"/>
      <c r="I43" s="605"/>
      <c r="J43" s="605"/>
      <c r="K43" s="605"/>
      <c r="L43" s="605"/>
      <c r="M43" s="605"/>
      <c r="N43" s="605"/>
      <c r="O43" s="605"/>
      <c r="P43" s="582"/>
      <c r="Q43" s="583"/>
      <c r="R43" s="583"/>
      <c r="S43" s="583"/>
      <c r="T43" s="583"/>
      <c r="U43" s="583"/>
      <c r="V43" s="584"/>
      <c r="W43" s="126"/>
      <c r="X43" s="127"/>
      <c r="Y43" s="127"/>
      <c r="Z43" s="127"/>
      <c r="AA43" s="127"/>
      <c r="AB43" s="127"/>
      <c r="AC43" s="128"/>
      <c r="AD43" s="126"/>
      <c r="AE43" s="127"/>
      <c r="AF43" s="127"/>
      <c r="AG43" s="127"/>
      <c r="AH43" s="127"/>
      <c r="AI43" s="127"/>
      <c r="AJ43" s="128"/>
      <c r="AK43" s="126"/>
      <c r="AL43" s="127"/>
      <c r="AM43" s="127"/>
      <c r="AN43" s="127"/>
      <c r="AO43" s="127"/>
      <c r="AP43" s="127"/>
      <c r="AQ43" s="128"/>
      <c r="AR43" s="135"/>
      <c r="AS43" s="127"/>
      <c r="AT43" s="127"/>
      <c r="AU43" s="127"/>
      <c r="AV43" s="127"/>
      <c r="AW43" s="127"/>
      <c r="AX43" s="128"/>
      <c r="AY43" s="586">
        <f t="shared" si="0"/>
        <v>0</v>
      </c>
      <c r="AZ43" s="606"/>
      <c r="BA43" s="606"/>
      <c r="BB43" s="607">
        <f>AY43/4</f>
        <v>0</v>
      </c>
      <c r="BC43" s="607"/>
      <c r="BD43" s="607"/>
      <c r="BE43" s="610" t="e">
        <f>ROUNDDOWN(SUM(BB43:BD50)/AY60,1)</f>
        <v>#DIV/0!</v>
      </c>
      <c r="BF43" s="611"/>
      <c r="BG43" s="612"/>
      <c r="BH43" s="619">
        <f>ROUNDDOWN(SUM(BB43:BD50)/40,1)</f>
        <v>0</v>
      </c>
      <c r="BI43" s="620"/>
      <c r="BJ43" s="621"/>
      <c r="BK43" s="593"/>
      <c r="BL43" s="594"/>
      <c r="BM43" s="594"/>
      <c r="BN43" s="595"/>
      <c r="BO43" s="37"/>
      <c r="BP43" s="11"/>
      <c r="CC43" s="6"/>
      <c r="CD43" s="6"/>
      <c r="CE43" s="601"/>
      <c r="CF43" s="601"/>
      <c r="CG43" s="601"/>
      <c r="CH43" s="601"/>
      <c r="CI43" s="601"/>
      <c r="CJ43" s="601"/>
      <c r="CK43" s="602"/>
      <c r="CL43" s="602"/>
      <c r="CM43" s="602"/>
      <c r="CN43" s="602"/>
      <c r="CO43" s="602"/>
      <c r="CP43" s="24"/>
      <c r="CQ43" s="24"/>
      <c r="CR43" s="24"/>
    </row>
    <row r="44" spans="2:96" ht="21" customHeight="1">
      <c r="B44" s="535"/>
      <c r="C44" s="535"/>
      <c r="D44" s="572"/>
      <c r="E44" s="573"/>
      <c r="F44" s="573"/>
      <c r="G44" s="573"/>
      <c r="H44" s="573"/>
      <c r="I44" s="573"/>
      <c r="J44" s="573"/>
      <c r="K44" s="573"/>
      <c r="L44" s="573"/>
      <c r="M44" s="573"/>
      <c r="N44" s="573"/>
      <c r="O44" s="573"/>
      <c r="P44" s="561"/>
      <c r="Q44" s="562"/>
      <c r="R44" s="562"/>
      <c r="S44" s="562"/>
      <c r="T44" s="562"/>
      <c r="U44" s="562"/>
      <c r="V44" s="563"/>
      <c r="W44" s="129"/>
      <c r="X44" s="130"/>
      <c r="Y44" s="130"/>
      <c r="Z44" s="130"/>
      <c r="AA44" s="130"/>
      <c r="AB44" s="130"/>
      <c r="AC44" s="131"/>
      <c r="AD44" s="129"/>
      <c r="AE44" s="130"/>
      <c r="AF44" s="130"/>
      <c r="AG44" s="130"/>
      <c r="AH44" s="130"/>
      <c r="AI44" s="130"/>
      <c r="AJ44" s="131"/>
      <c r="AK44" s="129"/>
      <c r="AL44" s="130"/>
      <c r="AM44" s="130"/>
      <c r="AN44" s="130"/>
      <c r="AO44" s="130"/>
      <c r="AP44" s="130"/>
      <c r="AQ44" s="131"/>
      <c r="AR44" s="136"/>
      <c r="AS44" s="130"/>
      <c r="AT44" s="130"/>
      <c r="AU44" s="130"/>
      <c r="AV44" s="130"/>
      <c r="AW44" s="130"/>
      <c r="AX44" s="131"/>
      <c r="AY44" s="551">
        <f t="shared" si="0"/>
        <v>0</v>
      </c>
      <c r="AZ44" s="608"/>
      <c r="BA44" s="608"/>
      <c r="BB44" s="609">
        <f>AY44/4</f>
        <v>0</v>
      </c>
      <c r="BC44" s="609"/>
      <c r="BD44" s="609"/>
      <c r="BE44" s="613"/>
      <c r="BF44" s="614"/>
      <c r="BG44" s="615"/>
      <c r="BH44" s="622"/>
      <c r="BI44" s="623"/>
      <c r="BJ44" s="624"/>
      <c r="BK44" s="407"/>
      <c r="BL44" s="408"/>
      <c r="BM44" s="408"/>
      <c r="BN44" s="599"/>
      <c r="BO44" s="37"/>
      <c r="CC44" s="6"/>
      <c r="CD44" s="6"/>
      <c r="CE44" s="601"/>
      <c r="CF44" s="601"/>
      <c r="CG44" s="601"/>
      <c r="CH44" s="601"/>
      <c r="CI44" s="601"/>
      <c r="CJ44" s="601"/>
      <c r="CK44" s="602"/>
      <c r="CL44" s="602"/>
      <c r="CM44" s="602"/>
      <c r="CN44" s="602"/>
      <c r="CO44" s="602"/>
      <c r="CP44" s="24"/>
      <c r="CQ44" s="24"/>
      <c r="CR44" s="24"/>
    </row>
    <row r="45" spans="2:96" ht="21" customHeight="1">
      <c r="B45" s="535"/>
      <c r="C45" s="535"/>
      <c r="D45" s="572"/>
      <c r="E45" s="573"/>
      <c r="F45" s="573"/>
      <c r="G45" s="573"/>
      <c r="H45" s="573"/>
      <c r="I45" s="573"/>
      <c r="J45" s="573"/>
      <c r="K45" s="573"/>
      <c r="L45" s="573"/>
      <c r="M45" s="573"/>
      <c r="N45" s="573"/>
      <c r="O45" s="573"/>
      <c r="P45" s="561"/>
      <c r="Q45" s="562"/>
      <c r="R45" s="562"/>
      <c r="S45" s="562"/>
      <c r="T45" s="562"/>
      <c r="U45" s="562"/>
      <c r="V45" s="563"/>
      <c r="W45" s="129"/>
      <c r="X45" s="130"/>
      <c r="Y45" s="130"/>
      <c r="Z45" s="130"/>
      <c r="AA45" s="130"/>
      <c r="AB45" s="130"/>
      <c r="AC45" s="131"/>
      <c r="AD45" s="129"/>
      <c r="AE45" s="130"/>
      <c r="AF45" s="130"/>
      <c r="AG45" s="130"/>
      <c r="AH45" s="130"/>
      <c r="AI45" s="130"/>
      <c r="AJ45" s="131"/>
      <c r="AK45" s="129"/>
      <c r="AL45" s="130"/>
      <c r="AM45" s="130"/>
      <c r="AN45" s="130"/>
      <c r="AO45" s="130"/>
      <c r="AP45" s="130"/>
      <c r="AQ45" s="131"/>
      <c r="AR45" s="136"/>
      <c r="AS45" s="130"/>
      <c r="AT45" s="130"/>
      <c r="AU45" s="130"/>
      <c r="AV45" s="130"/>
      <c r="AW45" s="130"/>
      <c r="AX45" s="131"/>
      <c r="AY45" s="551">
        <f t="shared" si="0"/>
        <v>0</v>
      </c>
      <c r="AZ45" s="608"/>
      <c r="BA45" s="608"/>
      <c r="BB45" s="609">
        <f t="shared" si="1"/>
        <v>0</v>
      </c>
      <c r="BC45" s="609"/>
      <c r="BD45" s="609"/>
      <c r="BE45" s="613"/>
      <c r="BF45" s="614"/>
      <c r="BG45" s="615"/>
      <c r="BH45" s="622"/>
      <c r="BI45" s="623"/>
      <c r="BJ45" s="624"/>
      <c r="BK45" s="407"/>
      <c r="BL45" s="408"/>
      <c r="BM45" s="408"/>
      <c r="BN45" s="599"/>
      <c r="BO45" s="37"/>
      <c r="CC45" s="7"/>
      <c r="CD45" s="6"/>
      <c r="CE45" s="601"/>
      <c r="CF45" s="601"/>
      <c r="CG45" s="601"/>
      <c r="CH45" s="601"/>
      <c r="CI45" s="601"/>
      <c r="CJ45" s="601"/>
      <c r="CK45" s="602"/>
      <c r="CL45" s="602"/>
      <c r="CM45" s="602"/>
      <c r="CN45" s="602"/>
      <c r="CO45" s="602"/>
      <c r="CP45" s="24"/>
      <c r="CQ45" s="24"/>
      <c r="CR45" s="24"/>
    </row>
    <row r="46" spans="2:96" ht="21" customHeight="1">
      <c r="B46" s="535"/>
      <c r="C46" s="535"/>
      <c r="D46" s="572"/>
      <c r="E46" s="573"/>
      <c r="F46" s="573"/>
      <c r="G46" s="573"/>
      <c r="H46" s="573"/>
      <c r="I46" s="573"/>
      <c r="J46" s="573"/>
      <c r="K46" s="573"/>
      <c r="L46" s="573"/>
      <c r="M46" s="573"/>
      <c r="N46" s="573"/>
      <c r="O46" s="573"/>
      <c r="P46" s="561"/>
      <c r="Q46" s="562"/>
      <c r="R46" s="562"/>
      <c r="S46" s="562"/>
      <c r="T46" s="562"/>
      <c r="U46" s="562"/>
      <c r="V46" s="563"/>
      <c r="W46" s="129"/>
      <c r="X46" s="130"/>
      <c r="Y46" s="130"/>
      <c r="Z46" s="130"/>
      <c r="AA46" s="130"/>
      <c r="AB46" s="130"/>
      <c r="AC46" s="131"/>
      <c r="AD46" s="129"/>
      <c r="AE46" s="130"/>
      <c r="AF46" s="130"/>
      <c r="AG46" s="130"/>
      <c r="AH46" s="130"/>
      <c r="AI46" s="130"/>
      <c r="AJ46" s="131"/>
      <c r="AK46" s="129"/>
      <c r="AL46" s="130"/>
      <c r="AM46" s="130"/>
      <c r="AN46" s="130"/>
      <c r="AO46" s="130"/>
      <c r="AP46" s="130"/>
      <c r="AQ46" s="131"/>
      <c r="AR46" s="136"/>
      <c r="AS46" s="130"/>
      <c r="AT46" s="130"/>
      <c r="AU46" s="130"/>
      <c r="AV46" s="130"/>
      <c r="AW46" s="130"/>
      <c r="AX46" s="131"/>
      <c r="AY46" s="551">
        <f t="shared" si="0"/>
        <v>0</v>
      </c>
      <c r="AZ46" s="608"/>
      <c r="BA46" s="608"/>
      <c r="BB46" s="609">
        <f t="shared" si="1"/>
        <v>0</v>
      </c>
      <c r="BC46" s="609"/>
      <c r="BD46" s="609"/>
      <c r="BE46" s="613"/>
      <c r="BF46" s="614"/>
      <c r="BG46" s="615"/>
      <c r="BH46" s="622"/>
      <c r="BI46" s="623"/>
      <c r="BJ46" s="624"/>
      <c r="BK46" s="425"/>
      <c r="BL46" s="426"/>
      <c r="BM46" s="426"/>
      <c r="BN46" s="600"/>
      <c r="BO46" s="37"/>
    </row>
    <row r="47" spans="2:96" ht="21" customHeight="1">
      <c r="B47" s="535"/>
      <c r="C47" s="535"/>
      <c r="D47" s="572"/>
      <c r="E47" s="573"/>
      <c r="F47" s="573"/>
      <c r="G47" s="573"/>
      <c r="H47" s="573"/>
      <c r="I47" s="573"/>
      <c r="J47" s="573"/>
      <c r="K47" s="573"/>
      <c r="L47" s="573"/>
      <c r="M47" s="573"/>
      <c r="N47" s="573"/>
      <c r="O47" s="573"/>
      <c r="P47" s="561"/>
      <c r="Q47" s="562"/>
      <c r="R47" s="562"/>
      <c r="S47" s="562"/>
      <c r="T47" s="562"/>
      <c r="U47" s="562"/>
      <c r="V47" s="563"/>
      <c r="W47" s="129"/>
      <c r="X47" s="130"/>
      <c r="Y47" s="130"/>
      <c r="Z47" s="130"/>
      <c r="AA47" s="130"/>
      <c r="AB47" s="130"/>
      <c r="AC47" s="131"/>
      <c r="AD47" s="129"/>
      <c r="AE47" s="130"/>
      <c r="AF47" s="130"/>
      <c r="AG47" s="130"/>
      <c r="AH47" s="130"/>
      <c r="AI47" s="130"/>
      <c r="AJ47" s="131"/>
      <c r="AK47" s="129"/>
      <c r="AL47" s="130"/>
      <c r="AM47" s="130"/>
      <c r="AN47" s="130"/>
      <c r="AO47" s="130"/>
      <c r="AP47" s="130"/>
      <c r="AQ47" s="131"/>
      <c r="AR47" s="136"/>
      <c r="AS47" s="130"/>
      <c r="AT47" s="130"/>
      <c r="AU47" s="130"/>
      <c r="AV47" s="130"/>
      <c r="AW47" s="130"/>
      <c r="AX47" s="131"/>
      <c r="AY47" s="551">
        <f t="shared" si="0"/>
        <v>0</v>
      </c>
      <c r="AZ47" s="608"/>
      <c r="BA47" s="608"/>
      <c r="BB47" s="609">
        <f t="shared" si="1"/>
        <v>0</v>
      </c>
      <c r="BC47" s="609"/>
      <c r="BD47" s="609"/>
      <c r="BE47" s="613"/>
      <c r="BF47" s="614"/>
      <c r="BG47" s="615"/>
      <c r="BH47" s="622"/>
      <c r="BI47" s="623"/>
      <c r="BJ47" s="624"/>
      <c r="BK47" s="407"/>
      <c r="BL47" s="408"/>
      <c r="BM47" s="408"/>
      <c r="BN47" s="599"/>
      <c r="BO47" s="37"/>
    </row>
    <row r="48" spans="2:96" ht="21" customHeight="1">
      <c r="B48" s="535"/>
      <c r="C48" s="535"/>
      <c r="D48" s="572"/>
      <c r="E48" s="573"/>
      <c r="F48" s="573"/>
      <c r="G48" s="573"/>
      <c r="H48" s="573"/>
      <c r="I48" s="573"/>
      <c r="J48" s="573"/>
      <c r="K48" s="573"/>
      <c r="L48" s="573"/>
      <c r="M48" s="573"/>
      <c r="N48" s="573"/>
      <c r="O48" s="573"/>
      <c r="P48" s="561"/>
      <c r="Q48" s="562"/>
      <c r="R48" s="562"/>
      <c r="S48" s="562"/>
      <c r="T48" s="562"/>
      <c r="U48" s="562"/>
      <c r="V48" s="563"/>
      <c r="W48" s="129"/>
      <c r="X48" s="130"/>
      <c r="Y48" s="130"/>
      <c r="Z48" s="130"/>
      <c r="AA48" s="130"/>
      <c r="AB48" s="130"/>
      <c r="AC48" s="131"/>
      <c r="AD48" s="129"/>
      <c r="AE48" s="130"/>
      <c r="AF48" s="130"/>
      <c r="AG48" s="130"/>
      <c r="AH48" s="130"/>
      <c r="AI48" s="130"/>
      <c r="AJ48" s="131"/>
      <c r="AK48" s="129"/>
      <c r="AL48" s="130"/>
      <c r="AM48" s="130"/>
      <c r="AN48" s="130"/>
      <c r="AO48" s="130"/>
      <c r="AP48" s="130"/>
      <c r="AQ48" s="131"/>
      <c r="AR48" s="136"/>
      <c r="AS48" s="130"/>
      <c r="AT48" s="130"/>
      <c r="AU48" s="130"/>
      <c r="AV48" s="130"/>
      <c r="AW48" s="130"/>
      <c r="AX48" s="131"/>
      <c r="AY48" s="551">
        <f t="shared" si="0"/>
        <v>0</v>
      </c>
      <c r="AZ48" s="608"/>
      <c r="BA48" s="608"/>
      <c r="BB48" s="609">
        <f t="shared" si="1"/>
        <v>0</v>
      </c>
      <c r="BC48" s="609"/>
      <c r="BD48" s="609"/>
      <c r="BE48" s="613"/>
      <c r="BF48" s="614"/>
      <c r="BG48" s="615"/>
      <c r="BH48" s="622"/>
      <c r="BI48" s="623"/>
      <c r="BJ48" s="624"/>
      <c r="BK48" s="407"/>
      <c r="BL48" s="408"/>
      <c r="BM48" s="408"/>
      <c r="BN48" s="599"/>
      <c r="BO48" s="37"/>
    </row>
    <row r="49" spans="2:85" ht="21" customHeight="1">
      <c r="B49" s="535"/>
      <c r="C49" s="535"/>
      <c r="D49" s="572"/>
      <c r="E49" s="573"/>
      <c r="F49" s="573"/>
      <c r="G49" s="573"/>
      <c r="H49" s="573"/>
      <c r="I49" s="573"/>
      <c r="J49" s="573"/>
      <c r="K49" s="573"/>
      <c r="L49" s="573"/>
      <c r="M49" s="573"/>
      <c r="N49" s="573"/>
      <c r="O49" s="573"/>
      <c r="P49" s="561"/>
      <c r="Q49" s="562"/>
      <c r="R49" s="562"/>
      <c r="S49" s="562"/>
      <c r="T49" s="562"/>
      <c r="U49" s="562"/>
      <c r="V49" s="563"/>
      <c r="W49" s="129"/>
      <c r="X49" s="130"/>
      <c r="Y49" s="130"/>
      <c r="Z49" s="130"/>
      <c r="AA49" s="130"/>
      <c r="AB49" s="130"/>
      <c r="AC49" s="131"/>
      <c r="AD49" s="129"/>
      <c r="AE49" s="130"/>
      <c r="AF49" s="130"/>
      <c r="AG49" s="130"/>
      <c r="AH49" s="130"/>
      <c r="AI49" s="130"/>
      <c r="AJ49" s="131"/>
      <c r="AK49" s="129"/>
      <c r="AL49" s="130"/>
      <c r="AM49" s="130"/>
      <c r="AN49" s="130"/>
      <c r="AO49" s="130"/>
      <c r="AP49" s="130"/>
      <c r="AQ49" s="131"/>
      <c r="AR49" s="136"/>
      <c r="AS49" s="130"/>
      <c r="AT49" s="130"/>
      <c r="AU49" s="130"/>
      <c r="AV49" s="130"/>
      <c r="AW49" s="130"/>
      <c r="AX49" s="131"/>
      <c r="AY49" s="551">
        <f t="shared" si="0"/>
        <v>0</v>
      </c>
      <c r="AZ49" s="608"/>
      <c r="BA49" s="608"/>
      <c r="BB49" s="609">
        <f t="shared" si="1"/>
        <v>0</v>
      </c>
      <c r="BC49" s="609"/>
      <c r="BD49" s="609"/>
      <c r="BE49" s="613"/>
      <c r="BF49" s="614"/>
      <c r="BG49" s="615"/>
      <c r="BH49" s="622"/>
      <c r="BI49" s="623"/>
      <c r="BJ49" s="624"/>
      <c r="BK49" s="407"/>
      <c r="BL49" s="408"/>
      <c r="BM49" s="408"/>
      <c r="BN49" s="599"/>
      <c r="BO49" s="37"/>
    </row>
    <row r="50" spans="2:85" ht="21" customHeight="1" thickBot="1">
      <c r="B50" s="535"/>
      <c r="C50" s="535"/>
      <c r="D50" s="642"/>
      <c r="E50" s="643"/>
      <c r="F50" s="643"/>
      <c r="G50" s="643"/>
      <c r="H50" s="643"/>
      <c r="I50" s="643"/>
      <c r="J50" s="643"/>
      <c r="K50" s="643"/>
      <c r="L50" s="643"/>
      <c r="M50" s="643"/>
      <c r="N50" s="643"/>
      <c r="O50" s="643"/>
      <c r="P50" s="644"/>
      <c r="Q50" s="645"/>
      <c r="R50" s="645"/>
      <c r="S50" s="645"/>
      <c r="T50" s="645"/>
      <c r="U50" s="645"/>
      <c r="V50" s="646"/>
      <c r="W50" s="137"/>
      <c r="X50" s="138"/>
      <c r="Y50" s="138"/>
      <c r="Z50" s="138"/>
      <c r="AA50" s="138"/>
      <c r="AB50" s="138"/>
      <c r="AC50" s="139"/>
      <c r="AD50" s="137"/>
      <c r="AE50" s="138"/>
      <c r="AF50" s="138"/>
      <c r="AG50" s="138"/>
      <c r="AH50" s="138"/>
      <c r="AI50" s="138"/>
      <c r="AJ50" s="139"/>
      <c r="AK50" s="137"/>
      <c r="AL50" s="138"/>
      <c r="AM50" s="138"/>
      <c r="AN50" s="138"/>
      <c r="AO50" s="138"/>
      <c r="AP50" s="138"/>
      <c r="AQ50" s="139"/>
      <c r="AR50" s="140"/>
      <c r="AS50" s="138"/>
      <c r="AT50" s="138"/>
      <c r="AU50" s="138"/>
      <c r="AV50" s="138"/>
      <c r="AW50" s="138"/>
      <c r="AX50" s="139"/>
      <c r="AY50" s="647">
        <f t="shared" si="0"/>
        <v>0</v>
      </c>
      <c r="AZ50" s="648"/>
      <c r="BA50" s="648"/>
      <c r="BB50" s="649">
        <f t="shared" si="1"/>
        <v>0</v>
      </c>
      <c r="BC50" s="649"/>
      <c r="BD50" s="649"/>
      <c r="BE50" s="616"/>
      <c r="BF50" s="617"/>
      <c r="BG50" s="618"/>
      <c r="BH50" s="625"/>
      <c r="BI50" s="626"/>
      <c r="BJ50" s="627"/>
      <c r="BK50" s="633"/>
      <c r="BL50" s="634"/>
      <c r="BM50" s="634"/>
      <c r="BN50" s="635"/>
      <c r="BO50" s="37"/>
    </row>
    <row r="51" spans="2:85" ht="21" customHeight="1">
      <c r="B51" s="535"/>
      <c r="C51" s="675" t="s">
        <v>55</v>
      </c>
      <c r="D51" s="580"/>
      <c r="E51" s="605"/>
      <c r="F51" s="605"/>
      <c r="G51" s="605"/>
      <c r="H51" s="605"/>
      <c r="I51" s="605"/>
      <c r="J51" s="605"/>
      <c r="K51" s="605"/>
      <c r="L51" s="605"/>
      <c r="M51" s="605"/>
      <c r="N51" s="605"/>
      <c r="O51" s="605"/>
      <c r="P51" s="582"/>
      <c r="Q51" s="583"/>
      <c r="R51" s="583"/>
      <c r="S51" s="583"/>
      <c r="T51" s="583"/>
      <c r="U51" s="583"/>
      <c r="V51" s="584"/>
      <c r="W51" s="141"/>
      <c r="X51" s="142"/>
      <c r="Y51" s="142"/>
      <c r="Z51" s="142"/>
      <c r="AA51" s="142"/>
      <c r="AB51" s="142"/>
      <c r="AC51" s="143"/>
      <c r="AD51" s="141"/>
      <c r="AE51" s="142"/>
      <c r="AF51" s="142"/>
      <c r="AG51" s="142"/>
      <c r="AH51" s="142"/>
      <c r="AI51" s="142"/>
      <c r="AJ51" s="143"/>
      <c r="AK51" s="141"/>
      <c r="AL51" s="142"/>
      <c r="AM51" s="142"/>
      <c r="AN51" s="142"/>
      <c r="AO51" s="142"/>
      <c r="AP51" s="142"/>
      <c r="AQ51" s="143"/>
      <c r="AR51" s="141"/>
      <c r="AS51" s="142"/>
      <c r="AT51" s="142"/>
      <c r="AU51" s="142"/>
      <c r="AV51" s="142"/>
      <c r="AW51" s="142"/>
      <c r="AX51" s="143"/>
      <c r="AY51" s="636">
        <f t="shared" si="0"/>
        <v>0</v>
      </c>
      <c r="AZ51" s="637"/>
      <c r="BA51" s="637"/>
      <c r="BB51" s="638">
        <f t="shared" si="1"/>
        <v>0</v>
      </c>
      <c r="BC51" s="638"/>
      <c r="BD51" s="638"/>
      <c r="BE51" s="613" t="e">
        <f>ROUNDDOWN(SUM(BB51:BD57)/AY60,1)</f>
        <v>#DIV/0!</v>
      </c>
      <c r="BF51" s="614"/>
      <c r="BG51" s="615"/>
      <c r="BH51" s="639">
        <f>ROUNDDOWN(SUM(BB51:BD57)/40,1)</f>
        <v>0</v>
      </c>
      <c r="BI51" s="640"/>
      <c r="BJ51" s="641"/>
      <c r="BK51" s="628"/>
      <c r="BL51" s="629"/>
      <c r="BM51" s="629"/>
      <c r="BN51" s="630"/>
      <c r="BO51" s="37"/>
    </row>
    <row r="52" spans="2:85" ht="21" customHeight="1">
      <c r="B52" s="535"/>
      <c r="C52" s="676"/>
      <c r="D52" s="597"/>
      <c r="E52" s="573"/>
      <c r="F52" s="573"/>
      <c r="G52" s="573"/>
      <c r="H52" s="573"/>
      <c r="I52" s="573"/>
      <c r="J52" s="573"/>
      <c r="K52" s="573"/>
      <c r="L52" s="573"/>
      <c r="M52" s="573"/>
      <c r="N52" s="573"/>
      <c r="O52" s="573"/>
      <c r="P52" s="561"/>
      <c r="Q52" s="562"/>
      <c r="R52" s="562"/>
      <c r="S52" s="562"/>
      <c r="T52" s="562"/>
      <c r="U52" s="562"/>
      <c r="V52" s="563"/>
      <c r="W52" s="129"/>
      <c r="X52" s="130"/>
      <c r="Y52" s="130"/>
      <c r="Z52" s="130"/>
      <c r="AA52" s="130"/>
      <c r="AB52" s="130"/>
      <c r="AC52" s="131"/>
      <c r="AD52" s="129"/>
      <c r="AE52" s="130"/>
      <c r="AF52" s="130"/>
      <c r="AG52" s="130"/>
      <c r="AH52" s="130"/>
      <c r="AI52" s="130"/>
      <c r="AJ52" s="131"/>
      <c r="AK52" s="129"/>
      <c r="AL52" s="130"/>
      <c r="AM52" s="130"/>
      <c r="AN52" s="130"/>
      <c r="AO52" s="130"/>
      <c r="AP52" s="130"/>
      <c r="AQ52" s="131"/>
      <c r="AR52" s="129"/>
      <c r="AS52" s="130"/>
      <c r="AT52" s="130"/>
      <c r="AU52" s="130"/>
      <c r="AV52" s="130"/>
      <c r="AW52" s="130"/>
      <c r="AX52" s="131"/>
      <c r="AY52" s="551">
        <f t="shared" si="0"/>
        <v>0</v>
      </c>
      <c r="AZ52" s="608"/>
      <c r="BA52" s="608"/>
      <c r="BB52" s="609">
        <f t="shared" si="1"/>
        <v>0</v>
      </c>
      <c r="BC52" s="609"/>
      <c r="BD52" s="609"/>
      <c r="BE52" s="613"/>
      <c r="BF52" s="614"/>
      <c r="BG52" s="615"/>
      <c r="BH52" s="639"/>
      <c r="BI52" s="640"/>
      <c r="BJ52" s="641"/>
      <c r="BK52" s="631"/>
      <c r="BL52" s="631"/>
      <c r="BM52" s="631"/>
      <c r="BN52" s="632"/>
      <c r="BO52" s="37"/>
    </row>
    <row r="53" spans="2:85" ht="21" customHeight="1">
      <c r="B53" s="535"/>
      <c r="C53" s="676"/>
      <c r="D53" s="597"/>
      <c r="E53" s="573"/>
      <c r="F53" s="573"/>
      <c r="G53" s="573"/>
      <c r="H53" s="573"/>
      <c r="I53" s="573"/>
      <c r="J53" s="573"/>
      <c r="K53" s="573"/>
      <c r="L53" s="573"/>
      <c r="M53" s="573"/>
      <c r="N53" s="573"/>
      <c r="O53" s="573"/>
      <c r="P53" s="561"/>
      <c r="Q53" s="562"/>
      <c r="R53" s="562"/>
      <c r="S53" s="562"/>
      <c r="T53" s="562"/>
      <c r="U53" s="562"/>
      <c r="V53" s="563"/>
      <c r="W53" s="129"/>
      <c r="X53" s="130"/>
      <c r="Y53" s="130"/>
      <c r="Z53" s="130"/>
      <c r="AA53" s="130"/>
      <c r="AB53" s="130"/>
      <c r="AC53" s="131"/>
      <c r="AD53" s="129"/>
      <c r="AE53" s="130"/>
      <c r="AF53" s="130"/>
      <c r="AG53" s="130"/>
      <c r="AH53" s="130"/>
      <c r="AI53" s="130"/>
      <c r="AJ53" s="131"/>
      <c r="AK53" s="129"/>
      <c r="AL53" s="130"/>
      <c r="AM53" s="130"/>
      <c r="AN53" s="130"/>
      <c r="AO53" s="130"/>
      <c r="AP53" s="130"/>
      <c r="AQ53" s="131"/>
      <c r="AR53" s="129"/>
      <c r="AS53" s="130"/>
      <c r="AT53" s="130"/>
      <c r="AU53" s="130"/>
      <c r="AV53" s="130"/>
      <c r="AW53" s="130"/>
      <c r="AX53" s="131"/>
      <c r="AY53" s="551">
        <f t="shared" si="0"/>
        <v>0</v>
      </c>
      <c r="AZ53" s="608"/>
      <c r="BA53" s="608"/>
      <c r="BB53" s="609">
        <f t="shared" si="1"/>
        <v>0</v>
      </c>
      <c r="BC53" s="609"/>
      <c r="BD53" s="609"/>
      <c r="BE53" s="613"/>
      <c r="BF53" s="614"/>
      <c r="BG53" s="615"/>
      <c r="BH53" s="639"/>
      <c r="BI53" s="640"/>
      <c r="BJ53" s="641"/>
      <c r="BK53" s="631"/>
      <c r="BL53" s="631"/>
      <c r="BM53" s="631"/>
      <c r="BN53" s="632"/>
      <c r="BO53" s="37"/>
    </row>
    <row r="54" spans="2:85" ht="21" customHeight="1">
      <c r="B54" s="535"/>
      <c r="C54" s="676"/>
      <c r="D54" s="597"/>
      <c r="E54" s="573"/>
      <c r="F54" s="573"/>
      <c r="G54" s="573"/>
      <c r="H54" s="573"/>
      <c r="I54" s="573"/>
      <c r="J54" s="573"/>
      <c r="K54" s="573"/>
      <c r="L54" s="573"/>
      <c r="M54" s="573"/>
      <c r="N54" s="573"/>
      <c r="O54" s="573"/>
      <c r="P54" s="561"/>
      <c r="Q54" s="562"/>
      <c r="R54" s="562"/>
      <c r="S54" s="562"/>
      <c r="T54" s="562"/>
      <c r="U54" s="562"/>
      <c r="V54" s="563"/>
      <c r="W54" s="129"/>
      <c r="X54" s="130"/>
      <c r="Y54" s="130"/>
      <c r="Z54" s="130"/>
      <c r="AA54" s="130"/>
      <c r="AB54" s="130"/>
      <c r="AC54" s="131"/>
      <c r="AD54" s="129"/>
      <c r="AE54" s="130"/>
      <c r="AF54" s="130"/>
      <c r="AG54" s="130"/>
      <c r="AH54" s="130"/>
      <c r="AI54" s="130"/>
      <c r="AJ54" s="131"/>
      <c r="AK54" s="129"/>
      <c r="AL54" s="130"/>
      <c r="AM54" s="130"/>
      <c r="AN54" s="130"/>
      <c r="AO54" s="130"/>
      <c r="AP54" s="130"/>
      <c r="AQ54" s="131"/>
      <c r="AR54" s="129"/>
      <c r="AS54" s="130"/>
      <c r="AT54" s="130"/>
      <c r="AU54" s="130"/>
      <c r="AV54" s="130"/>
      <c r="AW54" s="130"/>
      <c r="AX54" s="131"/>
      <c r="AY54" s="551">
        <f t="shared" si="0"/>
        <v>0</v>
      </c>
      <c r="AZ54" s="608"/>
      <c r="BA54" s="608"/>
      <c r="BB54" s="609">
        <f t="shared" si="1"/>
        <v>0</v>
      </c>
      <c r="BC54" s="609"/>
      <c r="BD54" s="609"/>
      <c r="BE54" s="613"/>
      <c r="BF54" s="614"/>
      <c r="BG54" s="615"/>
      <c r="BH54" s="639"/>
      <c r="BI54" s="640"/>
      <c r="BJ54" s="641"/>
      <c r="BK54" s="631"/>
      <c r="BL54" s="631"/>
      <c r="BM54" s="631"/>
      <c r="BN54" s="632"/>
    </row>
    <row r="55" spans="2:85" ht="21" customHeight="1">
      <c r="B55" s="535"/>
      <c r="C55" s="676"/>
      <c r="D55" s="597"/>
      <c r="E55" s="573"/>
      <c r="F55" s="573"/>
      <c r="G55" s="573"/>
      <c r="H55" s="573"/>
      <c r="I55" s="573"/>
      <c r="J55" s="573"/>
      <c r="K55" s="573"/>
      <c r="L55" s="573"/>
      <c r="M55" s="573"/>
      <c r="N55" s="573"/>
      <c r="O55" s="573"/>
      <c r="P55" s="561"/>
      <c r="Q55" s="562"/>
      <c r="R55" s="562"/>
      <c r="S55" s="562"/>
      <c r="T55" s="562"/>
      <c r="U55" s="562"/>
      <c r="V55" s="563"/>
      <c r="W55" s="129"/>
      <c r="X55" s="130"/>
      <c r="Y55" s="130"/>
      <c r="Z55" s="130"/>
      <c r="AA55" s="130"/>
      <c r="AB55" s="130"/>
      <c r="AC55" s="131"/>
      <c r="AD55" s="129"/>
      <c r="AE55" s="130"/>
      <c r="AF55" s="130"/>
      <c r="AG55" s="130"/>
      <c r="AH55" s="130"/>
      <c r="AI55" s="130"/>
      <c r="AJ55" s="131"/>
      <c r="AK55" s="129"/>
      <c r="AL55" s="130"/>
      <c r="AM55" s="130"/>
      <c r="AN55" s="130"/>
      <c r="AO55" s="130"/>
      <c r="AP55" s="130"/>
      <c r="AQ55" s="131"/>
      <c r="AR55" s="129"/>
      <c r="AS55" s="130"/>
      <c r="AT55" s="130"/>
      <c r="AU55" s="130"/>
      <c r="AV55" s="130"/>
      <c r="AW55" s="130"/>
      <c r="AX55" s="131"/>
      <c r="AY55" s="551">
        <f t="shared" si="0"/>
        <v>0</v>
      </c>
      <c r="AZ55" s="608"/>
      <c r="BA55" s="608"/>
      <c r="BB55" s="609">
        <f t="shared" si="1"/>
        <v>0</v>
      </c>
      <c r="BC55" s="609"/>
      <c r="BD55" s="609"/>
      <c r="BE55" s="613"/>
      <c r="BF55" s="614"/>
      <c r="BG55" s="615"/>
      <c r="BH55" s="639"/>
      <c r="BI55" s="640"/>
      <c r="BJ55" s="641"/>
      <c r="BK55" s="631"/>
      <c r="BL55" s="631"/>
      <c r="BM55" s="631"/>
      <c r="BN55" s="632"/>
      <c r="CE55" s="2"/>
      <c r="CF55" s="2"/>
      <c r="CG55" s="2"/>
    </row>
    <row r="56" spans="2:85" ht="21" customHeight="1">
      <c r="B56" s="535"/>
      <c r="C56" s="676"/>
      <c r="D56" s="597"/>
      <c r="E56" s="573"/>
      <c r="F56" s="573"/>
      <c r="G56" s="573"/>
      <c r="H56" s="573"/>
      <c r="I56" s="573"/>
      <c r="J56" s="573"/>
      <c r="K56" s="573"/>
      <c r="L56" s="573"/>
      <c r="M56" s="573"/>
      <c r="N56" s="573"/>
      <c r="O56" s="573"/>
      <c r="P56" s="561"/>
      <c r="Q56" s="562"/>
      <c r="R56" s="562"/>
      <c r="S56" s="562"/>
      <c r="T56" s="562"/>
      <c r="U56" s="562"/>
      <c r="V56" s="563"/>
      <c r="W56" s="129"/>
      <c r="X56" s="130"/>
      <c r="Y56" s="130"/>
      <c r="Z56" s="130"/>
      <c r="AA56" s="130"/>
      <c r="AB56" s="130"/>
      <c r="AC56" s="131"/>
      <c r="AD56" s="129"/>
      <c r="AE56" s="130"/>
      <c r="AF56" s="130"/>
      <c r="AG56" s="130"/>
      <c r="AH56" s="130"/>
      <c r="AI56" s="130"/>
      <c r="AJ56" s="131"/>
      <c r="AK56" s="129"/>
      <c r="AL56" s="130"/>
      <c r="AM56" s="130"/>
      <c r="AN56" s="130"/>
      <c r="AO56" s="130"/>
      <c r="AP56" s="130"/>
      <c r="AQ56" s="131"/>
      <c r="AR56" s="129"/>
      <c r="AS56" s="130"/>
      <c r="AT56" s="130"/>
      <c r="AU56" s="130"/>
      <c r="AV56" s="130"/>
      <c r="AW56" s="130"/>
      <c r="AX56" s="131"/>
      <c r="AY56" s="551">
        <f t="shared" si="0"/>
        <v>0</v>
      </c>
      <c r="AZ56" s="608"/>
      <c r="BA56" s="608"/>
      <c r="BB56" s="609">
        <f t="shared" si="1"/>
        <v>0</v>
      </c>
      <c r="BC56" s="609"/>
      <c r="BD56" s="609"/>
      <c r="BE56" s="613"/>
      <c r="BF56" s="614"/>
      <c r="BG56" s="615"/>
      <c r="BH56" s="639"/>
      <c r="BI56" s="640"/>
      <c r="BJ56" s="641"/>
      <c r="BK56" s="631"/>
      <c r="BL56" s="631"/>
      <c r="BM56" s="631"/>
      <c r="BN56" s="632"/>
      <c r="CE56" s="2"/>
      <c r="CF56" s="2"/>
      <c r="CG56" s="2"/>
    </row>
    <row r="57" spans="2:85" ht="21" customHeight="1" thickBot="1">
      <c r="B57" s="535"/>
      <c r="C57" s="677"/>
      <c r="D57" s="667"/>
      <c r="E57" s="668"/>
      <c r="F57" s="668"/>
      <c r="G57" s="668"/>
      <c r="H57" s="668"/>
      <c r="I57" s="668"/>
      <c r="J57" s="669"/>
      <c r="K57" s="669"/>
      <c r="L57" s="669"/>
      <c r="M57" s="669"/>
      <c r="N57" s="669"/>
      <c r="O57" s="669"/>
      <c r="P57" s="670"/>
      <c r="Q57" s="671"/>
      <c r="R57" s="671"/>
      <c r="S57" s="671"/>
      <c r="T57" s="671"/>
      <c r="U57" s="671"/>
      <c r="V57" s="672"/>
      <c r="W57" s="137"/>
      <c r="X57" s="138"/>
      <c r="Y57" s="138"/>
      <c r="Z57" s="138"/>
      <c r="AA57" s="138"/>
      <c r="AB57" s="138"/>
      <c r="AC57" s="139"/>
      <c r="AD57" s="137"/>
      <c r="AE57" s="138"/>
      <c r="AF57" s="138"/>
      <c r="AG57" s="138"/>
      <c r="AH57" s="138"/>
      <c r="AI57" s="138"/>
      <c r="AJ57" s="139"/>
      <c r="AK57" s="137"/>
      <c r="AL57" s="138"/>
      <c r="AM57" s="138"/>
      <c r="AN57" s="138"/>
      <c r="AO57" s="138"/>
      <c r="AP57" s="138"/>
      <c r="AQ57" s="139"/>
      <c r="AR57" s="137"/>
      <c r="AS57" s="138"/>
      <c r="AT57" s="138"/>
      <c r="AU57" s="138"/>
      <c r="AV57" s="138"/>
      <c r="AW57" s="138"/>
      <c r="AX57" s="139"/>
      <c r="AY57" s="565">
        <f>SUM(W57:AX57)</f>
        <v>0</v>
      </c>
      <c r="AZ57" s="673"/>
      <c r="BA57" s="673"/>
      <c r="BB57" s="674">
        <f t="shared" si="1"/>
        <v>0</v>
      </c>
      <c r="BC57" s="674"/>
      <c r="BD57" s="674"/>
      <c r="BE57" s="613"/>
      <c r="BF57" s="614"/>
      <c r="BG57" s="615"/>
      <c r="BH57" s="639"/>
      <c r="BI57" s="640"/>
      <c r="BJ57" s="641"/>
      <c r="BK57" s="662"/>
      <c r="BL57" s="662"/>
      <c r="BM57" s="662"/>
      <c r="BN57" s="663"/>
    </row>
    <row r="58" spans="2:85" ht="21" customHeight="1" thickBot="1">
      <c r="B58" s="535"/>
      <c r="C58" s="650" t="s">
        <v>58</v>
      </c>
      <c r="D58" s="651"/>
      <c r="E58" s="651"/>
      <c r="F58" s="651"/>
      <c r="G58" s="651"/>
      <c r="H58" s="651"/>
      <c r="I58" s="651"/>
      <c r="J58" s="651"/>
      <c r="K58" s="651"/>
      <c r="L58" s="651"/>
      <c r="M58" s="651"/>
      <c r="N58" s="651"/>
      <c r="O58" s="651"/>
      <c r="P58" s="651"/>
      <c r="Q58" s="651"/>
      <c r="R58" s="651"/>
      <c r="S58" s="651"/>
      <c r="T58" s="651"/>
      <c r="U58" s="651"/>
      <c r="V58" s="652"/>
      <c r="W58" s="39">
        <f t="shared" ref="W58:AX58" si="2">SUM(W43:W57)</f>
        <v>0</v>
      </c>
      <c r="X58" s="40">
        <f t="shared" si="2"/>
        <v>0</v>
      </c>
      <c r="Y58" s="40">
        <f t="shared" si="2"/>
        <v>0</v>
      </c>
      <c r="Z58" s="40">
        <f t="shared" si="2"/>
        <v>0</v>
      </c>
      <c r="AA58" s="40">
        <f t="shared" si="2"/>
        <v>0</v>
      </c>
      <c r="AB58" s="40">
        <f t="shared" si="2"/>
        <v>0</v>
      </c>
      <c r="AC58" s="41">
        <f t="shared" si="2"/>
        <v>0</v>
      </c>
      <c r="AD58" s="39">
        <f t="shared" si="2"/>
        <v>0</v>
      </c>
      <c r="AE58" s="40">
        <f t="shared" si="2"/>
        <v>0</v>
      </c>
      <c r="AF58" s="40">
        <f t="shared" si="2"/>
        <v>0</v>
      </c>
      <c r="AG58" s="40">
        <f t="shared" si="2"/>
        <v>0</v>
      </c>
      <c r="AH58" s="40">
        <f t="shared" si="2"/>
        <v>0</v>
      </c>
      <c r="AI58" s="40">
        <f t="shared" si="2"/>
        <v>0</v>
      </c>
      <c r="AJ58" s="41">
        <f t="shared" si="2"/>
        <v>0</v>
      </c>
      <c r="AK58" s="39">
        <f t="shared" si="2"/>
        <v>0</v>
      </c>
      <c r="AL58" s="40">
        <f t="shared" si="2"/>
        <v>0</v>
      </c>
      <c r="AM58" s="40">
        <f t="shared" si="2"/>
        <v>0</v>
      </c>
      <c r="AN58" s="40">
        <f t="shared" si="2"/>
        <v>0</v>
      </c>
      <c r="AO58" s="40">
        <f t="shared" si="2"/>
        <v>0</v>
      </c>
      <c r="AP58" s="40">
        <f t="shared" si="2"/>
        <v>0</v>
      </c>
      <c r="AQ58" s="41">
        <f t="shared" si="2"/>
        <v>0</v>
      </c>
      <c r="AR58" s="39">
        <f t="shared" si="2"/>
        <v>0</v>
      </c>
      <c r="AS58" s="40">
        <f t="shared" si="2"/>
        <v>0</v>
      </c>
      <c r="AT58" s="40">
        <f t="shared" si="2"/>
        <v>0</v>
      </c>
      <c r="AU58" s="40">
        <f t="shared" si="2"/>
        <v>0</v>
      </c>
      <c r="AV58" s="40">
        <f t="shared" si="2"/>
        <v>0</v>
      </c>
      <c r="AW58" s="40">
        <f t="shared" si="2"/>
        <v>0</v>
      </c>
      <c r="AX58" s="41">
        <f t="shared" si="2"/>
        <v>0</v>
      </c>
      <c r="AY58" s="544">
        <f>SUM(AY43:BA57)</f>
        <v>0</v>
      </c>
      <c r="AZ58" s="653"/>
      <c r="BA58" s="653"/>
      <c r="BB58" s="654">
        <f>SUM($BB$43:$BD$57)</f>
        <v>0</v>
      </c>
      <c r="BC58" s="654"/>
      <c r="BD58" s="654"/>
      <c r="BE58" s="664" t="e">
        <f>SUM(BE43:BG57)</f>
        <v>#DIV/0!</v>
      </c>
      <c r="BF58" s="664"/>
      <c r="BG58" s="664"/>
      <c r="BH58" s="665">
        <f>SUM(BH43:BJ57)</f>
        <v>0</v>
      </c>
      <c r="BI58" s="666"/>
      <c r="BJ58" s="666"/>
      <c r="BK58" s="660"/>
      <c r="BL58" s="660"/>
      <c r="BM58" s="660"/>
      <c r="BN58" s="661"/>
    </row>
    <row r="59" spans="2:85" ht="21" customHeight="1" thickBot="1">
      <c r="B59" s="536"/>
      <c r="C59" s="650" t="s">
        <v>57</v>
      </c>
      <c r="D59" s="651"/>
      <c r="E59" s="651"/>
      <c r="F59" s="651"/>
      <c r="G59" s="651"/>
      <c r="H59" s="651"/>
      <c r="I59" s="651"/>
      <c r="J59" s="651"/>
      <c r="K59" s="651"/>
      <c r="L59" s="651"/>
      <c r="M59" s="651"/>
      <c r="N59" s="651"/>
      <c r="O59" s="651"/>
      <c r="P59" s="651"/>
      <c r="Q59" s="651"/>
      <c r="R59" s="651"/>
      <c r="S59" s="651"/>
      <c r="T59" s="651"/>
      <c r="U59" s="651"/>
      <c r="V59" s="652"/>
      <c r="W59" s="42">
        <f t="shared" ref="W59:AM59" si="3">SUM(W37:W54)</f>
        <v>0</v>
      </c>
      <c r="X59" s="43">
        <f t="shared" si="3"/>
        <v>0</v>
      </c>
      <c r="Y59" s="43">
        <f t="shared" si="3"/>
        <v>0</v>
      </c>
      <c r="Z59" s="43">
        <f t="shared" si="3"/>
        <v>0</v>
      </c>
      <c r="AA59" s="43">
        <f t="shared" si="3"/>
        <v>0</v>
      </c>
      <c r="AB59" s="43">
        <f t="shared" si="3"/>
        <v>0</v>
      </c>
      <c r="AC59" s="44">
        <f t="shared" si="3"/>
        <v>0</v>
      </c>
      <c r="AD59" s="42">
        <f t="shared" si="3"/>
        <v>0</v>
      </c>
      <c r="AE59" s="43">
        <f t="shared" si="3"/>
        <v>0</v>
      </c>
      <c r="AF59" s="43">
        <f t="shared" si="3"/>
        <v>0</v>
      </c>
      <c r="AG59" s="43">
        <f t="shared" si="3"/>
        <v>0</v>
      </c>
      <c r="AH59" s="43">
        <f t="shared" si="3"/>
        <v>0</v>
      </c>
      <c r="AI59" s="43">
        <f t="shared" si="3"/>
        <v>0</v>
      </c>
      <c r="AJ59" s="44">
        <f t="shared" si="3"/>
        <v>0</v>
      </c>
      <c r="AK59" s="42">
        <f t="shared" si="3"/>
        <v>0</v>
      </c>
      <c r="AL59" s="43">
        <f t="shared" si="3"/>
        <v>0</v>
      </c>
      <c r="AM59" s="43">
        <f t="shared" si="3"/>
        <v>0</v>
      </c>
      <c r="AN59" s="43">
        <f>SUM(AN37:AN55)</f>
        <v>0</v>
      </c>
      <c r="AO59" s="43">
        <f t="shared" ref="AO59:AX59" si="4">SUM(AO37:AO54)</f>
        <v>0</v>
      </c>
      <c r="AP59" s="43">
        <f t="shared" si="4"/>
        <v>0</v>
      </c>
      <c r="AQ59" s="44">
        <f t="shared" si="4"/>
        <v>0</v>
      </c>
      <c r="AR59" s="42">
        <f t="shared" si="4"/>
        <v>0</v>
      </c>
      <c r="AS59" s="43">
        <f t="shared" si="4"/>
        <v>0</v>
      </c>
      <c r="AT59" s="43">
        <f t="shared" si="4"/>
        <v>0</v>
      </c>
      <c r="AU59" s="43">
        <f t="shared" si="4"/>
        <v>0</v>
      </c>
      <c r="AV59" s="43">
        <f t="shared" si="4"/>
        <v>0</v>
      </c>
      <c r="AW59" s="43">
        <f t="shared" si="4"/>
        <v>0</v>
      </c>
      <c r="AX59" s="44">
        <f t="shared" si="4"/>
        <v>0</v>
      </c>
      <c r="AY59" s="544">
        <f>SUM(AY37:BA57)</f>
        <v>0</v>
      </c>
      <c r="AZ59" s="653"/>
      <c r="BA59" s="653"/>
      <c r="BB59" s="654">
        <f>SUM($BB$37:$BD$57)</f>
        <v>0</v>
      </c>
      <c r="BC59" s="654"/>
      <c r="BD59" s="654"/>
      <c r="BE59" s="655"/>
      <c r="BF59" s="656"/>
      <c r="BG59" s="657"/>
      <c r="BH59" s="658"/>
      <c r="BI59" s="659"/>
      <c r="BJ59" s="659"/>
      <c r="BK59" s="660"/>
      <c r="BL59" s="660"/>
      <c r="BM59" s="660"/>
      <c r="BN59" s="661"/>
    </row>
    <row r="60" spans="2:85" ht="21" customHeight="1" thickBot="1">
      <c r="B60" s="5" t="s">
        <v>36</v>
      </c>
      <c r="C60" s="16"/>
      <c r="D60" s="45"/>
      <c r="E60" s="155"/>
      <c r="F60" s="155"/>
      <c r="G60" s="155"/>
      <c r="H60" s="155"/>
      <c r="I60" s="155"/>
      <c r="J60" s="155"/>
      <c r="K60" s="155"/>
      <c r="L60" s="155"/>
      <c r="M60" s="155"/>
      <c r="N60" s="155"/>
      <c r="O60" s="155"/>
      <c r="P60" s="155"/>
      <c r="Q60" s="155"/>
      <c r="R60" s="155"/>
      <c r="S60" s="155"/>
      <c r="T60" s="155"/>
      <c r="U60" s="155"/>
      <c r="V60" s="155"/>
      <c r="W60" s="153"/>
      <c r="X60" s="153"/>
      <c r="Y60" s="153"/>
      <c r="Z60" s="153"/>
      <c r="AA60" s="153"/>
      <c r="AB60" s="153"/>
      <c r="AC60" s="153"/>
      <c r="AD60" s="153"/>
      <c r="AE60" s="153"/>
      <c r="AF60" s="153"/>
      <c r="AG60" s="153"/>
      <c r="AH60" s="153"/>
      <c r="AI60" s="153"/>
      <c r="AJ60" s="153"/>
      <c r="AK60" s="153"/>
      <c r="AL60" s="153"/>
      <c r="AM60" s="153"/>
      <c r="AN60" s="153"/>
      <c r="AO60" s="153"/>
      <c r="AP60" s="153"/>
      <c r="AQ60" s="153"/>
      <c r="AR60" s="153"/>
      <c r="AS60" s="153"/>
      <c r="AT60" s="153"/>
      <c r="AU60" s="153"/>
      <c r="AV60" s="153"/>
      <c r="AW60" s="153"/>
      <c r="AX60" s="154"/>
      <c r="AY60" s="680"/>
      <c r="AZ60" s="541"/>
      <c r="BA60" s="541"/>
      <c r="BB60" s="541"/>
      <c r="BC60" s="541"/>
      <c r="BD60" s="541"/>
      <c r="BE60" s="541"/>
      <c r="BF60" s="541"/>
      <c r="BG60" s="541"/>
      <c r="BH60" s="541"/>
      <c r="BI60" s="541"/>
      <c r="BJ60" s="541"/>
      <c r="BK60" s="541"/>
      <c r="BL60" s="541"/>
      <c r="BM60" s="541"/>
      <c r="BN60" s="542"/>
    </row>
    <row r="61" spans="2:85" ht="21" customHeight="1">
      <c r="G61" s="1"/>
    </row>
    <row r="62" spans="2:85" ht="21" customHeight="1" thickBot="1">
      <c r="B62" s="57" t="s">
        <v>103</v>
      </c>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29"/>
      <c r="BB62" s="30"/>
      <c r="BC62" s="29"/>
      <c r="BD62" s="29"/>
      <c r="BE62" s="30"/>
      <c r="BF62" s="29"/>
      <c r="BG62" s="30"/>
      <c r="BH62" s="30"/>
      <c r="BI62" s="30"/>
      <c r="BJ62" s="30"/>
      <c r="BK62" s="30"/>
      <c r="BL62" s="30"/>
      <c r="BM62" s="30"/>
      <c r="BN62" s="30"/>
    </row>
    <row r="63" spans="2:85" ht="21" customHeight="1" thickBot="1">
      <c r="B63" s="513"/>
      <c r="C63" s="22"/>
      <c r="D63" s="515" t="s">
        <v>19</v>
      </c>
      <c r="E63" s="515"/>
      <c r="F63" s="515"/>
      <c r="G63" s="515"/>
      <c r="H63" s="515"/>
      <c r="I63" s="516"/>
      <c r="J63" s="518" t="s">
        <v>18</v>
      </c>
      <c r="K63" s="519"/>
      <c r="L63" s="519"/>
      <c r="M63" s="519"/>
      <c r="N63" s="519"/>
      <c r="O63" s="520"/>
      <c r="P63" s="524" t="s">
        <v>17</v>
      </c>
      <c r="Q63" s="515"/>
      <c r="R63" s="515"/>
      <c r="S63" s="515"/>
      <c r="T63" s="515"/>
      <c r="U63" s="515"/>
      <c r="V63" s="525"/>
      <c r="W63" s="529" t="s">
        <v>16</v>
      </c>
      <c r="X63" s="530"/>
      <c r="Y63" s="530"/>
      <c r="Z63" s="530"/>
      <c r="AA63" s="530"/>
      <c r="AB63" s="530"/>
      <c r="AC63" s="531"/>
      <c r="AD63" s="529" t="s">
        <v>15</v>
      </c>
      <c r="AE63" s="530"/>
      <c r="AF63" s="530"/>
      <c r="AG63" s="530"/>
      <c r="AH63" s="530"/>
      <c r="AI63" s="530"/>
      <c r="AJ63" s="531"/>
      <c r="AK63" s="529" t="s">
        <v>14</v>
      </c>
      <c r="AL63" s="530"/>
      <c r="AM63" s="530"/>
      <c r="AN63" s="530"/>
      <c r="AO63" s="530"/>
      <c r="AP63" s="530"/>
      <c r="AQ63" s="531"/>
      <c r="AR63" s="513" t="s">
        <v>13</v>
      </c>
      <c r="AS63" s="515"/>
      <c r="AT63" s="515"/>
      <c r="AU63" s="515"/>
      <c r="AV63" s="515"/>
      <c r="AW63" s="515"/>
      <c r="AX63" s="515"/>
      <c r="AY63" s="681" t="s">
        <v>12</v>
      </c>
      <c r="AZ63" s="682"/>
      <c r="BA63" s="682"/>
      <c r="BB63" s="682" t="s">
        <v>11</v>
      </c>
      <c r="BC63" s="682"/>
      <c r="BD63" s="682"/>
      <c r="BE63" s="682" t="s">
        <v>44</v>
      </c>
      <c r="BF63" s="682"/>
      <c r="BG63" s="682"/>
      <c r="BH63" s="682"/>
      <c r="BI63" s="682"/>
      <c r="BJ63" s="682"/>
      <c r="BK63" s="530" t="s">
        <v>32</v>
      </c>
      <c r="BL63" s="530"/>
      <c r="BM63" s="530"/>
      <c r="BN63" s="531"/>
    </row>
    <row r="64" spans="2:85" ht="21" customHeight="1" thickBot="1">
      <c r="B64" s="514"/>
      <c r="C64" s="18"/>
      <c r="D64" s="402"/>
      <c r="E64" s="402"/>
      <c r="F64" s="402"/>
      <c r="G64" s="402"/>
      <c r="H64" s="402"/>
      <c r="I64" s="517"/>
      <c r="J64" s="521"/>
      <c r="K64" s="522"/>
      <c r="L64" s="522"/>
      <c r="M64" s="522"/>
      <c r="N64" s="522"/>
      <c r="O64" s="523"/>
      <c r="P64" s="532"/>
      <c r="Q64" s="402"/>
      <c r="R64" s="402"/>
      <c r="S64" s="402"/>
      <c r="T64" s="402"/>
      <c r="U64" s="402"/>
      <c r="V64" s="533"/>
      <c r="W64" s="31" t="s">
        <v>9</v>
      </c>
      <c r="X64" s="32" t="s">
        <v>8</v>
      </c>
      <c r="Y64" s="32" t="s">
        <v>7</v>
      </c>
      <c r="Z64" s="32" t="s">
        <v>6</v>
      </c>
      <c r="AA64" s="32" t="s">
        <v>5</v>
      </c>
      <c r="AB64" s="32" t="s">
        <v>4</v>
      </c>
      <c r="AC64" s="33" t="s">
        <v>3</v>
      </c>
      <c r="AD64" s="31" t="s">
        <v>9</v>
      </c>
      <c r="AE64" s="32" t="s">
        <v>8</v>
      </c>
      <c r="AF64" s="32" t="s">
        <v>7</v>
      </c>
      <c r="AG64" s="32" t="s">
        <v>6</v>
      </c>
      <c r="AH64" s="32" t="s">
        <v>5</v>
      </c>
      <c r="AI64" s="32" t="s">
        <v>4</v>
      </c>
      <c r="AJ64" s="33" t="s">
        <v>3</v>
      </c>
      <c r="AK64" s="31" t="s">
        <v>9</v>
      </c>
      <c r="AL64" s="32" t="s">
        <v>8</v>
      </c>
      <c r="AM64" s="32" t="s">
        <v>7</v>
      </c>
      <c r="AN64" s="32" t="s">
        <v>6</v>
      </c>
      <c r="AO64" s="32" t="s">
        <v>5</v>
      </c>
      <c r="AP64" s="32" t="s">
        <v>4</v>
      </c>
      <c r="AQ64" s="33" t="s">
        <v>3</v>
      </c>
      <c r="AR64" s="34" t="s">
        <v>9</v>
      </c>
      <c r="AS64" s="35" t="s">
        <v>8</v>
      </c>
      <c r="AT64" s="35" t="s">
        <v>7</v>
      </c>
      <c r="AU64" s="35" t="s">
        <v>6</v>
      </c>
      <c r="AV64" s="35" t="s">
        <v>5</v>
      </c>
      <c r="AW64" s="35" t="s">
        <v>4</v>
      </c>
      <c r="AX64" s="191" t="s">
        <v>3</v>
      </c>
      <c r="AY64" s="683"/>
      <c r="AZ64" s="684"/>
      <c r="BA64" s="684"/>
      <c r="BB64" s="684"/>
      <c r="BC64" s="684"/>
      <c r="BD64" s="684"/>
      <c r="BE64" s="684"/>
      <c r="BF64" s="684"/>
      <c r="BG64" s="684"/>
      <c r="BH64" s="684"/>
      <c r="BI64" s="684"/>
      <c r="BJ64" s="684"/>
      <c r="BK64" s="692"/>
      <c r="BL64" s="692"/>
      <c r="BM64" s="692"/>
      <c r="BN64" s="693"/>
    </row>
    <row r="65" spans="2:66" ht="21" customHeight="1">
      <c r="B65" s="535"/>
      <c r="C65" s="603" t="s">
        <v>71</v>
      </c>
      <c r="D65" s="604"/>
      <c r="E65" s="605"/>
      <c r="F65" s="605"/>
      <c r="G65" s="605"/>
      <c r="H65" s="605"/>
      <c r="I65" s="605"/>
      <c r="J65" s="605"/>
      <c r="K65" s="605"/>
      <c r="L65" s="605"/>
      <c r="M65" s="605"/>
      <c r="N65" s="605"/>
      <c r="O65" s="605"/>
      <c r="P65" s="678"/>
      <c r="Q65" s="678"/>
      <c r="R65" s="678"/>
      <c r="S65" s="678"/>
      <c r="T65" s="678"/>
      <c r="U65" s="678"/>
      <c r="V65" s="679"/>
      <c r="W65" s="135"/>
      <c r="X65" s="127"/>
      <c r="Y65" s="127"/>
      <c r="Z65" s="127"/>
      <c r="AA65" s="127"/>
      <c r="AB65" s="127"/>
      <c r="AC65" s="128"/>
      <c r="AD65" s="126"/>
      <c r="AE65" s="127"/>
      <c r="AF65" s="127"/>
      <c r="AG65" s="127"/>
      <c r="AH65" s="127"/>
      <c r="AI65" s="127"/>
      <c r="AJ65" s="128"/>
      <c r="AK65" s="126"/>
      <c r="AL65" s="127"/>
      <c r="AM65" s="127"/>
      <c r="AN65" s="127"/>
      <c r="AO65" s="127"/>
      <c r="AP65" s="127"/>
      <c r="AQ65" s="128"/>
      <c r="AR65" s="126"/>
      <c r="AS65" s="127"/>
      <c r="AT65" s="127"/>
      <c r="AU65" s="127"/>
      <c r="AV65" s="127"/>
      <c r="AW65" s="127"/>
      <c r="AX65" s="128"/>
      <c r="AY65" s="685">
        <f t="shared" ref="AY65:AY72" si="5">SUM(W65:AX65)</f>
        <v>0</v>
      </c>
      <c r="AZ65" s="637"/>
      <c r="BA65" s="637"/>
      <c r="BB65" s="638">
        <f>AY65/4</f>
        <v>0</v>
      </c>
      <c r="BC65" s="638"/>
      <c r="BD65" s="686"/>
      <c r="BE65" s="697">
        <f>ROUNDDOWN(SUM($BB$65:$BD$72)/40,1)</f>
        <v>0</v>
      </c>
      <c r="BF65" s="697"/>
      <c r="BG65" s="697"/>
      <c r="BH65" s="697"/>
      <c r="BI65" s="697"/>
      <c r="BJ65" s="697"/>
      <c r="BK65" s="687"/>
      <c r="BL65" s="687"/>
      <c r="BM65" s="687"/>
      <c r="BN65" s="688"/>
    </row>
    <row r="66" spans="2:66" ht="21" customHeight="1">
      <c r="B66" s="535"/>
      <c r="C66" s="535"/>
      <c r="D66" s="572"/>
      <c r="E66" s="573"/>
      <c r="F66" s="573"/>
      <c r="G66" s="573"/>
      <c r="H66" s="573"/>
      <c r="I66" s="573"/>
      <c r="J66" s="573"/>
      <c r="K66" s="573"/>
      <c r="L66" s="573"/>
      <c r="M66" s="573"/>
      <c r="N66" s="573"/>
      <c r="O66" s="573"/>
      <c r="P66" s="689"/>
      <c r="Q66" s="689"/>
      <c r="R66" s="689"/>
      <c r="S66" s="689"/>
      <c r="T66" s="689"/>
      <c r="U66" s="689"/>
      <c r="V66" s="690"/>
      <c r="W66" s="136"/>
      <c r="X66" s="130"/>
      <c r="Y66" s="130"/>
      <c r="Z66" s="130"/>
      <c r="AA66" s="130"/>
      <c r="AB66" s="130"/>
      <c r="AC66" s="131"/>
      <c r="AD66" s="129"/>
      <c r="AE66" s="130"/>
      <c r="AF66" s="130"/>
      <c r="AG66" s="130"/>
      <c r="AH66" s="130"/>
      <c r="AI66" s="130"/>
      <c r="AJ66" s="131"/>
      <c r="AK66" s="129"/>
      <c r="AL66" s="130"/>
      <c r="AM66" s="130"/>
      <c r="AN66" s="130"/>
      <c r="AO66" s="130"/>
      <c r="AP66" s="130"/>
      <c r="AQ66" s="131"/>
      <c r="AR66" s="136"/>
      <c r="AS66" s="130"/>
      <c r="AT66" s="130"/>
      <c r="AU66" s="130"/>
      <c r="AV66" s="130"/>
      <c r="AW66" s="130"/>
      <c r="AX66" s="131"/>
      <c r="AY66" s="691">
        <f t="shared" si="5"/>
        <v>0</v>
      </c>
      <c r="AZ66" s="608"/>
      <c r="BA66" s="608"/>
      <c r="BB66" s="609">
        <f>AY66/4</f>
        <v>0</v>
      </c>
      <c r="BC66" s="609"/>
      <c r="BD66" s="552"/>
      <c r="BE66" s="698"/>
      <c r="BF66" s="698"/>
      <c r="BG66" s="698"/>
      <c r="BH66" s="698"/>
      <c r="BI66" s="698"/>
      <c r="BJ66" s="698"/>
      <c r="BK66" s="631"/>
      <c r="BL66" s="631"/>
      <c r="BM66" s="631"/>
      <c r="BN66" s="632"/>
    </row>
    <row r="67" spans="2:66" ht="21" customHeight="1">
      <c r="B67" s="535"/>
      <c r="C67" s="535"/>
      <c r="D67" s="572"/>
      <c r="E67" s="573"/>
      <c r="F67" s="573"/>
      <c r="G67" s="573"/>
      <c r="H67" s="573"/>
      <c r="I67" s="573"/>
      <c r="J67" s="573"/>
      <c r="K67" s="573"/>
      <c r="L67" s="573"/>
      <c r="M67" s="573"/>
      <c r="N67" s="573"/>
      <c r="O67" s="573"/>
      <c r="P67" s="689"/>
      <c r="Q67" s="689"/>
      <c r="R67" s="689"/>
      <c r="S67" s="689"/>
      <c r="T67" s="689"/>
      <c r="U67" s="689"/>
      <c r="V67" s="690"/>
      <c r="W67" s="144"/>
      <c r="X67" s="142"/>
      <c r="Y67" s="142"/>
      <c r="Z67" s="142"/>
      <c r="AA67" s="142"/>
      <c r="AB67" s="142"/>
      <c r="AC67" s="143"/>
      <c r="AD67" s="141"/>
      <c r="AE67" s="142"/>
      <c r="AF67" s="142"/>
      <c r="AG67" s="142"/>
      <c r="AH67" s="142"/>
      <c r="AI67" s="142"/>
      <c r="AJ67" s="143"/>
      <c r="AK67" s="141"/>
      <c r="AL67" s="142"/>
      <c r="AM67" s="142"/>
      <c r="AN67" s="142"/>
      <c r="AO67" s="142"/>
      <c r="AP67" s="142"/>
      <c r="AQ67" s="143"/>
      <c r="AR67" s="141"/>
      <c r="AS67" s="142"/>
      <c r="AT67" s="142"/>
      <c r="AU67" s="142"/>
      <c r="AV67" s="142"/>
      <c r="AW67" s="142"/>
      <c r="AX67" s="143"/>
      <c r="AY67" s="691">
        <f t="shared" si="5"/>
        <v>0</v>
      </c>
      <c r="AZ67" s="608"/>
      <c r="BA67" s="608"/>
      <c r="BB67" s="609">
        <f t="shared" ref="BB67:BB72" si="6">AY67/4</f>
        <v>0</v>
      </c>
      <c r="BC67" s="609"/>
      <c r="BD67" s="552"/>
      <c r="BE67" s="698"/>
      <c r="BF67" s="698"/>
      <c r="BG67" s="698"/>
      <c r="BH67" s="698"/>
      <c r="BI67" s="698"/>
      <c r="BJ67" s="698"/>
      <c r="BK67" s="631"/>
      <c r="BL67" s="631"/>
      <c r="BM67" s="631"/>
      <c r="BN67" s="632"/>
    </row>
    <row r="68" spans="2:66" ht="21" customHeight="1">
      <c r="B68" s="535"/>
      <c r="C68" s="535"/>
      <c r="D68" s="572"/>
      <c r="E68" s="573"/>
      <c r="F68" s="573"/>
      <c r="G68" s="573"/>
      <c r="H68" s="573"/>
      <c r="I68" s="573"/>
      <c r="J68" s="573"/>
      <c r="K68" s="573"/>
      <c r="L68" s="573"/>
      <c r="M68" s="573"/>
      <c r="N68" s="573"/>
      <c r="O68" s="573"/>
      <c r="P68" s="561"/>
      <c r="Q68" s="562"/>
      <c r="R68" s="562"/>
      <c r="S68" s="562"/>
      <c r="T68" s="562"/>
      <c r="U68" s="562"/>
      <c r="V68" s="563"/>
      <c r="W68" s="136"/>
      <c r="X68" s="130"/>
      <c r="Y68" s="130"/>
      <c r="Z68" s="142"/>
      <c r="AA68" s="142"/>
      <c r="AB68" s="130"/>
      <c r="AC68" s="131"/>
      <c r="AD68" s="129"/>
      <c r="AE68" s="130"/>
      <c r="AF68" s="130"/>
      <c r="AG68" s="142"/>
      <c r="AH68" s="142"/>
      <c r="AI68" s="130"/>
      <c r="AJ68" s="131"/>
      <c r="AK68" s="129"/>
      <c r="AL68" s="130"/>
      <c r="AM68" s="130"/>
      <c r="AN68" s="142"/>
      <c r="AO68" s="142"/>
      <c r="AP68" s="130"/>
      <c r="AQ68" s="131"/>
      <c r="AR68" s="136"/>
      <c r="AS68" s="130"/>
      <c r="AT68" s="130"/>
      <c r="AU68" s="142"/>
      <c r="AV68" s="130"/>
      <c r="AW68" s="130"/>
      <c r="AX68" s="131"/>
      <c r="AY68" s="691">
        <f t="shared" si="5"/>
        <v>0</v>
      </c>
      <c r="AZ68" s="608"/>
      <c r="BA68" s="608"/>
      <c r="BB68" s="609">
        <f t="shared" si="6"/>
        <v>0</v>
      </c>
      <c r="BC68" s="609"/>
      <c r="BD68" s="552"/>
      <c r="BE68" s="698"/>
      <c r="BF68" s="698"/>
      <c r="BG68" s="698"/>
      <c r="BH68" s="698"/>
      <c r="BI68" s="698"/>
      <c r="BJ68" s="698"/>
      <c r="BK68" s="631"/>
      <c r="BL68" s="631"/>
      <c r="BM68" s="631"/>
      <c r="BN68" s="632"/>
    </row>
    <row r="69" spans="2:66" ht="21" customHeight="1">
      <c r="B69" s="535"/>
      <c r="C69" s="535"/>
      <c r="D69" s="572"/>
      <c r="E69" s="573"/>
      <c r="F69" s="573"/>
      <c r="G69" s="573"/>
      <c r="H69" s="573"/>
      <c r="I69" s="573"/>
      <c r="J69" s="573"/>
      <c r="K69" s="573"/>
      <c r="L69" s="573"/>
      <c r="M69" s="573"/>
      <c r="N69" s="573"/>
      <c r="O69" s="573"/>
      <c r="P69" s="689"/>
      <c r="Q69" s="689"/>
      <c r="R69" s="689"/>
      <c r="S69" s="689"/>
      <c r="T69" s="689"/>
      <c r="U69" s="689"/>
      <c r="V69" s="690"/>
      <c r="W69" s="144"/>
      <c r="X69" s="142"/>
      <c r="Y69" s="142"/>
      <c r="Z69" s="142"/>
      <c r="AA69" s="142"/>
      <c r="AB69" s="142"/>
      <c r="AC69" s="143"/>
      <c r="AD69" s="141"/>
      <c r="AE69" s="142"/>
      <c r="AF69" s="142"/>
      <c r="AG69" s="142"/>
      <c r="AH69" s="142"/>
      <c r="AI69" s="142"/>
      <c r="AJ69" s="143"/>
      <c r="AK69" s="141"/>
      <c r="AL69" s="142"/>
      <c r="AM69" s="142"/>
      <c r="AN69" s="142"/>
      <c r="AO69" s="142"/>
      <c r="AP69" s="142"/>
      <c r="AQ69" s="143"/>
      <c r="AR69" s="141"/>
      <c r="AS69" s="142"/>
      <c r="AT69" s="142"/>
      <c r="AU69" s="142"/>
      <c r="AV69" s="142"/>
      <c r="AW69" s="142"/>
      <c r="AX69" s="143"/>
      <c r="AY69" s="691">
        <f t="shared" si="5"/>
        <v>0</v>
      </c>
      <c r="AZ69" s="608"/>
      <c r="BA69" s="608"/>
      <c r="BB69" s="609">
        <f t="shared" si="6"/>
        <v>0</v>
      </c>
      <c r="BC69" s="609"/>
      <c r="BD69" s="552"/>
      <c r="BE69" s="698"/>
      <c r="BF69" s="698"/>
      <c r="BG69" s="698"/>
      <c r="BH69" s="698"/>
      <c r="BI69" s="698"/>
      <c r="BJ69" s="698"/>
      <c r="BK69" s="631"/>
      <c r="BL69" s="631"/>
      <c r="BM69" s="631"/>
      <c r="BN69" s="632"/>
    </row>
    <row r="70" spans="2:66" ht="21" customHeight="1">
      <c r="B70" s="535"/>
      <c r="C70" s="535"/>
      <c r="D70" s="572"/>
      <c r="E70" s="573"/>
      <c r="F70" s="573"/>
      <c r="G70" s="573"/>
      <c r="H70" s="573"/>
      <c r="I70" s="573"/>
      <c r="J70" s="573"/>
      <c r="K70" s="573"/>
      <c r="L70" s="573"/>
      <c r="M70" s="573"/>
      <c r="N70" s="573"/>
      <c r="O70" s="573"/>
      <c r="P70" s="561"/>
      <c r="Q70" s="562"/>
      <c r="R70" s="562"/>
      <c r="S70" s="562"/>
      <c r="T70" s="562"/>
      <c r="U70" s="562"/>
      <c r="V70" s="563"/>
      <c r="W70" s="136"/>
      <c r="X70" s="130"/>
      <c r="Y70" s="130"/>
      <c r="Z70" s="130"/>
      <c r="AA70" s="130"/>
      <c r="AB70" s="130"/>
      <c r="AC70" s="145"/>
      <c r="AD70" s="129"/>
      <c r="AE70" s="130"/>
      <c r="AF70" s="130"/>
      <c r="AG70" s="130"/>
      <c r="AH70" s="130"/>
      <c r="AI70" s="130"/>
      <c r="AJ70" s="145"/>
      <c r="AK70" s="129"/>
      <c r="AL70" s="130"/>
      <c r="AM70" s="130"/>
      <c r="AN70" s="130"/>
      <c r="AO70" s="130"/>
      <c r="AP70" s="130"/>
      <c r="AQ70" s="145"/>
      <c r="AR70" s="129"/>
      <c r="AS70" s="130"/>
      <c r="AT70" s="130"/>
      <c r="AU70" s="130"/>
      <c r="AV70" s="130"/>
      <c r="AW70" s="130"/>
      <c r="AX70" s="145"/>
      <c r="AY70" s="691">
        <f t="shared" si="5"/>
        <v>0</v>
      </c>
      <c r="AZ70" s="608"/>
      <c r="BA70" s="608"/>
      <c r="BB70" s="609">
        <f t="shared" si="6"/>
        <v>0</v>
      </c>
      <c r="BC70" s="609"/>
      <c r="BD70" s="552"/>
      <c r="BE70" s="698"/>
      <c r="BF70" s="698"/>
      <c r="BG70" s="698"/>
      <c r="BH70" s="698"/>
      <c r="BI70" s="698"/>
      <c r="BJ70" s="698"/>
      <c r="BK70" s="631"/>
      <c r="BL70" s="631"/>
      <c r="BM70" s="631"/>
      <c r="BN70" s="632"/>
    </row>
    <row r="71" spans="2:66" ht="21" customHeight="1">
      <c r="B71" s="535"/>
      <c r="C71" s="535"/>
      <c r="D71" s="572"/>
      <c r="E71" s="573"/>
      <c r="F71" s="573"/>
      <c r="G71" s="573"/>
      <c r="H71" s="573"/>
      <c r="I71" s="573"/>
      <c r="J71" s="573"/>
      <c r="K71" s="573"/>
      <c r="L71" s="573"/>
      <c r="M71" s="573"/>
      <c r="N71" s="573"/>
      <c r="O71" s="573"/>
      <c r="P71" s="561"/>
      <c r="Q71" s="562"/>
      <c r="R71" s="562"/>
      <c r="S71" s="562"/>
      <c r="T71" s="562"/>
      <c r="U71" s="562"/>
      <c r="V71" s="563"/>
      <c r="W71" s="136"/>
      <c r="X71" s="130"/>
      <c r="Y71" s="130"/>
      <c r="Z71" s="130"/>
      <c r="AA71" s="130"/>
      <c r="AB71" s="130"/>
      <c r="AC71" s="131"/>
      <c r="AD71" s="129"/>
      <c r="AE71" s="130"/>
      <c r="AF71" s="130"/>
      <c r="AG71" s="130"/>
      <c r="AH71" s="130"/>
      <c r="AI71" s="130"/>
      <c r="AJ71" s="131"/>
      <c r="AK71" s="129"/>
      <c r="AL71" s="130"/>
      <c r="AM71" s="130"/>
      <c r="AN71" s="130"/>
      <c r="AO71" s="130"/>
      <c r="AP71" s="130"/>
      <c r="AQ71" s="131"/>
      <c r="AR71" s="136"/>
      <c r="AS71" s="130"/>
      <c r="AT71" s="130"/>
      <c r="AU71" s="130"/>
      <c r="AV71" s="130"/>
      <c r="AW71" s="130"/>
      <c r="AX71" s="131"/>
      <c r="AY71" s="691">
        <f t="shared" si="5"/>
        <v>0</v>
      </c>
      <c r="AZ71" s="608"/>
      <c r="BA71" s="608"/>
      <c r="BB71" s="609">
        <f t="shared" si="6"/>
        <v>0</v>
      </c>
      <c r="BC71" s="609"/>
      <c r="BD71" s="552"/>
      <c r="BE71" s="698"/>
      <c r="BF71" s="698"/>
      <c r="BG71" s="698"/>
      <c r="BH71" s="698"/>
      <c r="BI71" s="698"/>
      <c r="BJ71" s="698"/>
      <c r="BK71" s="631"/>
      <c r="BL71" s="631"/>
      <c r="BM71" s="631"/>
      <c r="BN71" s="632"/>
    </row>
    <row r="72" spans="2:66" ht="21" customHeight="1" thickBot="1">
      <c r="B72" s="535"/>
      <c r="C72" s="535"/>
      <c r="D72" s="709"/>
      <c r="E72" s="669"/>
      <c r="F72" s="669"/>
      <c r="G72" s="669"/>
      <c r="H72" s="669"/>
      <c r="I72" s="669"/>
      <c r="J72" s="669"/>
      <c r="K72" s="669"/>
      <c r="L72" s="669"/>
      <c r="M72" s="669"/>
      <c r="N72" s="669"/>
      <c r="O72" s="669"/>
      <c r="P72" s="670"/>
      <c r="Q72" s="671"/>
      <c r="R72" s="671"/>
      <c r="S72" s="671"/>
      <c r="T72" s="671"/>
      <c r="U72" s="671"/>
      <c r="V72" s="672"/>
      <c r="W72" s="140"/>
      <c r="X72" s="138"/>
      <c r="Y72" s="138"/>
      <c r="Z72" s="138"/>
      <c r="AA72" s="138"/>
      <c r="AB72" s="138"/>
      <c r="AC72" s="139"/>
      <c r="AD72" s="137"/>
      <c r="AE72" s="138"/>
      <c r="AF72" s="138"/>
      <c r="AG72" s="138"/>
      <c r="AH72" s="138"/>
      <c r="AI72" s="138"/>
      <c r="AJ72" s="139"/>
      <c r="AK72" s="137"/>
      <c r="AL72" s="138"/>
      <c r="AM72" s="138"/>
      <c r="AN72" s="138"/>
      <c r="AO72" s="138"/>
      <c r="AP72" s="138"/>
      <c r="AQ72" s="139"/>
      <c r="AR72" s="140"/>
      <c r="AS72" s="138"/>
      <c r="AT72" s="138"/>
      <c r="AU72" s="138"/>
      <c r="AV72" s="138"/>
      <c r="AW72" s="138"/>
      <c r="AX72" s="139"/>
      <c r="AY72" s="710">
        <f t="shared" si="5"/>
        <v>0</v>
      </c>
      <c r="AZ72" s="673"/>
      <c r="BA72" s="673"/>
      <c r="BB72" s="674">
        <f t="shared" si="6"/>
        <v>0</v>
      </c>
      <c r="BC72" s="674"/>
      <c r="BD72" s="566"/>
      <c r="BE72" s="699"/>
      <c r="BF72" s="699"/>
      <c r="BG72" s="699"/>
      <c r="BH72" s="699"/>
      <c r="BI72" s="699"/>
      <c r="BJ72" s="699"/>
      <c r="BK72" s="662"/>
      <c r="BL72" s="662"/>
      <c r="BM72" s="662"/>
      <c r="BN72" s="663"/>
    </row>
    <row r="73" spans="2:66" ht="21" customHeight="1" thickBot="1">
      <c r="B73" s="535"/>
      <c r="C73" s="650" t="s">
        <v>58</v>
      </c>
      <c r="D73" s="651"/>
      <c r="E73" s="651"/>
      <c r="F73" s="651"/>
      <c r="G73" s="651"/>
      <c r="H73" s="651"/>
      <c r="I73" s="651"/>
      <c r="J73" s="651"/>
      <c r="K73" s="651"/>
      <c r="L73" s="651"/>
      <c r="M73" s="651"/>
      <c r="N73" s="651"/>
      <c r="O73" s="651"/>
      <c r="P73" s="651"/>
      <c r="Q73" s="651"/>
      <c r="R73" s="651"/>
      <c r="S73" s="651"/>
      <c r="T73" s="651"/>
      <c r="U73" s="651"/>
      <c r="V73" s="652"/>
      <c r="W73" s="39">
        <f t="shared" ref="W73:AX73" si="7">SUM(W65:W72)</f>
        <v>0</v>
      </c>
      <c r="X73" s="40">
        <f t="shared" si="7"/>
        <v>0</v>
      </c>
      <c r="Y73" s="40">
        <f t="shared" si="7"/>
        <v>0</v>
      </c>
      <c r="Z73" s="40">
        <f t="shared" si="7"/>
        <v>0</v>
      </c>
      <c r="AA73" s="40">
        <f t="shared" si="7"/>
        <v>0</v>
      </c>
      <c r="AB73" s="40">
        <f t="shared" si="7"/>
        <v>0</v>
      </c>
      <c r="AC73" s="41">
        <f t="shared" si="7"/>
        <v>0</v>
      </c>
      <c r="AD73" s="39">
        <f t="shared" si="7"/>
        <v>0</v>
      </c>
      <c r="AE73" s="40">
        <f t="shared" si="7"/>
        <v>0</v>
      </c>
      <c r="AF73" s="40">
        <f t="shared" si="7"/>
        <v>0</v>
      </c>
      <c r="AG73" s="40">
        <f t="shared" si="7"/>
        <v>0</v>
      </c>
      <c r="AH73" s="40">
        <f t="shared" si="7"/>
        <v>0</v>
      </c>
      <c r="AI73" s="40">
        <f t="shared" si="7"/>
        <v>0</v>
      </c>
      <c r="AJ73" s="41">
        <f t="shared" si="7"/>
        <v>0</v>
      </c>
      <c r="AK73" s="39">
        <f t="shared" si="7"/>
        <v>0</v>
      </c>
      <c r="AL73" s="40">
        <f t="shared" si="7"/>
        <v>0</v>
      </c>
      <c r="AM73" s="40">
        <f t="shared" si="7"/>
        <v>0</v>
      </c>
      <c r="AN73" s="40">
        <f t="shared" si="7"/>
        <v>0</v>
      </c>
      <c r="AO73" s="40">
        <f t="shared" si="7"/>
        <v>0</v>
      </c>
      <c r="AP73" s="40">
        <f t="shared" si="7"/>
        <v>0</v>
      </c>
      <c r="AQ73" s="41">
        <f t="shared" si="7"/>
        <v>0</v>
      </c>
      <c r="AR73" s="39">
        <f t="shared" si="7"/>
        <v>0</v>
      </c>
      <c r="AS73" s="40">
        <f t="shared" si="7"/>
        <v>0</v>
      </c>
      <c r="AT73" s="40">
        <f t="shared" si="7"/>
        <v>0</v>
      </c>
      <c r="AU73" s="40">
        <f t="shared" si="7"/>
        <v>0</v>
      </c>
      <c r="AV73" s="40">
        <f t="shared" si="7"/>
        <v>0</v>
      </c>
      <c r="AW73" s="40">
        <f t="shared" si="7"/>
        <v>0</v>
      </c>
      <c r="AX73" s="41">
        <f t="shared" si="7"/>
        <v>0</v>
      </c>
      <c r="AY73" s="703">
        <f>SUM(AY65:BA72)</f>
        <v>0</v>
      </c>
      <c r="AZ73" s="704"/>
      <c r="BA73" s="704"/>
      <c r="BB73" s="705">
        <f>SUM($BB$65:$BD$72)</f>
        <v>0</v>
      </c>
      <c r="BC73" s="705"/>
      <c r="BD73" s="706"/>
      <c r="BE73" s="694">
        <f>SUM(BE65)</f>
        <v>0</v>
      </c>
      <c r="BF73" s="695"/>
      <c r="BG73" s="695"/>
      <c r="BH73" s="695"/>
      <c r="BI73" s="695"/>
      <c r="BJ73" s="696"/>
      <c r="BK73" s="707"/>
      <c r="BL73" s="707"/>
      <c r="BM73" s="707"/>
      <c r="BN73" s="708"/>
    </row>
    <row r="74" spans="2:66" ht="21" customHeight="1" thickBot="1">
      <c r="B74" s="5" t="s">
        <v>36</v>
      </c>
      <c r="C74" s="16"/>
      <c r="D74" s="45"/>
      <c r="E74" s="155"/>
      <c r="F74" s="155"/>
      <c r="G74" s="155"/>
      <c r="H74" s="155"/>
      <c r="I74" s="155"/>
      <c r="J74" s="155"/>
      <c r="K74" s="155"/>
      <c r="L74" s="155"/>
      <c r="M74" s="155"/>
      <c r="N74" s="155"/>
      <c r="O74" s="155"/>
      <c r="P74" s="155"/>
      <c r="Q74" s="155"/>
      <c r="R74" s="155"/>
      <c r="S74" s="155"/>
      <c r="T74" s="155"/>
      <c r="U74" s="155"/>
      <c r="V74" s="155"/>
      <c r="W74" s="153"/>
      <c r="X74" s="153"/>
      <c r="Y74" s="153"/>
      <c r="Z74" s="153"/>
      <c r="AA74" s="153"/>
      <c r="AB74" s="153"/>
      <c r="AC74" s="153"/>
      <c r="AD74" s="153"/>
      <c r="AE74" s="153"/>
      <c r="AF74" s="153"/>
      <c r="AG74" s="153"/>
      <c r="AH74" s="153"/>
      <c r="AI74" s="153"/>
      <c r="AJ74" s="153"/>
      <c r="AK74" s="153"/>
      <c r="AL74" s="153"/>
      <c r="AM74" s="153"/>
      <c r="AN74" s="153"/>
      <c r="AO74" s="153"/>
      <c r="AP74" s="153"/>
      <c r="AQ74" s="153"/>
      <c r="AR74" s="153"/>
      <c r="AS74" s="153"/>
      <c r="AT74" s="153"/>
      <c r="AU74" s="153"/>
      <c r="AV74" s="153"/>
      <c r="AW74" s="153"/>
      <c r="AX74" s="154"/>
      <c r="AY74" s="700">
        <v>40</v>
      </c>
      <c r="AZ74" s="701"/>
      <c r="BA74" s="701"/>
      <c r="BB74" s="701"/>
      <c r="BC74" s="701"/>
      <c r="BD74" s="701"/>
      <c r="BE74" s="701"/>
      <c r="BF74" s="701"/>
      <c r="BG74" s="701"/>
      <c r="BH74" s="701"/>
      <c r="BI74" s="701"/>
      <c r="BJ74" s="701"/>
      <c r="BK74" s="701"/>
      <c r="BL74" s="701"/>
      <c r="BM74" s="701"/>
      <c r="BN74" s="702"/>
    </row>
    <row r="75" spans="2:66" ht="21" customHeight="1">
      <c r="B75" s="1" t="s">
        <v>128</v>
      </c>
    </row>
    <row r="76" spans="2:66" ht="21" customHeight="1">
      <c r="B76" s="1" t="s">
        <v>88</v>
      </c>
      <c r="G76" s="1"/>
    </row>
    <row r="77" spans="2:66" ht="21" customHeight="1">
      <c r="G77" s="1"/>
    </row>
  </sheetData>
  <mergeCells count="508">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B63:BD64"/>
    <mergeCell ref="BK63:BN64"/>
    <mergeCell ref="BB66:BD66"/>
    <mergeCell ref="BK66:BN66"/>
    <mergeCell ref="D67:I67"/>
    <mergeCell ref="J67:L67"/>
    <mergeCell ref="M67:O67"/>
    <mergeCell ref="P67:V67"/>
    <mergeCell ref="AY67:BA67"/>
    <mergeCell ref="BB67:BD67"/>
    <mergeCell ref="BK67:BN67"/>
    <mergeCell ref="BE63:BJ64"/>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D6:F6"/>
    <mergeCell ref="G6:T6"/>
    <mergeCell ref="Z6:AF6"/>
    <mergeCell ref="AG6:AJ6"/>
    <mergeCell ref="AK6:AN6"/>
    <mergeCell ref="AW5:AZ5"/>
    <mergeCell ref="BA5:BD5"/>
    <mergeCell ref="BE5:BG5"/>
    <mergeCell ref="CA5:CG5"/>
    <mergeCell ref="AO2:AV2"/>
    <mergeCell ref="AW2:BR2"/>
    <mergeCell ref="AO3:AV3"/>
    <mergeCell ref="AW3:BJ3"/>
    <mergeCell ref="BK3:BN3"/>
    <mergeCell ref="BO3:BR3"/>
    <mergeCell ref="CP5:CS5"/>
    <mergeCell ref="CT5:CW5"/>
    <mergeCell ref="CX5:DA5"/>
    <mergeCell ref="CH5:CK5"/>
    <mergeCell ref="CL5:CO5"/>
    <mergeCell ref="CX4:DA4"/>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formula1>$X$1:$X$2</formula1>
    </dataValidation>
    <dataValidation type="list" allowBlank="1"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DH77"/>
  <sheetViews>
    <sheetView view="pageBreakPreview" topLeftCell="A37" zoomScale="40" zoomScaleNormal="100" zoomScaleSheetLayoutView="40" workbookViewId="0">
      <selection activeCell="CF67" sqref="CF67"/>
    </sheetView>
  </sheetViews>
  <sheetFormatPr defaultColWidth="9" defaultRowHeight="21" customHeight="1"/>
  <cols>
    <col min="1" max="1" width="3.7265625" style="1" customWidth="1"/>
    <col min="2" max="2" width="3" style="1" customWidth="1"/>
    <col min="3" max="3" width="5.36328125" style="1" customWidth="1"/>
    <col min="4" max="7" width="3.453125" style="2" customWidth="1"/>
    <col min="8" max="64" width="3.453125" style="1" customWidth="1"/>
    <col min="65" max="65" width="3.36328125" style="1" customWidth="1"/>
    <col min="66" max="68" width="3.26953125" style="1" customWidth="1"/>
    <col min="69" max="76" width="3.36328125" style="1" customWidth="1"/>
    <col min="77" max="78" width="7.6328125" style="1" customWidth="1"/>
    <col min="79" max="80" width="2.6328125" style="1" customWidth="1"/>
    <col min="81" max="16384" width="9" style="1"/>
  </cols>
  <sheetData>
    <row r="1" spans="2:112" ht="21" customHeight="1">
      <c r="B1" s="2"/>
      <c r="C1" s="2"/>
      <c r="G1" s="1"/>
      <c r="W1" s="1" t="s">
        <v>60</v>
      </c>
      <c r="AK1" s="6"/>
      <c r="AO1" s="171"/>
      <c r="AZ1" s="171"/>
      <c r="BA1" s="171"/>
      <c r="BB1" s="171"/>
      <c r="BC1" s="171"/>
      <c r="BD1" s="171"/>
      <c r="BE1" s="171"/>
      <c r="BF1" s="171"/>
      <c r="BG1" s="171"/>
      <c r="BH1" s="171"/>
      <c r="BI1" s="171"/>
      <c r="BJ1" s="171"/>
      <c r="BK1" s="171"/>
      <c r="BL1" s="171"/>
      <c r="BM1" s="171"/>
      <c r="BN1" s="171"/>
      <c r="BO1" s="171"/>
      <c r="BP1" s="171"/>
      <c r="BQ1" s="171"/>
      <c r="BR1" s="171"/>
      <c r="BS1" s="6"/>
      <c r="BT1" s="6"/>
      <c r="BU1" s="6"/>
      <c r="BV1" s="6"/>
      <c r="BW1" s="6"/>
      <c r="BX1" s="6"/>
      <c r="BY1" s="6"/>
      <c r="BZ1" s="6"/>
      <c r="CA1" s="6"/>
      <c r="CB1" s="6"/>
      <c r="CC1" s="6"/>
      <c r="CD1" s="6"/>
      <c r="CE1" s="6"/>
    </row>
    <row r="2" spans="2:112" ht="21" customHeight="1">
      <c r="B2" s="2"/>
      <c r="C2" s="2"/>
      <c r="G2" s="1"/>
      <c r="Y2" s="1">
        <v>-1</v>
      </c>
      <c r="AO2" s="413" t="s">
        <v>115</v>
      </c>
      <c r="AP2" s="413"/>
      <c r="AQ2" s="413"/>
      <c r="AR2" s="413"/>
      <c r="AS2" s="413"/>
      <c r="AT2" s="413"/>
      <c r="AU2" s="413"/>
      <c r="AV2" s="413"/>
      <c r="AW2" s="414"/>
      <c r="AX2" s="415"/>
      <c r="AY2" s="415"/>
      <c r="AZ2" s="415"/>
      <c r="BA2" s="415"/>
      <c r="BB2" s="415"/>
      <c r="BC2" s="415"/>
      <c r="BD2" s="415"/>
      <c r="BE2" s="415"/>
      <c r="BF2" s="415"/>
      <c r="BG2" s="415"/>
      <c r="BH2" s="415"/>
      <c r="BI2" s="415"/>
      <c r="BJ2" s="415"/>
      <c r="BK2" s="415"/>
      <c r="BL2" s="415"/>
      <c r="BM2" s="415"/>
      <c r="BN2" s="415"/>
      <c r="BO2" s="415"/>
      <c r="BP2" s="415"/>
      <c r="BQ2" s="415"/>
      <c r="BR2" s="416"/>
      <c r="BS2" s="78"/>
      <c r="BT2" s="78"/>
      <c r="BU2" s="78"/>
      <c r="BV2" s="78"/>
      <c r="BW2" s="78"/>
      <c r="BX2" s="78"/>
      <c r="BY2" s="78"/>
      <c r="CA2" s="78"/>
      <c r="CB2" s="78"/>
      <c r="CC2" s="78"/>
      <c r="CD2" s="78"/>
      <c r="CE2" s="78"/>
    </row>
    <row r="3" spans="2:112" ht="21" customHeight="1">
      <c r="B3" s="2"/>
      <c r="C3" s="2"/>
      <c r="G3" s="1"/>
      <c r="AO3" s="413" t="s">
        <v>39</v>
      </c>
      <c r="AP3" s="413"/>
      <c r="AQ3" s="413"/>
      <c r="AR3" s="413"/>
      <c r="AS3" s="413"/>
      <c r="AT3" s="413"/>
      <c r="AU3" s="413"/>
      <c r="AV3" s="413"/>
      <c r="AW3" s="417"/>
      <c r="AX3" s="417"/>
      <c r="AY3" s="417"/>
      <c r="AZ3" s="417"/>
      <c r="BA3" s="417"/>
      <c r="BB3" s="417"/>
      <c r="BC3" s="417"/>
      <c r="BD3" s="417"/>
      <c r="BE3" s="417"/>
      <c r="BF3" s="417"/>
      <c r="BG3" s="417"/>
      <c r="BH3" s="417"/>
      <c r="BI3" s="417"/>
      <c r="BJ3" s="417"/>
      <c r="BK3" s="418" t="s">
        <v>40</v>
      </c>
      <c r="BL3" s="419"/>
      <c r="BM3" s="419"/>
      <c r="BN3" s="420"/>
      <c r="BO3" s="421">
        <v>15</v>
      </c>
      <c r="BP3" s="422"/>
      <c r="BQ3" s="422"/>
      <c r="BR3" s="423"/>
      <c r="BS3" s="78"/>
      <c r="BT3" s="78"/>
      <c r="BU3" s="78"/>
      <c r="BV3" s="78"/>
      <c r="BW3" s="78"/>
      <c r="BX3" s="78"/>
      <c r="BY3" s="78"/>
      <c r="CA3" s="78"/>
      <c r="CB3" s="78"/>
      <c r="CC3" s="78"/>
      <c r="CD3" s="78"/>
      <c r="CE3" s="78"/>
    </row>
    <row r="4" spans="2:112" ht="21" customHeight="1">
      <c r="B4" s="2"/>
      <c r="C4" s="58"/>
      <c r="D4" s="410" t="s">
        <v>76</v>
      </c>
      <c r="E4" s="410"/>
      <c r="F4" s="410"/>
      <c r="G4" s="410"/>
      <c r="H4" s="410"/>
      <c r="I4" s="410"/>
      <c r="J4" s="410"/>
      <c r="K4" s="59"/>
      <c r="L4" s="59"/>
      <c r="M4" s="60"/>
      <c r="N4" s="60"/>
      <c r="O4" s="60"/>
      <c r="P4" s="60"/>
      <c r="Q4" s="60"/>
      <c r="R4" s="60"/>
      <c r="S4" s="60"/>
      <c r="T4" s="60"/>
      <c r="U4" s="61"/>
      <c r="V4" s="62"/>
      <c r="W4" s="63"/>
      <c r="X4" s="3"/>
      <c r="Y4" s="3"/>
      <c r="Z4" s="56" t="s">
        <v>66</v>
      </c>
      <c r="AA4" s="47"/>
      <c r="CA4" s="402"/>
      <c r="CB4" s="402"/>
      <c r="CC4" s="402"/>
      <c r="CD4" s="402"/>
      <c r="CE4" s="402"/>
      <c r="CF4" s="402"/>
      <c r="CG4" s="402"/>
      <c r="CH4" s="403"/>
      <c r="CI4" s="403"/>
      <c r="CJ4" s="403"/>
      <c r="CK4" s="403"/>
      <c r="CL4" s="402"/>
      <c r="CM4" s="402"/>
      <c r="CN4" s="402"/>
      <c r="CO4" s="402"/>
      <c r="CP4" s="402"/>
      <c r="CQ4" s="402"/>
      <c r="CR4" s="402"/>
      <c r="CS4" s="402"/>
      <c r="CT4" s="402"/>
      <c r="CU4" s="402"/>
      <c r="CV4" s="402"/>
      <c r="CW4" s="402"/>
      <c r="CX4" s="402"/>
      <c r="CY4" s="402"/>
      <c r="CZ4" s="402"/>
      <c r="DA4" s="402"/>
      <c r="DB4" s="402"/>
      <c r="DC4" s="402"/>
      <c r="DD4" s="402"/>
      <c r="DE4" s="402"/>
      <c r="DF4" s="402"/>
      <c r="DG4" s="402"/>
      <c r="DH4" s="402"/>
    </row>
    <row r="5" spans="2:112" ht="27.75" customHeight="1">
      <c r="B5" s="2"/>
      <c r="C5" s="58"/>
      <c r="D5" s="424" t="s">
        <v>43</v>
      </c>
      <c r="E5" s="424"/>
      <c r="F5" s="424"/>
      <c r="G5" s="404" t="s">
        <v>31</v>
      </c>
      <c r="H5" s="404"/>
      <c r="I5" s="404"/>
      <c r="J5" s="404"/>
      <c r="K5" s="404"/>
      <c r="L5" s="404"/>
      <c r="M5" s="404"/>
      <c r="N5" s="404"/>
      <c r="O5" s="404"/>
      <c r="P5" s="404"/>
      <c r="Q5" s="404"/>
      <c r="R5" s="404"/>
      <c r="S5" s="404"/>
      <c r="T5" s="405"/>
      <c r="U5" s="61"/>
      <c r="V5" s="61"/>
      <c r="W5" s="63"/>
      <c r="X5" s="3"/>
      <c r="Y5" s="3"/>
      <c r="Z5" s="406"/>
      <c r="AA5" s="404"/>
      <c r="AB5" s="404"/>
      <c r="AC5" s="404"/>
      <c r="AD5" s="404"/>
      <c r="AE5" s="404"/>
      <c r="AF5" s="405"/>
      <c r="AG5" s="407" t="s">
        <v>30</v>
      </c>
      <c r="AH5" s="408"/>
      <c r="AI5" s="408"/>
      <c r="AJ5" s="409"/>
      <c r="AK5" s="406" t="s">
        <v>29</v>
      </c>
      <c r="AL5" s="404"/>
      <c r="AM5" s="404"/>
      <c r="AN5" s="405"/>
      <c r="AO5" s="406" t="s">
        <v>28</v>
      </c>
      <c r="AP5" s="404"/>
      <c r="AQ5" s="404"/>
      <c r="AR5" s="405"/>
      <c r="AS5" s="406" t="s">
        <v>27</v>
      </c>
      <c r="AT5" s="404"/>
      <c r="AU5" s="404"/>
      <c r="AV5" s="405"/>
      <c r="AW5" s="406" t="s">
        <v>26</v>
      </c>
      <c r="AX5" s="404"/>
      <c r="AY5" s="404"/>
      <c r="AZ5" s="405"/>
      <c r="BA5" s="406" t="s">
        <v>25</v>
      </c>
      <c r="BB5" s="404"/>
      <c r="BC5" s="404"/>
      <c r="BD5" s="405"/>
      <c r="BE5" s="406" t="s">
        <v>22</v>
      </c>
      <c r="BF5" s="404"/>
      <c r="BG5" s="405"/>
      <c r="BK5" s="183"/>
      <c r="BL5" s="183"/>
      <c r="BM5" s="183"/>
      <c r="BN5" s="183"/>
      <c r="BO5" s="190"/>
      <c r="BP5" s="180"/>
      <c r="BQ5" s="10"/>
      <c r="BR5" s="10"/>
      <c r="BS5" s="10"/>
      <c r="CA5" s="403"/>
      <c r="CB5" s="403"/>
      <c r="CC5" s="403"/>
      <c r="CD5" s="403"/>
      <c r="CE5" s="403"/>
      <c r="CF5" s="403"/>
      <c r="CG5" s="403"/>
      <c r="CH5" s="411"/>
      <c r="CI5" s="411"/>
      <c r="CJ5" s="411"/>
      <c r="CK5" s="411"/>
      <c r="CL5" s="411"/>
      <c r="CM5" s="411"/>
      <c r="CN5" s="411"/>
      <c r="CO5" s="411"/>
      <c r="CP5" s="411"/>
      <c r="CQ5" s="411"/>
      <c r="CR5" s="411"/>
      <c r="CS5" s="411"/>
      <c r="CT5" s="411"/>
      <c r="CU5" s="411"/>
      <c r="CV5" s="411"/>
      <c r="CW5" s="411"/>
      <c r="CX5" s="411"/>
      <c r="CY5" s="411"/>
      <c r="CZ5" s="411"/>
      <c r="DA5" s="411"/>
      <c r="DB5" s="411"/>
      <c r="DC5" s="411"/>
      <c r="DD5" s="411"/>
      <c r="DE5" s="411"/>
      <c r="DF5" s="412"/>
      <c r="DG5" s="412"/>
      <c r="DH5" s="412"/>
    </row>
    <row r="6" spans="2:112" ht="21" customHeight="1">
      <c r="B6" s="2"/>
      <c r="C6" s="58"/>
      <c r="D6" s="424"/>
      <c r="E6" s="424"/>
      <c r="F6" s="424"/>
      <c r="G6" s="404" t="s">
        <v>20</v>
      </c>
      <c r="H6" s="404"/>
      <c r="I6" s="404"/>
      <c r="J6" s="404"/>
      <c r="K6" s="404"/>
      <c r="L6" s="404"/>
      <c r="M6" s="404"/>
      <c r="N6" s="404"/>
      <c r="O6" s="404"/>
      <c r="P6" s="404"/>
      <c r="Q6" s="404"/>
      <c r="R6" s="404"/>
      <c r="S6" s="404"/>
      <c r="T6" s="405"/>
      <c r="U6" s="61"/>
      <c r="V6" s="61"/>
      <c r="W6" s="63"/>
      <c r="X6" s="3"/>
      <c r="Y6" s="3"/>
      <c r="Z6" s="425" t="s">
        <v>42</v>
      </c>
      <c r="AA6" s="426"/>
      <c r="AB6" s="426"/>
      <c r="AC6" s="426"/>
      <c r="AD6" s="426"/>
      <c r="AE6" s="426"/>
      <c r="AF6" s="427"/>
      <c r="AG6" s="428"/>
      <c r="AH6" s="429"/>
      <c r="AI6" s="429"/>
      <c r="AJ6" s="430"/>
      <c r="AK6" s="428"/>
      <c r="AL6" s="429"/>
      <c r="AM6" s="429"/>
      <c r="AN6" s="430"/>
      <c r="AO6" s="428"/>
      <c r="AP6" s="429"/>
      <c r="AQ6" s="429"/>
      <c r="AR6" s="430"/>
      <c r="AS6" s="428">
        <v>6</v>
      </c>
      <c r="AT6" s="429"/>
      <c r="AU6" s="429"/>
      <c r="AV6" s="430"/>
      <c r="AW6" s="428">
        <v>4</v>
      </c>
      <c r="AX6" s="429"/>
      <c r="AY6" s="429"/>
      <c r="AZ6" s="430"/>
      <c r="BA6" s="428">
        <v>5</v>
      </c>
      <c r="BB6" s="429"/>
      <c r="BC6" s="429"/>
      <c r="BD6" s="430"/>
      <c r="BE6" s="432">
        <f>ROUNDUP(SUM(AG6:BD6),1)</f>
        <v>15</v>
      </c>
      <c r="BF6" s="433"/>
      <c r="BG6" s="434"/>
      <c r="BL6" s="25"/>
      <c r="BM6" s="25"/>
      <c r="BN6" s="25"/>
      <c r="BW6" s="57"/>
      <c r="CC6" s="25"/>
      <c r="CD6" s="25"/>
      <c r="CE6" s="25"/>
      <c r="CL6" s="431"/>
      <c r="CM6" s="431"/>
      <c r="CN6" s="431"/>
      <c r="CO6" s="431"/>
      <c r="CP6" s="431"/>
      <c r="CQ6" s="431"/>
      <c r="CR6" s="431"/>
      <c r="CS6" s="431"/>
      <c r="CT6" s="411"/>
      <c r="CU6" s="411"/>
      <c r="CV6" s="411"/>
      <c r="CW6" s="411"/>
      <c r="CX6" s="411"/>
      <c r="CY6" s="411"/>
      <c r="CZ6" s="411"/>
      <c r="DA6" s="411"/>
      <c r="DB6" s="411"/>
      <c r="DC6" s="411"/>
      <c r="DD6" s="411"/>
      <c r="DE6" s="411"/>
      <c r="DF6" s="412"/>
      <c r="DG6" s="412"/>
      <c r="DH6" s="412"/>
    </row>
    <row r="7" spans="2:112" ht="21" customHeight="1">
      <c r="B7" s="2"/>
      <c r="C7" s="58"/>
      <c r="D7" s="424"/>
      <c r="E7" s="424"/>
      <c r="F7" s="424"/>
      <c r="G7" s="404" t="s">
        <v>111</v>
      </c>
      <c r="H7" s="404"/>
      <c r="I7" s="404"/>
      <c r="J7" s="404"/>
      <c r="K7" s="404"/>
      <c r="L7" s="404"/>
      <c r="M7" s="404"/>
      <c r="N7" s="404"/>
      <c r="O7" s="404"/>
      <c r="P7" s="404"/>
      <c r="Q7" s="404"/>
      <c r="R7" s="404"/>
      <c r="S7" s="404"/>
      <c r="T7" s="405"/>
      <c r="U7" s="64"/>
      <c r="V7" s="61"/>
      <c r="W7" s="63"/>
      <c r="X7" s="3"/>
      <c r="Y7" s="3"/>
      <c r="Z7" s="4" t="s">
        <v>33</v>
      </c>
      <c r="AA7" s="407" t="s">
        <v>34</v>
      </c>
      <c r="AB7" s="408"/>
      <c r="AC7" s="408"/>
      <c r="AD7" s="408"/>
      <c r="AE7" s="408"/>
      <c r="AF7" s="409"/>
      <c r="AG7" s="435"/>
      <c r="AH7" s="436"/>
      <c r="AI7" s="436"/>
      <c r="AJ7" s="437"/>
      <c r="AK7" s="435"/>
      <c r="AL7" s="436"/>
      <c r="AM7" s="436"/>
      <c r="AN7" s="437"/>
      <c r="AO7" s="435"/>
      <c r="AP7" s="436"/>
      <c r="AQ7" s="436"/>
      <c r="AR7" s="437"/>
      <c r="AS7" s="428"/>
      <c r="AT7" s="429"/>
      <c r="AU7" s="429"/>
      <c r="AV7" s="430"/>
      <c r="AW7" s="428"/>
      <c r="AX7" s="429"/>
      <c r="AY7" s="429"/>
      <c r="AZ7" s="430"/>
      <c r="BA7" s="428"/>
      <c r="BB7" s="429"/>
      <c r="BC7" s="429"/>
      <c r="BD7" s="430"/>
      <c r="BE7" s="432">
        <f>ROUNDUP(SUM(AG7:BD7),1)</f>
        <v>0</v>
      </c>
      <c r="BF7" s="433"/>
      <c r="BG7" s="434"/>
      <c r="CB7" s="402"/>
      <c r="CC7" s="402"/>
      <c r="CD7" s="402"/>
      <c r="CE7" s="402"/>
      <c r="CF7" s="402"/>
      <c r="CG7" s="402"/>
      <c r="CH7" s="402"/>
      <c r="CI7" s="438"/>
      <c r="CJ7" s="438"/>
      <c r="CK7" s="438"/>
      <c r="CL7" s="411"/>
      <c r="CM7" s="411"/>
      <c r="CN7" s="411"/>
      <c r="CO7" s="411"/>
      <c r="CP7" s="411"/>
      <c r="CQ7" s="411"/>
      <c r="CR7" s="411"/>
      <c r="CS7" s="411"/>
      <c r="CT7" s="411"/>
      <c r="CU7" s="411"/>
      <c r="CV7" s="411"/>
      <c r="CW7" s="411"/>
      <c r="CX7" s="411"/>
      <c r="CY7" s="411"/>
      <c r="CZ7" s="411"/>
      <c r="DA7" s="411"/>
      <c r="DB7" s="411"/>
      <c r="DC7" s="411"/>
      <c r="DD7" s="411"/>
      <c r="DE7" s="411"/>
      <c r="DF7" s="412"/>
      <c r="DG7" s="412"/>
      <c r="DH7" s="412"/>
    </row>
    <row r="8" spans="2:112" ht="21" customHeight="1">
      <c r="B8" s="3"/>
      <c r="C8" s="65"/>
      <c r="D8" s="60"/>
      <c r="E8" s="60"/>
      <c r="F8" s="60"/>
      <c r="G8" s="60"/>
      <c r="H8" s="60"/>
      <c r="I8" s="60"/>
      <c r="J8" s="60"/>
      <c r="K8" s="60"/>
      <c r="L8" s="66" t="str">
        <f>IF(COUNTIF(D5:F7,"○")&gt;1,"いずれか１つを選択してください。","")</f>
        <v/>
      </c>
      <c r="M8" s="60"/>
      <c r="N8" s="60"/>
      <c r="O8" s="60"/>
      <c r="P8" s="60"/>
      <c r="Q8" s="60"/>
      <c r="R8" s="60"/>
      <c r="S8" s="60"/>
      <c r="T8" s="60"/>
      <c r="U8" s="67"/>
      <c r="V8" s="67"/>
      <c r="W8" s="63"/>
      <c r="X8" s="3"/>
      <c r="Y8" s="3"/>
      <c r="Z8" s="407" t="s">
        <v>35</v>
      </c>
      <c r="AA8" s="408"/>
      <c r="AB8" s="408"/>
      <c r="AC8" s="408"/>
      <c r="AD8" s="408"/>
      <c r="AE8" s="408"/>
      <c r="AF8" s="409"/>
      <c r="AG8" s="428"/>
      <c r="AH8" s="429"/>
      <c r="AI8" s="429"/>
      <c r="AJ8" s="430"/>
      <c r="AK8" s="428"/>
      <c r="AL8" s="429"/>
      <c r="AM8" s="429"/>
      <c r="AN8" s="430"/>
      <c r="AO8" s="428"/>
      <c r="AP8" s="429"/>
      <c r="AQ8" s="429"/>
      <c r="AR8" s="430"/>
      <c r="AS8" s="428"/>
      <c r="AT8" s="429"/>
      <c r="AU8" s="429"/>
      <c r="AV8" s="430"/>
      <c r="AW8" s="428"/>
      <c r="AX8" s="429"/>
      <c r="AY8" s="429"/>
      <c r="AZ8" s="430"/>
      <c r="BA8" s="428"/>
      <c r="BB8" s="429"/>
      <c r="BC8" s="429"/>
      <c r="BD8" s="430"/>
      <c r="BE8" s="432">
        <f>ROUNDUP(SUM(AG8:BD8),1)</f>
        <v>0</v>
      </c>
      <c r="BF8" s="433"/>
      <c r="BG8" s="434"/>
      <c r="BU8" s="57"/>
      <c r="BW8" s="393"/>
      <c r="BX8" s="393"/>
      <c r="BY8" s="393"/>
      <c r="BZ8" s="393"/>
      <c r="CA8" s="393"/>
      <c r="CB8" s="444"/>
      <c r="CC8" s="444"/>
      <c r="CD8" s="444"/>
      <c r="CE8" s="444"/>
      <c r="CF8" s="444"/>
      <c r="CG8" s="444"/>
      <c r="CH8" s="444"/>
      <c r="CI8" s="438"/>
      <c r="CJ8" s="438"/>
      <c r="CK8" s="438"/>
      <c r="CL8" s="412"/>
      <c r="CM8" s="412"/>
      <c r="CN8" s="412"/>
      <c r="CO8" s="412"/>
      <c r="CP8" s="412"/>
      <c r="CQ8" s="412"/>
      <c r="CR8" s="412"/>
      <c r="CS8" s="412"/>
      <c r="CT8" s="412"/>
      <c r="CU8" s="412"/>
      <c r="CV8" s="412"/>
      <c r="CW8" s="412"/>
      <c r="CX8" s="412"/>
      <c r="CY8" s="412"/>
      <c r="CZ8" s="412"/>
      <c r="DA8" s="412"/>
      <c r="DB8" s="412"/>
      <c r="DC8" s="412"/>
      <c r="DD8" s="412"/>
      <c r="DE8" s="412"/>
      <c r="DF8" s="412"/>
      <c r="DG8" s="412"/>
      <c r="DH8" s="412"/>
    </row>
    <row r="9" spans="2:112" ht="21" customHeight="1">
      <c r="B9" s="3"/>
      <c r="C9" s="65"/>
      <c r="D9" s="60"/>
      <c r="E9" s="67"/>
      <c r="F9" s="61"/>
      <c r="G9" s="61"/>
      <c r="H9" s="61"/>
      <c r="I9" s="61"/>
      <c r="J9" s="61"/>
      <c r="K9" s="61"/>
      <c r="L9" s="61"/>
      <c r="M9" s="61"/>
      <c r="N9" s="61"/>
      <c r="O9" s="61"/>
      <c r="P9" s="61"/>
      <c r="Q9" s="61"/>
      <c r="R9" s="61"/>
      <c r="S9" s="61"/>
      <c r="T9" s="61"/>
      <c r="U9" s="61"/>
      <c r="V9" s="67"/>
      <c r="W9" s="63"/>
      <c r="X9" s="3"/>
      <c r="Y9" s="3"/>
      <c r="Z9" s="407" t="s">
        <v>22</v>
      </c>
      <c r="AA9" s="408"/>
      <c r="AB9" s="408"/>
      <c r="AC9" s="408"/>
      <c r="AD9" s="408"/>
      <c r="AE9" s="408"/>
      <c r="AF9" s="409"/>
      <c r="AG9" s="441">
        <f>AG6+AG8</f>
        <v>0</v>
      </c>
      <c r="AH9" s="442"/>
      <c r="AI9" s="442"/>
      <c r="AJ9" s="443"/>
      <c r="AK9" s="441">
        <f>AK6+AK8</f>
        <v>0</v>
      </c>
      <c r="AL9" s="442"/>
      <c r="AM9" s="442"/>
      <c r="AN9" s="443"/>
      <c r="AO9" s="441">
        <f>AO6+AO8</f>
        <v>0</v>
      </c>
      <c r="AP9" s="442"/>
      <c r="AQ9" s="442"/>
      <c r="AR9" s="443"/>
      <c r="AS9" s="441">
        <f>AS6+AS8</f>
        <v>6</v>
      </c>
      <c r="AT9" s="442"/>
      <c r="AU9" s="442"/>
      <c r="AV9" s="443"/>
      <c r="AW9" s="441">
        <f>AW6+AW8</f>
        <v>4</v>
      </c>
      <c r="AX9" s="442"/>
      <c r="AY9" s="442"/>
      <c r="AZ9" s="443"/>
      <c r="BA9" s="441">
        <f>BA6+BA8</f>
        <v>5</v>
      </c>
      <c r="BB9" s="442"/>
      <c r="BC9" s="442"/>
      <c r="BD9" s="443"/>
      <c r="BE9" s="432">
        <f>BE6+BE8</f>
        <v>15</v>
      </c>
      <c r="BF9" s="433"/>
      <c r="BG9" s="434"/>
      <c r="BW9" s="402"/>
      <c r="BX9" s="402"/>
      <c r="BY9" s="402"/>
      <c r="BZ9" s="402"/>
      <c r="CA9" s="402"/>
      <c r="CB9" s="439"/>
      <c r="CC9" s="439"/>
      <c r="CD9" s="439"/>
      <c r="CE9" s="439"/>
      <c r="CF9" s="440"/>
      <c r="CG9" s="440"/>
      <c r="CH9" s="440"/>
      <c r="CI9" s="440"/>
      <c r="CJ9" s="440"/>
      <c r="CK9" s="440"/>
    </row>
    <row r="10" spans="2:112" ht="21" customHeight="1">
      <c r="B10" s="3"/>
      <c r="C10" s="65"/>
      <c r="D10" s="60"/>
      <c r="E10" s="67"/>
      <c r="F10" s="61"/>
      <c r="G10" s="61"/>
      <c r="H10" s="61"/>
      <c r="I10" s="61"/>
      <c r="J10" s="61"/>
      <c r="K10" s="61"/>
      <c r="L10" s="61"/>
      <c r="M10" s="61"/>
      <c r="N10" s="61"/>
      <c r="O10" s="61"/>
      <c r="P10" s="61"/>
      <c r="Q10" s="61"/>
      <c r="R10" s="61"/>
      <c r="S10" s="61"/>
      <c r="T10" s="61"/>
      <c r="U10" s="61"/>
      <c r="V10" s="67"/>
      <c r="W10" s="68"/>
      <c r="X10" s="3"/>
      <c r="Y10" s="3"/>
      <c r="Z10" s="3"/>
      <c r="AA10" s="3"/>
      <c r="BG10" s="55" t="str">
        <f>IF(AND(BE9&lt;&gt;BO3,D12="○"),"「事業者名簿」の定員数と想定される利用者数が一致しません。","")</f>
        <v/>
      </c>
      <c r="BK10" s="183"/>
      <c r="BL10" s="183"/>
      <c r="BM10" s="183"/>
      <c r="BN10" s="183"/>
      <c r="BO10" s="190"/>
      <c r="BP10" s="180"/>
      <c r="BQ10" s="10"/>
      <c r="BR10" s="10"/>
      <c r="BS10" s="10"/>
      <c r="BW10" s="402"/>
      <c r="BX10" s="402"/>
      <c r="BY10" s="402"/>
      <c r="BZ10" s="402"/>
      <c r="CA10" s="402"/>
      <c r="CB10" s="439"/>
      <c r="CC10" s="439"/>
      <c r="CD10" s="439"/>
      <c r="CE10" s="439"/>
      <c r="CF10" s="440"/>
      <c r="CG10" s="440"/>
      <c r="CH10" s="440"/>
      <c r="CI10" s="440"/>
      <c r="CJ10" s="440"/>
      <c r="CK10" s="440"/>
    </row>
    <row r="11" spans="2:112" ht="21" customHeight="1">
      <c r="B11" s="3"/>
      <c r="C11" s="65"/>
      <c r="D11" s="69" t="s">
        <v>83</v>
      </c>
      <c r="E11" s="70"/>
      <c r="F11" s="70"/>
      <c r="G11" s="70"/>
      <c r="H11" s="70"/>
      <c r="I11" s="70"/>
      <c r="J11" s="61"/>
      <c r="K11" s="61"/>
      <c r="L11" s="61"/>
      <c r="M11" s="61"/>
      <c r="N11" s="61"/>
      <c r="O11" s="61"/>
      <c r="P11" s="61"/>
      <c r="Q11" s="61"/>
      <c r="R11" s="61"/>
      <c r="S11" s="61"/>
      <c r="T11" s="61"/>
      <c r="U11" s="61"/>
      <c r="V11" s="67"/>
      <c r="W11" s="71"/>
      <c r="Z11" s="57" t="s">
        <v>82</v>
      </c>
      <c r="AP11" s="57" t="s">
        <v>98</v>
      </c>
      <c r="AQ11" s="57"/>
      <c r="AW11" s="25"/>
      <c r="AX11" s="25"/>
      <c r="AY11" s="25"/>
      <c r="BG11" s="14"/>
      <c r="BH11" s="57" t="s">
        <v>99</v>
      </c>
      <c r="BN11" s="25"/>
      <c r="BO11" s="25"/>
      <c r="BP11" s="25"/>
      <c r="BW11" s="3"/>
      <c r="BX11" s="3"/>
      <c r="BY11" s="3"/>
      <c r="BZ11" s="3"/>
      <c r="CA11" s="3"/>
      <c r="CB11" s="439"/>
      <c r="CC11" s="439"/>
      <c r="CD11" s="439"/>
      <c r="CE11" s="439"/>
      <c r="CF11" s="440"/>
      <c r="CG11" s="440"/>
      <c r="CH11" s="440"/>
      <c r="CI11" s="440"/>
      <c r="CJ11" s="440"/>
      <c r="CK11" s="440"/>
    </row>
    <row r="12" spans="2:112" ht="21" customHeight="1">
      <c r="B12" s="3"/>
      <c r="C12" s="65"/>
      <c r="D12" s="445" t="s">
        <v>43</v>
      </c>
      <c r="E12" s="446"/>
      <c r="F12" s="447" t="s">
        <v>79</v>
      </c>
      <c r="G12" s="448"/>
      <c r="H12" s="448"/>
      <c r="I12" s="448"/>
      <c r="J12" s="448"/>
      <c r="K12" s="448"/>
      <c r="L12" s="448"/>
      <c r="M12" s="448"/>
      <c r="N12" s="448"/>
      <c r="O12" s="448"/>
      <c r="P12" s="448"/>
      <c r="Q12" s="448"/>
      <c r="R12" s="448"/>
      <c r="S12" s="448"/>
      <c r="T12" s="448"/>
      <c r="U12" s="448"/>
      <c r="V12" s="449"/>
      <c r="W12" s="68"/>
      <c r="AE12" s="406" t="s">
        <v>77</v>
      </c>
      <c r="AF12" s="404"/>
      <c r="AG12" s="404"/>
      <c r="AH12" s="404"/>
      <c r="AI12" s="404"/>
      <c r="AJ12" s="404"/>
      <c r="AK12" s="405"/>
      <c r="AL12" s="450" t="s">
        <v>53</v>
      </c>
      <c r="AM12" s="451"/>
      <c r="AN12" s="452"/>
      <c r="AV12" s="406" t="s">
        <v>77</v>
      </c>
      <c r="AW12" s="404"/>
      <c r="AX12" s="404"/>
      <c r="AY12" s="404"/>
      <c r="AZ12" s="404"/>
      <c r="BA12" s="404"/>
      <c r="BB12" s="405"/>
      <c r="BC12" s="450" t="s">
        <v>53</v>
      </c>
      <c r="BD12" s="451"/>
      <c r="BE12" s="452"/>
      <c r="BF12" s="122"/>
      <c r="BG12" s="14"/>
      <c r="BM12" s="406" t="s">
        <v>92</v>
      </c>
      <c r="BN12" s="404"/>
      <c r="BO12" s="404"/>
      <c r="BP12" s="404"/>
      <c r="BQ12" s="404"/>
      <c r="BR12" s="404"/>
      <c r="BS12" s="405"/>
      <c r="BW12" s="456"/>
      <c r="BX12" s="456"/>
      <c r="BY12" s="456"/>
      <c r="BZ12" s="456"/>
      <c r="CA12" s="456"/>
      <c r="CB12" s="457"/>
      <c r="CC12" s="457"/>
      <c r="CD12" s="457"/>
      <c r="CE12" s="457"/>
      <c r="CF12" s="458"/>
      <c r="CG12" s="458"/>
      <c r="CH12" s="458"/>
      <c r="CI12" s="456"/>
      <c r="CJ12" s="456"/>
      <c r="CK12" s="456"/>
    </row>
    <row r="13" spans="2:112" ht="26.25" customHeight="1">
      <c r="B13" s="3"/>
      <c r="C13" s="65"/>
      <c r="D13" s="445"/>
      <c r="E13" s="459"/>
      <c r="F13" s="447" t="s">
        <v>80</v>
      </c>
      <c r="G13" s="448"/>
      <c r="H13" s="448"/>
      <c r="I13" s="448"/>
      <c r="J13" s="448"/>
      <c r="K13" s="448"/>
      <c r="L13" s="448"/>
      <c r="M13" s="448"/>
      <c r="N13" s="448"/>
      <c r="O13" s="448"/>
      <c r="P13" s="448"/>
      <c r="Q13" s="448"/>
      <c r="R13" s="448"/>
      <c r="S13" s="448"/>
      <c r="T13" s="448"/>
      <c r="U13" s="448"/>
      <c r="V13" s="449"/>
      <c r="W13" s="72"/>
      <c r="AE13" s="460" t="s">
        <v>78</v>
      </c>
      <c r="AF13" s="461"/>
      <c r="AG13" s="461"/>
      <c r="AH13" s="462"/>
      <c r="AI13" s="460" t="s">
        <v>59</v>
      </c>
      <c r="AJ13" s="461"/>
      <c r="AK13" s="462"/>
      <c r="AL13" s="453"/>
      <c r="AM13" s="454"/>
      <c r="AN13" s="455"/>
      <c r="AQ13" s="447"/>
      <c r="AR13" s="448"/>
      <c r="AS13" s="448"/>
      <c r="AT13" s="448"/>
      <c r="AU13" s="449"/>
      <c r="AV13" s="460" t="s">
        <v>78</v>
      </c>
      <c r="AW13" s="461"/>
      <c r="AX13" s="461"/>
      <c r="AY13" s="462"/>
      <c r="AZ13" s="460" t="s">
        <v>59</v>
      </c>
      <c r="BA13" s="461"/>
      <c r="BB13" s="462"/>
      <c r="BC13" s="453"/>
      <c r="BD13" s="454"/>
      <c r="BE13" s="455"/>
      <c r="BF13" s="122"/>
      <c r="BG13" s="46"/>
      <c r="BH13" s="447"/>
      <c r="BI13" s="448"/>
      <c r="BJ13" s="448"/>
      <c r="BK13" s="448"/>
      <c r="BL13" s="449"/>
      <c r="BM13" s="460" t="s">
        <v>93</v>
      </c>
      <c r="BN13" s="461"/>
      <c r="BO13" s="461"/>
      <c r="BP13" s="462"/>
      <c r="BQ13" s="460" t="s">
        <v>59</v>
      </c>
      <c r="BR13" s="461"/>
      <c r="BS13" s="462"/>
      <c r="BW13" s="3"/>
      <c r="BX13" s="3"/>
      <c r="BY13" s="3"/>
      <c r="BZ13" s="439"/>
      <c r="CA13" s="439"/>
      <c r="CB13" s="439"/>
      <c r="CC13" s="439"/>
      <c r="CD13" s="440"/>
      <c r="CE13" s="440"/>
      <c r="CF13" s="440"/>
      <c r="CG13" s="440"/>
      <c r="CH13" s="440"/>
      <c r="CI13" s="440"/>
    </row>
    <row r="14" spans="2:112" ht="21" customHeight="1">
      <c r="B14" s="3"/>
      <c r="C14" s="65"/>
      <c r="D14" s="445"/>
      <c r="E14" s="459"/>
      <c r="F14" s="447" t="s">
        <v>81</v>
      </c>
      <c r="G14" s="448"/>
      <c r="H14" s="448"/>
      <c r="I14" s="448"/>
      <c r="J14" s="448"/>
      <c r="K14" s="448"/>
      <c r="L14" s="448"/>
      <c r="M14" s="448"/>
      <c r="N14" s="448"/>
      <c r="O14" s="448"/>
      <c r="P14" s="448"/>
      <c r="Q14" s="448"/>
      <c r="R14" s="448"/>
      <c r="S14" s="448"/>
      <c r="T14" s="448"/>
      <c r="U14" s="448"/>
      <c r="V14" s="449"/>
      <c r="W14" s="72"/>
      <c r="Z14" s="406" t="s">
        <v>62</v>
      </c>
      <c r="AA14" s="404"/>
      <c r="AB14" s="404"/>
      <c r="AC14" s="404"/>
      <c r="AD14" s="405"/>
      <c r="AE14" s="463">
        <f>IF((OR($D$5="○",$D$6="○")),ROUNDDOWN(((BE$6+BE$8*0.9))/6,1))</f>
        <v>2.5</v>
      </c>
      <c r="AF14" s="464"/>
      <c r="AG14" s="464"/>
      <c r="AH14" s="465"/>
      <c r="AI14" s="466">
        <f>AE14*$AY$60</f>
        <v>80</v>
      </c>
      <c r="AJ14" s="467"/>
      <c r="AK14" s="468"/>
      <c r="AL14" s="466">
        <f>AE14*40</f>
        <v>100</v>
      </c>
      <c r="AM14" s="467"/>
      <c r="AN14" s="468"/>
      <c r="AQ14" s="406" t="s">
        <v>62</v>
      </c>
      <c r="AR14" s="404"/>
      <c r="AS14" s="404"/>
      <c r="AT14" s="404"/>
      <c r="AU14" s="405"/>
      <c r="AV14" s="469">
        <f>IF((OR($D$5="○",$D$6="○")),$BE$43)</f>
        <v>2.5</v>
      </c>
      <c r="AW14" s="470"/>
      <c r="AX14" s="470"/>
      <c r="AY14" s="471"/>
      <c r="AZ14" s="472">
        <f>AV14*$AY$60</f>
        <v>80</v>
      </c>
      <c r="BA14" s="472"/>
      <c r="BB14" s="472"/>
      <c r="BC14" s="466">
        <f>AV14*40</f>
        <v>100</v>
      </c>
      <c r="BD14" s="467"/>
      <c r="BE14" s="468"/>
      <c r="BF14" s="109"/>
      <c r="BG14" s="14"/>
      <c r="BH14" s="406" t="s">
        <v>89</v>
      </c>
      <c r="BI14" s="404"/>
      <c r="BJ14" s="404"/>
      <c r="BK14" s="404"/>
      <c r="BL14" s="405"/>
      <c r="BM14" s="469">
        <f>(ROUNDDOWN(BQ14/40,1))</f>
        <v>2.5</v>
      </c>
      <c r="BN14" s="470"/>
      <c r="BO14" s="470"/>
      <c r="BP14" s="471"/>
      <c r="BQ14" s="472">
        <f>$BB$73</f>
        <v>100.25</v>
      </c>
      <c r="BR14" s="472"/>
      <c r="BS14" s="472"/>
      <c r="BU14" s="57"/>
      <c r="BW14" s="57"/>
      <c r="BX14" s="57"/>
      <c r="BY14" s="57"/>
      <c r="BZ14" s="457"/>
      <c r="CA14" s="457"/>
      <c r="CB14" s="457"/>
      <c r="CC14" s="457"/>
      <c r="CD14" s="476"/>
      <c r="CE14" s="476"/>
      <c r="CF14" s="476"/>
      <c r="CG14" s="402"/>
      <c r="CH14" s="402"/>
      <c r="CI14" s="402"/>
    </row>
    <row r="15" spans="2:112" ht="21" customHeight="1">
      <c r="B15" s="3"/>
      <c r="C15" s="73"/>
      <c r="D15" s="74"/>
      <c r="E15" s="74"/>
      <c r="F15" s="74"/>
      <c r="G15" s="74"/>
      <c r="H15" s="74"/>
      <c r="I15" s="74"/>
      <c r="J15" s="74"/>
      <c r="K15" s="74"/>
      <c r="L15" s="75" t="str">
        <f>IF(COUNTIF(D12:E14,"○")&gt;1,"いずれか１つを選択してください。","")</f>
        <v/>
      </c>
      <c r="M15" s="74"/>
      <c r="N15" s="74"/>
      <c r="O15" s="74"/>
      <c r="P15" s="74"/>
      <c r="Q15" s="74"/>
      <c r="R15" s="74"/>
      <c r="S15" s="74"/>
      <c r="T15" s="74"/>
      <c r="U15" s="74"/>
      <c r="V15" s="76"/>
      <c r="W15" s="77"/>
      <c r="Z15" s="406" t="s">
        <v>63</v>
      </c>
      <c r="AA15" s="404"/>
      <c r="AB15" s="404"/>
      <c r="AC15" s="404"/>
      <c r="AD15" s="405"/>
      <c r="AE15" s="463" t="b">
        <f>IF((OR($D$7="○")),ROUNDDOWN((BE$6+BE$8*0.9)/5,1))</f>
        <v>0</v>
      </c>
      <c r="AF15" s="464"/>
      <c r="AG15" s="464"/>
      <c r="AH15" s="465"/>
      <c r="AI15" s="466">
        <f>AE15*$AY$60</f>
        <v>0</v>
      </c>
      <c r="AJ15" s="467"/>
      <c r="AK15" s="468"/>
      <c r="AL15" s="466">
        <f>AE15*40</f>
        <v>0</v>
      </c>
      <c r="AM15" s="467"/>
      <c r="AN15" s="468"/>
      <c r="AQ15" s="406" t="s">
        <v>63</v>
      </c>
      <c r="AR15" s="404"/>
      <c r="AS15" s="404"/>
      <c r="AT15" s="404"/>
      <c r="AU15" s="405"/>
      <c r="AV15" s="469" t="b">
        <f>IF(($D$7="○"),$BE$43)</f>
        <v>0</v>
      </c>
      <c r="AW15" s="470"/>
      <c r="AX15" s="470"/>
      <c r="AY15" s="471"/>
      <c r="AZ15" s="472">
        <f>AV15*$AY$60</f>
        <v>0</v>
      </c>
      <c r="BA15" s="472"/>
      <c r="BB15" s="472"/>
      <c r="BC15" s="466">
        <f>AV15*40</f>
        <v>0</v>
      </c>
      <c r="BD15" s="467"/>
      <c r="BE15" s="468"/>
      <c r="BF15" s="109"/>
      <c r="BG15" s="14"/>
      <c r="BH15" s="473" t="s">
        <v>0</v>
      </c>
      <c r="BI15" s="474"/>
      <c r="BJ15" s="474"/>
      <c r="BK15" s="474"/>
      <c r="BL15" s="475"/>
      <c r="BM15" s="477">
        <f>SUM(BM12:BP14)</f>
        <v>2.5</v>
      </c>
      <c r="BN15" s="478"/>
      <c r="BO15" s="478"/>
      <c r="BP15" s="479"/>
      <c r="BQ15" s="480">
        <f>SUMIF(BQ12:BS14,"&lt;&gt;#VALUE!")</f>
        <v>100.25</v>
      </c>
      <c r="BR15" s="480"/>
      <c r="BS15" s="480"/>
      <c r="BW15" s="9"/>
    </row>
    <row r="16" spans="2:112" ht="21" customHeight="1">
      <c r="B16" s="3"/>
      <c r="C16" s="3"/>
      <c r="D16" s="3"/>
      <c r="E16" s="183"/>
      <c r="F16" s="183"/>
      <c r="G16" s="183"/>
      <c r="H16" s="183"/>
      <c r="I16" s="183"/>
      <c r="J16" s="183"/>
      <c r="K16" s="183"/>
      <c r="L16" s="183"/>
      <c r="M16" s="183"/>
      <c r="N16" s="183"/>
      <c r="O16" s="183"/>
      <c r="P16" s="183"/>
      <c r="Q16" s="183"/>
      <c r="R16" s="183"/>
      <c r="S16" s="183"/>
      <c r="T16" s="183"/>
      <c r="U16" s="183"/>
      <c r="V16" s="3"/>
      <c r="W16" s="3"/>
      <c r="X16" s="3"/>
      <c r="Y16" s="3"/>
      <c r="Z16" s="407" t="s">
        <v>21</v>
      </c>
      <c r="AA16" s="408"/>
      <c r="AB16" s="408"/>
      <c r="AC16" s="408"/>
      <c r="AD16" s="409"/>
      <c r="AE16" s="469">
        <f>IF($D$6="○","",ROUNDDOWN(($AO$6+$AO$8*0.9)/9,1)+ROUNDDOWN(($AS$6-$AS$7+$AS$8*0.9)/6,1)+ROUNDDOWN($AS$7/12,1)+ROUNDDOWN(($AW$6-$AW$7+$AW$8*0.9)/4,1)+ROUNDDOWN($AW$7/8,1)+ROUNDDOWN(($BA$6-$BA$7+$BA$8*0.9)/2.5,1)+ROUNDDOWN($BA$7/5,1))</f>
        <v>4</v>
      </c>
      <c r="AF16" s="470"/>
      <c r="AG16" s="470"/>
      <c r="AH16" s="471"/>
      <c r="AI16" s="466">
        <f>AE16*$AY$60</f>
        <v>128</v>
      </c>
      <c r="AJ16" s="467"/>
      <c r="AK16" s="468"/>
      <c r="AL16" s="466">
        <f>AE16*40</f>
        <v>160</v>
      </c>
      <c r="AM16" s="467"/>
      <c r="AN16" s="468"/>
      <c r="AO16" s="3"/>
      <c r="AP16" s="3"/>
      <c r="AQ16" s="407" t="s">
        <v>21</v>
      </c>
      <c r="AR16" s="408"/>
      <c r="AS16" s="408"/>
      <c r="AT16" s="408"/>
      <c r="AU16" s="409"/>
      <c r="AV16" s="469">
        <f>IF(($D$6="○"),"",$BE$51)</f>
        <v>4.2</v>
      </c>
      <c r="AW16" s="470"/>
      <c r="AX16" s="470"/>
      <c r="AY16" s="471"/>
      <c r="AZ16" s="472">
        <f>AV16*$AY$60</f>
        <v>134.4</v>
      </c>
      <c r="BA16" s="472"/>
      <c r="BB16" s="472"/>
      <c r="BC16" s="466">
        <f>AV16*40</f>
        <v>168</v>
      </c>
      <c r="BD16" s="467"/>
      <c r="BE16" s="468"/>
      <c r="BF16" s="109"/>
      <c r="BG16" s="14"/>
      <c r="BH16" s="3"/>
      <c r="BI16" s="3"/>
      <c r="BJ16" s="3"/>
      <c r="BK16" s="3"/>
      <c r="BL16" s="3"/>
      <c r="BM16" s="25"/>
      <c r="BN16" s="25"/>
      <c r="BO16" s="25"/>
      <c r="BP16" s="25"/>
      <c r="BQ16" s="109"/>
      <c r="BR16" s="109"/>
      <c r="BS16" s="109"/>
    </row>
    <row r="17" spans="2:96" ht="21" customHeight="1">
      <c r="B17" s="3"/>
      <c r="C17" s="3"/>
      <c r="D17" s="3"/>
      <c r="E17" s="183"/>
      <c r="F17" s="183"/>
      <c r="G17" s="183"/>
      <c r="H17" s="183"/>
      <c r="I17" s="183"/>
      <c r="J17" s="183"/>
      <c r="K17" s="183"/>
      <c r="L17" s="183"/>
      <c r="M17" s="183"/>
      <c r="N17" s="183"/>
      <c r="O17" s="183"/>
      <c r="P17" s="183"/>
      <c r="Q17" s="183"/>
      <c r="R17" s="183"/>
      <c r="S17" s="183"/>
      <c r="T17" s="183"/>
      <c r="U17" s="183"/>
      <c r="V17" s="3"/>
      <c r="W17" s="57"/>
      <c r="X17" s="57"/>
      <c r="Y17" s="57"/>
      <c r="Z17" s="473" t="s">
        <v>0</v>
      </c>
      <c r="AA17" s="474"/>
      <c r="AB17" s="474"/>
      <c r="AC17" s="474"/>
      <c r="AD17" s="475"/>
      <c r="AE17" s="477">
        <f>SUM(AE14:AH16)</f>
        <v>6.5</v>
      </c>
      <c r="AF17" s="478"/>
      <c r="AG17" s="478"/>
      <c r="AH17" s="479"/>
      <c r="AI17" s="490">
        <f>SUMIF(AI14:AK16,"&lt;&gt;#VALUE!")</f>
        <v>208</v>
      </c>
      <c r="AJ17" s="490"/>
      <c r="AK17" s="490"/>
      <c r="AL17" s="490">
        <f>SUMIF(AL14:AN16,"&lt;&gt;#VALUE!")</f>
        <v>260</v>
      </c>
      <c r="AM17" s="490"/>
      <c r="AN17" s="490"/>
      <c r="AO17" s="57"/>
      <c r="AP17" s="57"/>
      <c r="AQ17" s="473" t="s">
        <v>0</v>
      </c>
      <c r="AR17" s="474"/>
      <c r="AS17" s="474"/>
      <c r="AT17" s="474"/>
      <c r="AU17" s="475"/>
      <c r="AV17" s="477">
        <f>SUM(AV14:AY16)</f>
        <v>6.7</v>
      </c>
      <c r="AW17" s="478"/>
      <c r="AX17" s="478"/>
      <c r="AY17" s="479"/>
      <c r="AZ17" s="480">
        <f>SUMIF(AZ14:BB16,"&lt;&gt;#VALUE!")</f>
        <v>214.4</v>
      </c>
      <c r="BA17" s="480"/>
      <c r="BB17" s="480"/>
      <c r="BC17" s="473">
        <f>SUMIF(BC14:BE16,"&lt;&gt;#VALUE!")</f>
        <v>268</v>
      </c>
      <c r="BD17" s="474"/>
      <c r="BE17" s="475"/>
      <c r="BF17" s="57"/>
      <c r="BG17" s="15"/>
      <c r="BH17" s="57"/>
      <c r="BI17" s="57"/>
      <c r="BJ17" s="57"/>
      <c r="BK17" s="57"/>
      <c r="BL17" s="57"/>
      <c r="BM17" s="110"/>
      <c r="BN17" s="110"/>
      <c r="BO17" s="110"/>
      <c r="BP17" s="110"/>
      <c r="BQ17" s="111"/>
      <c r="BR17" s="111"/>
      <c r="BS17" s="111"/>
      <c r="BT17" s="57"/>
      <c r="BU17" s="57"/>
      <c r="BV17" s="57"/>
      <c r="BW17" s="189"/>
      <c r="BX17" s="12"/>
    </row>
    <row r="18" spans="2:96" ht="21" customHeight="1" thickBot="1">
      <c r="B18" s="3"/>
      <c r="C18" s="3"/>
      <c r="D18" s="3"/>
      <c r="E18" s="183"/>
      <c r="F18" s="183"/>
      <c r="G18" s="183"/>
      <c r="H18" s="183"/>
      <c r="I18" s="183"/>
      <c r="J18" s="183"/>
      <c r="K18" s="183"/>
      <c r="L18" s="183"/>
      <c r="M18" s="183"/>
      <c r="N18" s="183"/>
      <c r="O18" s="183"/>
      <c r="P18" s="183"/>
      <c r="Q18" s="183"/>
      <c r="R18" s="183"/>
      <c r="S18" s="183"/>
      <c r="T18" s="183"/>
      <c r="U18" s="183"/>
      <c r="V18" s="3"/>
      <c r="W18" s="188"/>
      <c r="X18" s="188"/>
      <c r="Y18" s="188"/>
      <c r="Z18" s="188"/>
      <c r="AA18" s="188"/>
      <c r="AB18" s="27"/>
      <c r="AC18" s="27"/>
      <c r="AD18" s="27"/>
      <c r="AE18" s="27"/>
      <c r="AF18" s="183"/>
      <c r="AG18" s="183"/>
      <c r="AH18" s="183"/>
      <c r="AI18" s="183"/>
      <c r="AJ18" s="183"/>
      <c r="AK18" s="183"/>
      <c r="AM18" s="188"/>
      <c r="AN18" s="188"/>
      <c r="AO18" s="188"/>
      <c r="AP18" s="188"/>
      <c r="AQ18" s="188"/>
      <c r="AR18" s="27"/>
      <c r="AS18" s="27"/>
      <c r="AT18" s="27"/>
      <c r="AU18" s="27"/>
      <c r="AV18" s="187"/>
      <c r="AW18" s="187"/>
      <c r="AX18" s="187"/>
      <c r="AY18" s="183"/>
      <c r="AZ18" s="183"/>
      <c r="BA18" s="183"/>
      <c r="BD18" s="15"/>
      <c r="BE18" s="15"/>
      <c r="BF18" s="15"/>
      <c r="BG18" s="15"/>
      <c r="BH18" s="15"/>
      <c r="BI18" s="13"/>
      <c r="BJ18" s="13"/>
      <c r="BK18" s="13"/>
      <c r="BL18" s="13"/>
      <c r="BM18" s="26"/>
      <c r="BN18" s="26"/>
      <c r="BO18" s="26"/>
      <c r="BP18" s="26"/>
      <c r="BQ18" s="47"/>
      <c r="BR18" s="189"/>
      <c r="BS18" s="189"/>
      <c r="BT18" s="189"/>
      <c r="BU18" s="9"/>
      <c r="BV18" s="9"/>
      <c r="BW18" s="9"/>
      <c r="BX18" s="12"/>
    </row>
    <row r="19" spans="2:96" ht="8.25" customHeight="1">
      <c r="B19" s="98"/>
      <c r="C19" s="88"/>
      <c r="D19" s="88"/>
      <c r="E19" s="181"/>
      <c r="F19" s="181"/>
      <c r="G19" s="181"/>
      <c r="H19" s="181"/>
      <c r="I19" s="181"/>
      <c r="J19" s="181"/>
      <c r="K19" s="181"/>
      <c r="L19" s="181"/>
      <c r="M19" s="181"/>
      <c r="N19" s="181"/>
      <c r="O19" s="181"/>
      <c r="P19" s="181"/>
      <c r="Q19" s="181"/>
      <c r="R19" s="181"/>
      <c r="S19" s="181"/>
      <c r="T19" s="181"/>
      <c r="U19" s="181"/>
      <c r="V19" s="88"/>
      <c r="W19" s="99"/>
      <c r="X19" s="99"/>
      <c r="Y19" s="99"/>
      <c r="Z19" s="99"/>
      <c r="AA19" s="99"/>
      <c r="AB19" s="100"/>
      <c r="AC19" s="100"/>
      <c r="AD19" s="100"/>
      <c r="AE19" s="100"/>
      <c r="AF19" s="181"/>
      <c r="AG19" s="181"/>
      <c r="AH19" s="181"/>
      <c r="AI19" s="181"/>
      <c r="AJ19" s="181"/>
      <c r="AK19" s="181"/>
      <c r="AL19" s="17"/>
      <c r="AM19" s="99"/>
      <c r="AN19" s="99"/>
      <c r="AO19" s="99"/>
      <c r="AP19" s="99"/>
      <c r="AQ19" s="99"/>
      <c r="AR19" s="100"/>
      <c r="AS19" s="100"/>
      <c r="AT19" s="100"/>
      <c r="AU19" s="100"/>
      <c r="AV19" s="101"/>
      <c r="AW19" s="101"/>
      <c r="AX19" s="101"/>
      <c r="AY19" s="181"/>
      <c r="AZ19" s="181"/>
      <c r="BA19" s="181"/>
      <c r="BB19" s="17"/>
      <c r="BC19" s="17"/>
      <c r="BD19" s="102"/>
      <c r="BE19" s="102"/>
      <c r="BF19" s="102"/>
      <c r="BG19" s="102"/>
      <c r="BH19" s="102"/>
      <c r="BI19" s="86"/>
      <c r="BJ19" s="86"/>
      <c r="BK19" s="86"/>
      <c r="BL19" s="86"/>
      <c r="BM19" s="87"/>
      <c r="BN19" s="103"/>
      <c r="BO19" s="26"/>
      <c r="BP19" s="26"/>
      <c r="BQ19" s="47"/>
      <c r="BR19" s="189"/>
      <c r="BS19" s="189"/>
      <c r="BT19" s="189"/>
      <c r="BU19" s="9"/>
      <c r="BV19" s="9"/>
      <c r="BW19" s="9"/>
      <c r="BX19" s="12"/>
    </row>
    <row r="20" spans="2:96" ht="21" customHeight="1">
      <c r="B20" s="89"/>
      <c r="D20" s="57" t="s">
        <v>101</v>
      </c>
      <c r="E20" s="28"/>
      <c r="F20" s="28"/>
      <c r="G20" s="28"/>
      <c r="H20" s="28"/>
      <c r="I20" s="29"/>
      <c r="J20" s="13"/>
      <c r="K20" s="13"/>
      <c r="L20" s="13"/>
      <c r="M20" s="26"/>
      <c r="N20" s="26"/>
      <c r="O20" s="29"/>
      <c r="P20" s="26"/>
      <c r="Q20" s="183"/>
      <c r="R20" s="183"/>
      <c r="S20" s="183"/>
      <c r="T20" s="183"/>
      <c r="U20" s="183"/>
      <c r="V20" s="3"/>
      <c r="W20" s="38"/>
      <c r="X20" s="81"/>
      <c r="Y20" s="81"/>
      <c r="Z20" s="481" t="s">
        <v>100</v>
      </c>
      <c r="AA20" s="481"/>
      <c r="AB20" s="481"/>
      <c r="AC20" s="481"/>
      <c r="AD20" s="481"/>
      <c r="AE20" s="481"/>
      <c r="AF20" s="481"/>
      <c r="AG20" s="481"/>
      <c r="AH20" s="481"/>
      <c r="AI20" s="481"/>
      <c r="AJ20" s="481"/>
      <c r="AK20" s="481"/>
      <c r="AL20" s="481"/>
      <c r="AM20" s="481"/>
      <c r="AN20" s="481"/>
      <c r="AO20" s="481"/>
      <c r="AP20" s="481"/>
      <c r="AQ20" s="481"/>
      <c r="AR20" s="481"/>
      <c r="AS20" s="481"/>
      <c r="AT20" s="481"/>
      <c r="AU20" s="481"/>
      <c r="AV20" s="481"/>
      <c r="AW20" s="481"/>
      <c r="AX20" s="481"/>
      <c r="AY20" s="481"/>
      <c r="AZ20" s="481"/>
      <c r="BA20" s="481"/>
      <c r="BB20" s="481"/>
      <c r="BC20" s="481"/>
      <c r="BD20" s="481"/>
      <c r="BE20" s="481"/>
      <c r="BF20" s="481"/>
      <c r="BG20" s="481"/>
      <c r="BH20" s="481"/>
      <c r="BI20" s="481"/>
      <c r="BJ20" s="481"/>
      <c r="BK20" s="481"/>
      <c r="BL20" s="481"/>
      <c r="BM20" s="482"/>
      <c r="BN20" s="106"/>
      <c r="BO20" s="26"/>
      <c r="BP20" s="26"/>
      <c r="BQ20" s="47"/>
      <c r="BR20" s="189"/>
      <c r="BS20" s="189"/>
      <c r="BT20" s="189"/>
      <c r="BU20" s="9"/>
      <c r="BV20" s="9"/>
      <c r="BW20" s="9"/>
      <c r="BX20" s="26"/>
    </row>
    <row r="21" spans="2:96" ht="16.5" customHeight="1">
      <c r="B21" s="89"/>
      <c r="C21" s="3"/>
      <c r="D21" s="3"/>
      <c r="E21" s="1"/>
      <c r="F21" s="13"/>
      <c r="G21" s="13"/>
      <c r="H21" s="13"/>
      <c r="I21" s="26"/>
      <c r="J21" s="26"/>
      <c r="L21" s="26"/>
      <c r="M21" s="183"/>
      <c r="N21" s="183"/>
      <c r="Q21" s="183"/>
      <c r="S21" s="13"/>
      <c r="T21" s="13"/>
      <c r="U21" s="13"/>
      <c r="V21" s="26"/>
      <c r="W21" s="173" t="s">
        <v>97</v>
      </c>
      <c r="X21" s="82"/>
      <c r="Y21" s="116"/>
      <c r="Z21" s="483"/>
      <c r="AA21" s="483"/>
      <c r="AB21" s="483"/>
      <c r="AC21" s="483"/>
      <c r="AD21" s="483"/>
      <c r="AE21" s="483"/>
      <c r="AF21" s="483"/>
      <c r="AG21" s="483"/>
      <c r="AH21" s="483"/>
      <c r="AI21" s="483"/>
      <c r="AJ21" s="483"/>
      <c r="AK21" s="483"/>
      <c r="AL21" s="483"/>
      <c r="AM21" s="483"/>
      <c r="AN21" s="483"/>
      <c r="AO21" s="483"/>
      <c r="AP21" s="483"/>
      <c r="AQ21" s="483"/>
      <c r="AR21" s="483"/>
      <c r="AS21" s="483"/>
      <c r="AT21" s="483"/>
      <c r="AU21" s="483"/>
      <c r="AV21" s="483"/>
      <c r="AW21" s="483"/>
      <c r="AX21" s="483"/>
      <c r="AY21" s="483"/>
      <c r="AZ21" s="483"/>
      <c r="BA21" s="483"/>
      <c r="BB21" s="483"/>
      <c r="BC21" s="483"/>
      <c r="BD21" s="483"/>
      <c r="BE21" s="483"/>
      <c r="BF21" s="483"/>
      <c r="BG21" s="483"/>
      <c r="BH21" s="483"/>
      <c r="BI21" s="483"/>
      <c r="BJ21" s="483"/>
      <c r="BK21" s="483"/>
      <c r="BL21" s="483"/>
      <c r="BM21" s="484"/>
      <c r="BN21" s="106"/>
      <c r="BO21" s="26"/>
      <c r="BQ21" s="28"/>
      <c r="BR21" s="108"/>
      <c r="BS21" s="108"/>
      <c r="BT21" s="24"/>
      <c r="BU21" s="24"/>
      <c r="BX21" s="26"/>
    </row>
    <row r="22" spans="2:96" ht="16.5" customHeight="1">
      <c r="B22" s="89"/>
      <c r="C22" s="3"/>
      <c r="D22" s="3"/>
      <c r="E22" s="1"/>
      <c r="F22" s="13"/>
      <c r="G22" s="13"/>
      <c r="H22" s="13"/>
      <c r="I22" s="26"/>
      <c r="J22" s="26"/>
      <c r="L22" s="26"/>
      <c r="M22" s="183"/>
      <c r="N22" s="183"/>
      <c r="Q22" s="183"/>
      <c r="S22" s="13"/>
      <c r="T22" s="13"/>
      <c r="U22" s="13"/>
      <c r="V22" s="26"/>
      <c r="W22" s="84"/>
      <c r="X22" s="85"/>
      <c r="Y22" s="85"/>
      <c r="Z22" s="485"/>
      <c r="AA22" s="485"/>
      <c r="AB22" s="485"/>
      <c r="AC22" s="485"/>
      <c r="AD22" s="485"/>
      <c r="AE22" s="485"/>
      <c r="AF22" s="485"/>
      <c r="AG22" s="485"/>
      <c r="AH22" s="485"/>
      <c r="AI22" s="485"/>
      <c r="AJ22" s="485"/>
      <c r="AK22" s="485"/>
      <c r="AL22" s="485"/>
      <c r="AM22" s="485"/>
      <c r="AN22" s="485"/>
      <c r="AO22" s="485"/>
      <c r="AP22" s="485"/>
      <c r="AQ22" s="485"/>
      <c r="AR22" s="485"/>
      <c r="AS22" s="485"/>
      <c r="AT22" s="485"/>
      <c r="AU22" s="485"/>
      <c r="AV22" s="485"/>
      <c r="AW22" s="485"/>
      <c r="AX22" s="485"/>
      <c r="AY22" s="485"/>
      <c r="AZ22" s="485"/>
      <c r="BA22" s="485"/>
      <c r="BB22" s="485"/>
      <c r="BC22" s="485"/>
      <c r="BD22" s="485"/>
      <c r="BE22" s="485"/>
      <c r="BF22" s="485"/>
      <c r="BG22" s="485"/>
      <c r="BH22" s="485"/>
      <c r="BI22" s="485"/>
      <c r="BJ22" s="485"/>
      <c r="BK22" s="485"/>
      <c r="BL22" s="485"/>
      <c r="BM22" s="486"/>
      <c r="BN22" s="106"/>
      <c r="BO22" s="189"/>
      <c r="BQ22" s="28"/>
      <c r="BR22" s="108"/>
      <c r="BS22" s="108"/>
      <c r="BT22" s="24"/>
      <c r="BU22" s="24"/>
      <c r="BX22" s="26"/>
    </row>
    <row r="23" spans="2:96" ht="12" customHeight="1">
      <c r="B23" s="89"/>
      <c r="C23" s="3"/>
      <c r="D23" s="3"/>
      <c r="E23" s="1"/>
      <c r="F23" s="13"/>
      <c r="G23" s="13"/>
      <c r="H23" s="13"/>
      <c r="I23" s="26"/>
      <c r="J23" s="26"/>
      <c r="L23" s="26"/>
      <c r="M23" s="183"/>
      <c r="N23" s="183"/>
      <c r="Q23" s="183"/>
      <c r="S23" s="13"/>
      <c r="T23" s="13"/>
      <c r="U23" s="13"/>
      <c r="V23" s="26"/>
      <c r="W23" s="30"/>
      <c r="X23" s="79"/>
      <c r="Y23" s="79"/>
      <c r="Z23" s="8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106"/>
      <c r="BO23" s="189"/>
      <c r="BQ23" s="28"/>
      <c r="BR23" s="108"/>
      <c r="BS23" s="108"/>
      <c r="BT23" s="24"/>
      <c r="BU23" s="174"/>
      <c r="BV23" s="172"/>
      <c r="BW23" s="172"/>
      <c r="BX23" s="175"/>
      <c r="BY23" s="172"/>
      <c r="BZ23" s="172"/>
      <c r="CA23" s="172"/>
      <c r="CB23" s="172"/>
      <c r="CC23" s="172"/>
      <c r="CD23" s="172"/>
      <c r="CE23" s="172"/>
      <c r="CF23" s="172"/>
      <c r="CG23" s="172"/>
      <c r="CH23" s="172"/>
      <c r="CI23" s="172"/>
      <c r="CJ23" s="172"/>
      <c r="CK23" s="172"/>
      <c r="CL23" s="172"/>
      <c r="CM23" s="172"/>
      <c r="CN23" s="172"/>
      <c r="CO23" s="172"/>
      <c r="CP23" s="172"/>
      <c r="CQ23" s="172"/>
      <c r="CR23" s="172"/>
    </row>
    <row r="24" spans="2:96" ht="21" customHeight="1">
      <c r="B24" s="89"/>
      <c r="C24" s="121"/>
      <c r="D24" s="487" t="s">
        <v>64</v>
      </c>
      <c r="E24" s="487"/>
      <c r="F24" s="487"/>
      <c r="G24" s="487"/>
      <c r="H24" s="487"/>
      <c r="I24" s="487"/>
      <c r="J24" s="487"/>
      <c r="K24" s="487"/>
      <c r="L24" s="487"/>
      <c r="M24" s="487"/>
      <c r="N24" s="487"/>
      <c r="O24" s="487"/>
      <c r="P24" s="487"/>
      <c r="Q24" s="487"/>
      <c r="R24" s="487"/>
      <c r="S24" s="487"/>
      <c r="T24" s="487"/>
      <c r="U24" s="487"/>
      <c r="V24" s="487"/>
      <c r="W24" s="487"/>
      <c r="X24" s="487"/>
      <c r="Y24" s="487"/>
      <c r="Z24" s="487"/>
      <c r="AA24" s="487"/>
      <c r="AB24" s="487"/>
      <c r="AC24" s="487"/>
      <c r="AD24" s="487"/>
      <c r="AE24" s="487"/>
      <c r="AF24" s="487"/>
      <c r="AG24" s="112"/>
      <c r="AH24" s="26"/>
      <c r="AI24" s="113"/>
      <c r="AJ24" s="488" t="s">
        <v>38</v>
      </c>
      <c r="AK24" s="488"/>
      <c r="AL24" s="488"/>
      <c r="AM24" s="488"/>
      <c r="AN24" s="488"/>
      <c r="AO24" s="488"/>
      <c r="AP24" s="488"/>
      <c r="AQ24" s="488"/>
      <c r="AR24" s="488"/>
      <c r="AS24" s="488"/>
      <c r="AT24" s="488"/>
      <c r="AU24" s="488"/>
      <c r="AV24" s="488"/>
      <c r="AW24" s="488"/>
      <c r="AX24" s="488"/>
      <c r="AY24" s="488"/>
      <c r="AZ24" s="488"/>
      <c r="BA24" s="488"/>
      <c r="BB24" s="488"/>
      <c r="BC24" s="488"/>
      <c r="BD24" s="488"/>
      <c r="BE24" s="488"/>
      <c r="BF24" s="488"/>
      <c r="BG24" s="488"/>
      <c r="BH24" s="488"/>
      <c r="BI24" s="488"/>
      <c r="BJ24" s="488"/>
      <c r="BK24" s="488"/>
      <c r="BL24" s="488"/>
      <c r="BM24" s="114"/>
      <c r="BN24" s="106"/>
      <c r="BO24" s="189"/>
      <c r="BQ24" s="28"/>
      <c r="BR24" s="108"/>
      <c r="BS24" s="108"/>
      <c r="BT24" s="24"/>
      <c r="BU24" s="174"/>
      <c r="BV24" s="172"/>
      <c r="BW24" s="172"/>
      <c r="BX24" s="172"/>
      <c r="BY24" s="172"/>
      <c r="BZ24" s="172"/>
      <c r="CA24" s="172"/>
      <c r="CB24" s="172"/>
      <c r="CC24" s="172"/>
      <c r="CD24" s="172"/>
      <c r="CE24" s="172"/>
      <c r="CF24" s="172"/>
      <c r="CG24" s="172"/>
      <c r="CH24" s="172"/>
      <c r="CI24" s="172"/>
      <c r="CJ24" s="172"/>
      <c r="CK24" s="172"/>
      <c r="CL24" s="172"/>
      <c r="CM24" s="172"/>
      <c r="CN24" s="172"/>
      <c r="CO24" s="172"/>
      <c r="CP24" s="172"/>
      <c r="CQ24" s="172"/>
      <c r="CR24" s="172"/>
    </row>
    <row r="25" spans="2:96" ht="21" customHeight="1">
      <c r="B25" s="89"/>
      <c r="C25" s="48"/>
      <c r="D25" s="489" t="s">
        <v>45</v>
      </c>
      <c r="E25" s="489"/>
      <c r="F25" s="489"/>
      <c r="G25" s="489"/>
      <c r="H25" s="489"/>
      <c r="I25" s="117" t="s">
        <v>54</v>
      </c>
      <c r="J25" s="117"/>
      <c r="K25" s="117"/>
      <c r="L25" s="117"/>
      <c r="M25" s="117" t="s">
        <v>52</v>
      </c>
      <c r="N25" s="117"/>
      <c r="O25" s="117"/>
      <c r="P25" s="117"/>
      <c r="Q25" s="83"/>
      <c r="R25" s="115"/>
      <c r="S25" s="115"/>
      <c r="T25" s="489" t="s">
        <v>46</v>
      </c>
      <c r="U25" s="489"/>
      <c r="V25" s="489"/>
      <c r="W25" s="489"/>
      <c r="X25" s="489"/>
      <c r="Y25" s="117" t="s">
        <v>54</v>
      </c>
      <c r="Z25" s="117"/>
      <c r="AA25" s="117"/>
      <c r="AB25" s="117"/>
      <c r="AC25" s="117" t="s">
        <v>52</v>
      </c>
      <c r="AD25" s="117"/>
      <c r="AE25" s="117"/>
      <c r="AF25" s="117"/>
      <c r="AG25" s="118"/>
      <c r="AH25" s="115"/>
      <c r="AI25" s="119"/>
      <c r="AJ25" s="489" t="s">
        <v>47</v>
      </c>
      <c r="AK25" s="489"/>
      <c r="AL25" s="489"/>
      <c r="AM25" s="489"/>
      <c r="AN25" s="489"/>
      <c r="AO25" s="117" t="s">
        <v>54</v>
      </c>
      <c r="AP25" s="117"/>
      <c r="AQ25" s="117"/>
      <c r="AR25" s="117"/>
      <c r="AS25" s="117" t="s">
        <v>52</v>
      </c>
      <c r="AT25" s="117"/>
      <c r="AU25" s="117"/>
      <c r="AV25" s="117"/>
      <c r="AW25" s="158"/>
      <c r="AX25" s="159"/>
      <c r="AY25" s="160"/>
      <c r="AZ25" s="489" t="s">
        <v>61</v>
      </c>
      <c r="BA25" s="489"/>
      <c r="BB25" s="489"/>
      <c r="BC25" s="489"/>
      <c r="BD25" s="489"/>
      <c r="BE25" s="117" t="s">
        <v>54</v>
      </c>
      <c r="BF25" s="117"/>
      <c r="BG25" s="117"/>
      <c r="BH25" s="117"/>
      <c r="BI25" s="117" t="s">
        <v>52</v>
      </c>
      <c r="BJ25" s="117"/>
      <c r="BK25" s="117"/>
      <c r="BL25" s="117"/>
      <c r="BM25" s="51"/>
      <c r="BN25" s="91"/>
      <c r="BO25" s="26"/>
      <c r="BQ25" s="28"/>
      <c r="BR25" s="108"/>
      <c r="BS25" s="108"/>
      <c r="BT25" s="24"/>
      <c r="BU25" s="174"/>
      <c r="BV25" s="158"/>
      <c r="BW25" s="158"/>
      <c r="BX25" s="158"/>
      <c r="BY25" s="158"/>
      <c r="BZ25" s="172"/>
      <c r="CA25" s="158"/>
      <c r="CB25" s="158"/>
      <c r="CC25" s="158"/>
      <c r="CD25" s="158"/>
      <c r="CE25" s="172"/>
      <c r="CF25" s="158"/>
      <c r="CG25" s="158"/>
      <c r="CH25" s="158"/>
      <c r="CI25" s="158"/>
      <c r="CJ25" s="172"/>
      <c r="CK25" s="158"/>
      <c r="CL25" s="158"/>
      <c r="CM25" s="158"/>
      <c r="CN25" s="158"/>
      <c r="CO25" s="172"/>
      <c r="CP25" s="172"/>
      <c r="CQ25" s="172"/>
      <c r="CR25" s="172"/>
    </row>
    <row r="26" spans="2:96" ht="21" customHeight="1">
      <c r="B26" s="89"/>
      <c r="C26" s="48"/>
      <c r="D26" s="489" t="s">
        <v>90</v>
      </c>
      <c r="E26" s="489"/>
      <c r="F26" s="489"/>
      <c r="G26" s="489"/>
      <c r="H26" s="489"/>
      <c r="I26" s="491">
        <f>(ROUNDDOWN(M26/40,1))</f>
        <v>-1.2</v>
      </c>
      <c r="J26" s="491"/>
      <c r="K26" s="491"/>
      <c r="L26" s="491"/>
      <c r="M26" s="491">
        <f>((((ROUNDDOWN($BE$9/12,1))*40)))*-1</f>
        <v>-48</v>
      </c>
      <c r="N26" s="491"/>
      <c r="O26" s="491"/>
      <c r="P26" s="491"/>
      <c r="Q26" s="83"/>
      <c r="R26" s="115"/>
      <c r="S26" s="115"/>
      <c r="T26" s="489" t="s">
        <v>90</v>
      </c>
      <c r="U26" s="489"/>
      <c r="V26" s="489"/>
      <c r="W26" s="489"/>
      <c r="X26" s="489"/>
      <c r="Y26" s="491">
        <f>(ROUNDDOWN(AC26/40,1))</f>
        <v>-0.5</v>
      </c>
      <c r="Z26" s="491"/>
      <c r="AA26" s="491"/>
      <c r="AB26" s="491"/>
      <c r="AC26" s="491">
        <f>((((ROUNDDOWN($BE$9/30,1))*40)))*-1</f>
        <v>-20</v>
      </c>
      <c r="AD26" s="491"/>
      <c r="AE26" s="491"/>
      <c r="AF26" s="491"/>
      <c r="AG26" s="118"/>
      <c r="AH26" s="115"/>
      <c r="AI26" s="119"/>
      <c r="AJ26" s="489" t="s">
        <v>90</v>
      </c>
      <c r="AK26" s="489"/>
      <c r="AL26" s="489"/>
      <c r="AM26" s="489"/>
      <c r="AN26" s="489"/>
      <c r="AO26" s="491">
        <f>(ROUNDDOWN(AS26/40,1))</f>
        <v>-2</v>
      </c>
      <c r="AP26" s="491"/>
      <c r="AQ26" s="491"/>
      <c r="AR26" s="491"/>
      <c r="AS26" s="491">
        <f>((((ROUNDDOWN($BE$9/7.5,1))*40)))*-1</f>
        <v>-80</v>
      </c>
      <c r="AT26" s="491"/>
      <c r="AU26" s="491"/>
      <c r="AV26" s="491"/>
      <c r="AW26" s="161"/>
      <c r="AX26" s="159"/>
      <c r="AY26" s="160"/>
      <c r="AZ26" s="489" t="s">
        <v>90</v>
      </c>
      <c r="BA26" s="489"/>
      <c r="BB26" s="489"/>
      <c r="BC26" s="489"/>
      <c r="BD26" s="489"/>
      <c r="BE26" s="491">
        <f>(ROUNDDOWN(BI26/40,1))</f>
        <v>-0.7</v>
      </c>
      <c r="BF26" s="491"/>
      <c r="BG26" s="491"/>
      <c r="BH26" s="491"/>
      <c r="BI26" s="492">
        <f>((((ROUNDDOWN($BE$9/20,1))*40)))*-1</f>
        <v>-28</v>
      </c>
      <c r="BJ26" s="493"/>
      <c r="BK26" s="493"/>
      <c r="BL26" s="494"/>
      <c r="BM26" s="51"/>
      <c r="BN26" s="91"/>
      <c r="BO26" s="26"/>
      <c r="BQ26" s="28"/>
      <c r="BR26" s="108"/>
      <c r="BS26" s="108"/>
      <c r="BT26" s="24"/>
      <c r="BU26" s="174"/>
      <c r="BV26" s="176"/>
      <c r="BW26" s="176"/>
      <c r="BX26" s="176"/>
      <c r="BY26" s="176"/>
      <c r="BZ26" s="172"/>
      <c r="CA26" s="176"/>
      <c r="CB26" s="176"/>
      <c r="CC26" s="176"/>
      <c r="CD26" s="176"/>
      <c r="CE26" s="172"/>
      <c r="CF26" s="176"/>
      <c r="CG26" s="176"/>
      <c r="CH26" s="176"/>
      <c r="CI26" s="176"/>
      <c r="CJ26" s="172"/>
      <c r="CK26" s="176"/>
      <c r="CL26" s="176"/>
      <c r="CM26" s="176"/>
      <c r="CN26" s="176"/>
      <c r="CO26" s="172"/>
      <c r="CP26" s="172"/>
      <c r="CQ26" s="172"/>
      <c r="CR26" s="172"/>
    </row>
    <row r="27" spans="2:96" ht="21" customHeight="1">
      <c r="B27" s="89"/>
      <c r="C27" s="48"/>
      <c r="D27" s="495" t="s">
        <v>91</v>
      </c>
      <c r="E27" s="496"/>
      <c r="F27" s="496"/>
      <c r="G27" s="496"/>
      <c r="H27" s="497"/>
      <c r="I27" s="491">
        <f>(ROUNDDOWN(M27/40,1))</f>
        <v>-1.3</v>
      </c>
      <c r="J27" s="491"/>
      <c r="K27" s="491"/>
      <c r="L27" s="491"/>
      <c r="M27" s="492">
        <f>($AL$17-$AI$17)*-1</f>
        <v>-52</v>
      </c>
      <c r="N27" s="493"/>
      <c r="O27" s="493"/>
      <c r="P27" s="494"/>
      <c r="Q27" s="83"/>
      <c r="R27" s="115"/>
      <c r="S27" s="115"/>
      <c r="T27" s="495" t="s">
        <v>91</v>
      </c>
      <c r="U27" s="496"/>
      <c r="V27" s="496"/>
      <c r="W27" s="496"/>
      <c r="X27" s="497"/>
      <c r="Y27" s="491">
        <f>(ROUNDDOWN(AC27/40,1))</f>
        <v>-1.3</v>
      </c>
      <c r="Z27" s="491"/>
      <c r="AA27" s="491"/>
      <c r="AB27" s="491"/>
      <c r="AC27" s="492">
        <f>($AL$17-$AI$17)*-1</f>
        <v>-52</v>
      </c>
      <c r="AD27" s="493"/>
      <c r="AE27" s="493"/>
      <c r="AF27" s="494"/>
      <c r="AG27" s="118"/>
      <c r="AH27" s="115"/>
      <c r="AI27" s="119"/>
      <c r="AJ27" s="495" t="s">
        <v>91</v>
      </c>
      <c r="AK27" s="496"/>
      <c r="AL27" s="496"/>
      <c r="AM27" s="496"/>
      <c r="AN27" s="497"/>
      <c r="AO27" s="491">
        <f>(ROUNDDOWN(AS27/40,1))</f>
        <v>-1.3</v>
      </c>
      <c r="AP27" s="491"/>
      <c r="AQ27" s="491"/>
      <c r="AR27" s="491"/>
      <c r="AS27" s="492">
        <f>($AL$17-$AI$17)*-1</f>
        <v>-52</v>
      </c>
      <c r="AT27" s="493"/>
      <c r="AU27" s="493"/>
      <c r="AV27" s="494"/>
      <c r="AW27" s="161"/>
      <c r="AX27" s="159"/>
      <c r="AY27" s="160"/>
      <c r="AZ27" s="495" t="s">
        <v>91</v>
      </c>
      <c r="BA27" s="496"/>
      <c r="BB27" s="496"/>
      <c r="BC27" s="496"/>
      <c r="BD27" s="497"/>
      <c r="BE27" s="491">
        <f>(ROUNDDOWN(BI27/40,1))</f>
        <v>-1.3</v>
      </c>
      <c r="BF27" s="491"/>
      <c r="BG27" s="491"/>
      <c r="BH27" s="491"/>
      <c r="BI27" s="492">
        <f>($AL$17-$AI$17)*-1</f>
        <v>-52</v>
      </c>
      <c r="BJ27" s="493"/>
      <c r="BK27" s="493"/>
      <c r="BL27" s="494"/>
      <c r="BM27" s="51"/>
      <c r="BN27" s="91"/>
      <c r="BO27" s="26"/>
      <c r="BQ27" s="28"/>
      <c r="BR27" s="108"/>
      <c r="BS27" s="108"/>
      <c r="BT27" s="24"/>
      <c r="BU27" s="174"/>
      <c r="BV27" s="176"/>
      <c r="BW27" s="176"/>
      <c r="BX27" s="176"/>
      <c r="BY27" s="176"/>
      <c r="BZ27" s="172"/>
      <c r="CA27" s="176"/>
      <c r="CB27" s="176"/>
      <c r="CC27" s="176"/>
      <c r="CD27" s="176"/>
      <c r="CE27" s="172"/>
      <c r="CF27" s="176"/>
      <c r="CG27" s="176"/>
      <c r="CH27" s="176"/>
      <c r="CI27" s="176"/>
      <c r="CJ27" s="172"/>
      <c r="CK27" s="176"/>
      <c r="CL27" s="176"/>
      <c r="CM27" s="176"/>
      <c r="CN27" s="176"/>
      <c r="CO27" s="172"/>
      <c r="CP27" s="172"/>
      <c r="CQ27" s="172"/>
      <c r="CR27" s="172"/>
    </row>
    <row r="28" spans="2:96" ht="21" customHeight="1" thickBot="1">
      <c r="B28" s="89"/>
      <c r="C28" s="48"/>
      <c r="D28" s="498" t="s">
        <v>94</v>
      </c>
      <c r="E28" s="498"/>
      <c r="F28" s="498"/>
      <c r="G28" s="498"/>
      <c r="H28" s="498"/>
      <c r="I28" s="499">
        <f>(ROUNDDOWN(M28/40,1))</f>
        <v>2.5</v>
      </c>
      <c r="J28" s="499"/>
      <c r="K28" s="499"/>
      <c r="L28" s="499"/>
      <c r="M28" s="500">
        <f>$BB$73</f>
        <v>100.25</v>
      </c>
      <c r="N28" s="501"/>
      <c r="O28" s="501"/>
      <c r="P28" s="502"/>
      <c r="Q28" s="83"/>
      <c r="R28" s="115"/>
      <c r="S28" s="115"/>
      <c r="T28" s="498" t="s">
        <v>94</v>
      </c>
      <c r="U28" s="498"/>
      <c r="V28" s="498"/>
      <c r="W28" s="498"/>
      <c r="X28" s="498"/>
      <c r="Y28" s="499">
        <f>(ROUNDDOWN(AC28/40,1))</f>
        <v>2.5</v>
      </c>
      <c r="Z28" s="499"/>
      <c r="AA28" s="499"/>
      <c r="AB28" s="499"/>
      <c r="AC28" s="500">
        <f>$BB$73</f>
        <v>100.25</v>
      </c>
      <c r="AD28" s="501"/>
      <c r="AE28" s="501"/>
      <c r="AF28" s="502"/>
      <c r="AG28" s="118"/>
      <c r="AH28" s="115"/>
      <c r="AI28" s="119"/>
      <c r="AJ28" s="498" t="s">
        <v>94</v>
      </c>
      <c r="AK28" s="498"/>
      <c r="AL28" s="498"/>
      <c r="AM28" s="498"/>
      <c r="AN28" s="498"/>
      <c r="AO28" s="499">
        <f>(ROUNDDOWN(AS28/40,1))</f>
        <v>2.5</v>
      </c>
      <c r="AP28" s="499"/>
      <c r="AQ28" s="499"/>
      <c r="AR28" s="499"/>
      <c r="AS28" s="500">
        <f>$BB$73</f>
        <v>100.25</v>
      </c>
      <c r="AT28" s="501"/>
      <c r="AU28" s="501"/>
      <c r="AV28" s="502"/>
      <c r="AW28" s="161"/>
      <c r="AX28" s="159"/>
      <c r="AY28" s="160"/>
      <c r="AZ28" s="498" t="s">
        <v>94</v>
      </c>
      <c r="BA28" s="498"/>
      <c r="BB28" s="498"/>
      <c r="BC28" s="498"/>
      <c r="BD28" s="498"/>
      <c r="BE28" s="503">
        <f>(ROUNDDOWN(BI28/40,1))</f>
        <v>2.5</v>
      </c>
      <c r="BF28" s="503"/>
      <c r="BG28" s="503"/>
      <c r="BH28" s="503"/>
      <c r="BI28" s="500">
        <f>$BB$73</f>
        <v>100.25</v>
      </c>
      <c r="BJ28" s="501"/>
      <c r="BK28" s="501"/>
      <c r="BL28" s="502"/>
      <c r="BM28" s="51"/>
      <c r="BN28" s="91"/>
      <c r="BO28" s="26"/>
      <c r="BU28" s="172"/>
      <c r="BV28" s="177"/>
      <c r="BW28" s="177"/>
      <c r="BX28" s="177"/>
      <c r="BY28" s="177"/>
      <c r="BZ28" s="172"/>
      <c r="CA28" s="177"/>
      <c r="CB28" s="177"/>
      <c r="CC28" s="177"/>
      <c r="CD28" s="177"/>
      <c r="CE28" s="172"/>
      <c r="CF28" s="177"/>
      <c r="CG28" s="177"/>
      <c r="CH28" s="177"/>
      <c r="CI28" s="177"/>
      <c r="CJ28" s="172"/>
      <c r="CK28" s="177"/>
      <c r="CL28" s="177"/>
      <c r="CM28" s="177"/>
      <c r="CN28" s="177"/>
      <c r="CO28" s="172"/>
      <c r="CP28" s="172"/>
      <c r="CQ28" s="172"/>
      <c r="CR28" s="172"/>
    </row>
    <row r="29" spans="2:96" ht="30.75" customHeight="1" thickTop="1">
      <c r="B29" s="89"/>
      <c r="C29" s="48"/>
      <c r="D29" s="504" t="s">
        <v>95</v>
      </c>
      <c r="E29" s="505"/>
      <c r="F29" s="505"/>
      <c r="G29" s="505"/>
      <c r="H29" s="505"/>
      <c r="I29" s="712">
        <f>SUM(I26:L28)</f>
        <v>0</v>
      </c>
      <c r="J29" s="712"/>
      <c r="K29" s="712"/>
      <c r="L29" s="712"/>
      <c r="M29" s="712">
        <f>SUM(M26:P28)</f>
        <v>0.25</v>
      </c>
      <c r="N29" s="712"/>
      <c r="O29" s="712"/>
      <c r="P29" s="712"/>
      <c r="Q29" s="115"/>
      <c r="R29" s="115"/>
      <c r="S29" s="115"/>
      <c r="T29" s="504" t="s">
        <v>95</v>
      </c>
      <c r="U29" s="505"/>
      <c r="V29" s="505"/>
      <c r="W29" s="505"/>
      <c r="X29" s="505"/>
      <c r="Y29" s="712">
        <f>SUM(Y26:AB28)</f>
        <v>0.7</v>
      </c>
      <c r="Z29" s="712"/>
      <c r="AA29" s="712"/>
      <c r="AB29" s="712"/>
      <c r="AC29" s="712">
        <f>SUM(AC26:AF28)</f>
        <v>28.25</v>
      </c>
      <c r="AD29" s="712"/>
      <c r="AE29" s="712"/>
      <c r="AF29" s="712"/>
      <c r="AG29" s="118"/>
      <c r="AH29" s="115"/>
      <c r="AI29" s="119"/>
      <c r="AJ29" s="504" t="s">
        <v>96</v>
      </c>
      <c r="AK29" s="505"/>
      <c r="AL29" s="505"/>
      <c r="AM29" s="505"/>
      <c r="AN29" s="505"/>
      <c r="AO29" s="711">
        <f>SUM(AO26:AR28)</f>
        <v>-0.79999999999999982</v>
      </c>
      <c r="AP29" s="711"/>
      <c r="AQ29" s="711"/>
      <c r="AR29" s="711"/>
      <c r="AS29" s="712">
        <f>SUM(AS26:AV28)</f>
        <v>-31.75</v>
      </c>
      <c r="AT29" s="712"/>
      <c r="AU29" s="712"/>
      <c r="AV29" s="712"/>
      <c r="AW29" s="161"/>
      <c r="AX29" s="159"/>
      <c r="AY29" s="160"/>
      <c r="AZ29" s="504" t="s">
        <v>96</v>
      </c>
      <c r="BA29" s="505"/>
      <c r="BB29" s="505"/>
      <c r="BC29" s="505"/>
      <c r="BD29" s="505"/>
      <c r="BE29" s="711">
        <f>SUM(BE26:BH28)</f>
        <v>0.5</v>
      </c>
      <c r="BF29" s="711"/>
      <c r="BG29" s="711"/>
      <c r="BH29" s="711"/>
      <c r="BI29" s="712">
        <f>SUM(BI26:BL28)</f>
        <v>20.25</v>
      </c>
      <c r="BJ29" s="712"/>
      <c r="BK29" s="712"/>
      <c r="BL29" s="712"/>
      <c r="BM29" s="51"/>
      <c r="BN29" s="91"/>
      <c r="BO29" s="26"/>
      <c r="BQ29" s="28"/>
      <c r="BR29" s="108"/>
      <c r="BS29" s="108"/>
      <c r="BT29" s="24"/>
      <c r="BU29" s="174"/>
      <c r="BV29" s="178"/>
      <c r="BW29" s="178"/>
      <c r="BX29" s="178"/>
      <c r="BY29" s="178"/>
      <c r="BZ29" s="172"/>
      <c r="CA29" s="178"/>
      <c r="CB29" s="178"/>
      <c r="CC29" s="178"/>
      <c r="CD29" s="178"/>
      <c r="CE29" s="172"/>
      <c r="CF29" s="178"/>
      <c r="CG29" s="178"/>
      <c r="CH29" s="178"/>
      <c r="CI29" s="178"/>
      <c r="CJ29" s="172"/>
      <c r="CK29" s="178"/>
      <c r="CL29" s="178"/>
      <c r="CM29" s="178"/>
      <c r="CN29" s="178"/>
      <c r="CO29" s="172"/>
      <c r="CP29" s="172"/>
      <c r="CQ29" s="172"/>
      <c r="CR29" s="172"/>
    </row>
    <row r="30" spans="2:96" ht="20.25" customHeight="1">
      <c r="B30" s="89"/>
      <c r="C30" s="48"/>
      <c r="D30" s="104"/>
      <c r="E30" s="104"/>
      <c r="F30" s="104"/>
      <c r="G30" s="104"/>
      <c r="H30" s="104"/>
      <c r="I30" s="105"/>
      <c r="J30" s="105"/>
      <c r="K30" s="105"/>
      <c r="L30" s="105"/>
      <c r="M30" s="105"/>
      <c r="N30" s="105"/>
      <c r="O30" s="105"/>
      <c r="P30" s="105"/>
      <c r="Q30" s="183"/>
      <c r="R30" s="183"/>
      <c r="S30" s="183"/>
      <c r="T30" s="104"/>
      <c r="U30" s="104"/>
      <c r="V30" s="104"/>
      <c r="W30" s="104"/>
      <c r="X30" s="104"/>
      <c r="Y30" s="105"/>
      <c r="Z30" s="105"/>
      <c r="AA30" s="105"/>
      <c r="AB30" s="105"/>
      <c r="AC30" s="105"/>
      <c r="AD30" s="105"/>
      <c r="AE30" s="105"/>
      <c r="AF30" s="105"/>
      <c r="AG30" s="184"/>
      <c r="AH30" s="183"/>
      <c r="AI30" s="182"/>
      <c r="AJ30" s="162"/>
      <c r="AK30" s="162"/>
      <c r="AL30" s="162"/>
      <c r="AM30" s="162"/>
      <c r="AN30" s="162"/>
      <c r="AO30" s="163"/>
      <c r="AP30" s="163"/>
      <c r="AQ30" s="163"/>
      <c r="AR30" s="163"/>
      <c r="AS30" s="163"/>
      <c r="AT30" s="163"/>
      <c r="AU30" s="163"/>
      <c r="AV30" s="163"/>
      <c r="AW30" s="164"/>
      <c r="AX30" s="165"/>
      <c r="AY30" s="166"/>
      <c r="AZ30" s="162"/>
      <c r="BA30" s="162"/>
      <c r="BB30" s="162"/>
      <c r="BC30" s="162"/>
      <c r="BD30" s="162"/>
      <c r="BE30" s="163"/>
      <c r="BF30" s="163"/>
      <c r="BG30" s="163"/>
      <c r="BH30" s="163"/>
      <c r="BI30" s="163"/>
      <c r="BJ30" s="163"/>
      <c r="BK30" s="163"/>
      <c r="BL30" s="163"/>
      <c r="BM30" s="51"/>
      <c r="BN30" s="91"/>
      <c r="BO30" s="26"/>
      <c r="BQ30" s="28"/>
      <c r="BR30" s="108"/>
      <c r="BS30" s="108"/>
      <c r="BT30" s="24"/>
      <c r="BU30" s="174"/>
      <c r="BV30" s="172"/>
      <c r="BW30" s="172"/>
      <c r="BX30" s="175"/>
      <c r="BY30" s="172"/>
      <c r="BZ30" s="172"/>
      <c r="CA30" s="172"/>
      <c r="CB30" s="172"/>
      <c r="CC30" s="172"/>
      <c r="CD30" s="172"/>
      <c r="CE30" s="172"/>
      <c r="CF30" s="172"/>
      <c r="CG30" s="172"/>
      <c r="CH30" s="172"/>
      <c r="CI30" s="172"/>
      <c r="CJ30" s="172"/>
      <c r="CK30" s="172"/>
      <c r="CL30" s="172"/>
      <c r="CM30" s="172"/>
      <c r="CN30" s="172"/>
      <c r="CO30" s="172"/>
      <c r="CP30" s="172"/>
      <c r="CQ30" s="172"/>
      <c r="CR30" s="172"/>
    </row>
    <row r="31" spans="2:96" ht="20.25" customHeight="1">
      <c r="B31" s="89"/>
      <c r="C31" s="48"/>
      <c r="D31" s="104"/>
      <c r="E31" s="104"/>
      <c r="F31" s="104"/>
      <c r="G31" s="104"/>
      <c r="H31" s="104"/>
      <c r="I31" s="105"/>
      <c r="J31" s="105"/>
      <c r="K31" s="507" t="s">
        <v>85</v>
      </c>
      <c r="L31" s="508"/>
      <c r="M31" s="508"/>
      <c r="N31" s="510" t="str">
        <f>IF(OR($BE$9&gt;0,),IF(AND(OR($D$5="○",$D$6="○"),$I$29&gt;=0),"可",IF(AND(OR($D$5="○",$D$6="○"),$I$29&lt;0),"不可","")),"")</f>
        <v>可</v>
      </c>
      <c r="O31" s="511"/>
      <c r="P31" s="512"/>
      <c r="Q31" s="183"/>
      <c r="R31" s="183"/>
      <c r="S31" s="183"/>
      <c r="T31" s="104"/>
      <c r="U31" s="104"/>
      <c r="V31" s="104"/>
      <c r="W31" s="104"/>
      <c r="X31" s="104"/>
      <c r="Y31" s="105"/>
      <c r="Z31" s="105"/>
      <c r="AA31" s="507" t="s">
        <v>86</v>
      </c>
      <c r="AB31" s="508"/>
      <c r="AC31" s="509"/>
      <c r="AD31" s="510" t="str">
        <f>IF(OR($BE$9&gt;0,),IF(AND(OR($D$5="○",$D$6="○"),$Y$29&gt;=0),"可",IF(AND(OR($D$5="○",$D$6="○"),$Y$29&lt;0),"不可","")),"")</f>
        <v>可</v>
      </c>
      <c r="AE31" s="511"/>
      <c r="AF31" s="512"/>
      <c r="AG31" s="184"/>
      <c r="AH31" s="183"/>
      <c r="AI31" s="182"/>
      <c r="AJ31" s="162"/>
      <c r="AK31" s="162"/>
      <c r="AL31" s="162"/>
      <c r="AM31" s="162"/>
      <c r="AN31" s="162"/>
      <c r="AO31" s="163"/>
      <c r="AP31" s="163"/>
      <c r="AQ31" s="507" t="s">
        <v>84</v>
      </c>
      <c r="AR31" s="508"/>
      <c r="AS31" s="509"/>
      <c r="AT31" s="510" t="str">
        <f>IF(OR($BE$9&gt;0,),IF(AND(OR($D$7="○"),$AO$29&gt;=0),"可",IF(AND(OR($D$7="○"),$AO$29&lt;0),"不可","")),"")</f>
        <v/>
      </c>
      <c r="AU31" s="511"/>
      <c r="AV31" s="512"/>
      <c r="AW31" s="164"/>
      <c r="AX31" s="165"/>
      <c r="AY31" s="166"/>
      <c r="AZ31" s="162"/>
      <c r="BA31" s="162"/>
      <c r="BB31" s="162"/>
      <c r="BC31" s="162"/>
      <c r="BD31" s="162"/>
      <c r="BE31" s="163"/>
      <c r="BF31" s="163"/>
      <c r="BG31" s="507" t="s">
        <v>87</v>
      </c>
      <c r="BH31" s="508"/>
      <c r="BI31" s="509"/>
      <c r="BJ31" s="510" t="str">
        <f>IF(OR($BE$9&gt;0,),IF(AND(OR($D$7="○"),$BE$29&gt;=0),"可",IF(AND(OR($D$7="○"),$BE$29&lt;0),"不可","")),"")</f>
        <v/>
      </c>
      <c r="BK31" s="511"/>
      <c r="BL31" s="512"/>
      <c r="BM31" s="51"/>
      <c r="BN31" s="91"/>
      <c r="BO31" s="26"/>
      <c r="BQ31" s="28"/>
      <c r="BR31" s="108"/>
      <c r="BS31" s="108"/>
      <c r="BT31" s="24"/>
      <c r="BU31" s="174"/>
      <c r="BV31" s="172"/>
      <c r="BW31" s="172"/>
      <c r="BX31" s="175"/>
      <c r="BY31" s="172"/>
      <c r="BZ31" s="172"/>
      <c r="CA31" s="172"/>
      <c r="CB31" s="172"/>
      <c r="CC31" s="172"/>
      <c r="CD31" s="172"/>
      <c r="CE31" s="172"/>
      <c r="CF31" s="172"/>
      <c r="CG31" s="172"/>
      <c r="CH31" s="172"/>
      <c r="CI31" s="172"/>
      <c r="CJ31" s="172"/>
      <c r="CK31" s="172"/>
      <c r="CL31" s="172"/>
      <c r="CM31" s="172"/>
      <c r="CN31" s="172"/>
      <c r="CO31" s="172"/>
      <c r="CP31" s="172"/>
      <c r="CQ31" s="172"/>
      <c r="CR31" s="172"/>
    </row>
    <row r="32" spans="2:96" ht="20.25" customHeight="1">
      <c r="B32" s="89"/>
      <c r="C32" s="49"/>
      <c r="D32" s="20"/>
      <c r="E32" s="20"/>
      <c r="F32" s="20"/>
      <c r="G32" s="20"/>
      <c r="H32" s="20"/>
      <c r="I32" s="21"/>
      <c r="J32" s="21"/>
      <c r="K32" s="21"/>
      <c r="L32" s="21"/>
      <c r="M32" s="21"/>
      <c r="N32" s="21"/>
      <c r="O32" s="21"/>
      <c r="P32" s="21"/>
      <c r="Q32" s="23"/>
      <c r="R32" s="23"/>
      <c r="S32" s="23"/>
      <c r="T32" s="20"/>
      <c r="U32" s="20"/>
      <c r="V32" s="20"/>
      <c r="W32" s="20"/>
      <c r="X32" s="20"/>
      <c r="Y32" s="21"/>
      <c r="Z32" s="21"/>
      <c r="AA32" s="21"/>
      <c r="AB32" s="21"/>
      <c r="AC32" s="21"/>
      <c r="AD32" s="21"/>
      <c r="AE32" s="21"/>
      <c r="AF32" s="21"/>
      <c r="AG32" s="50"/>
      <c r="AH32" s="183"/>
      <c r="AI32" s="167"/>
      <c r="AJ32" s="20"/>
      <c r="AK32" s="20"/>
      <c r="AL32" s="20"/>
      <c r="AM32" s="20"/>
      <c r="AN32" s="20"/>
      <c r="AO32" s="21"/>
      <c r="AP32" s="21"/>
      <c r="AQ32" s="21"/>
      <c r="AR32" s="21"/>
      <c r="AS32" s="21"/>
      <c r="AT32" s="21"/>
      <c r="AU32" s="21"/>
      <c r="AV32" s="21"/>
      <c r="AW32" s="168"/>
      <c r="AX32" s="23"/>
      <c r="AY32" s="169"/>
      <c r="AZ32" s="20"/>
      <c r="BA32" s="20"/>
      <c r="BB32" s="20"/>
      <c r="BC32" s="20"/>
      <c r="BD32" s="20"/>
      <c r="BE32" s="21"/>
      <c r="BF32" s="21"/>
      <c r="BG32" s="21"/>
      <c r="BH32" s="21"/>
      <c r="BI32" s="21"/>
      <c r="BJ32" s="21"/>
      <c r="BK32" s="21"/>
      <c r="BL32" s="21"/>
      <c r="BM32" s="170"/>
      <c r="BN32" s="91"/>
      <c r="BO32" s="26"/>
      <c r="BQ32" s="28"/>
      <c r="BR32" s="108"/>
      <c r="BS32" s="108"/>
      <c r="BT32" s="24"/>
      <c r="BU32" s="174"/>
      <c r="BV32" s="172"/>
      <c r="BW32" s="172"/>
      <c r="BX32" s="175"/>
      <c r="BY32" s="172"/>
      <c r="BZ32" s="172"/>
      <c r="CA32" s="172"/>
      <c r="CB32" s="172"/>
      <c r="CC32" s="172"/>
      <c r="CD32" s="172"/>
      <c r="CE32" s="172"/>
      <c r="CF32" s="172"/>
      <c r="CG32" s="172"/>
      <c r="CH32" s="172"/>
      <c r="CI32" s="172"/>
      <c r="CJ32" s="172"/>
      <c r="CK32" s="172"/>
      <c r="CL32" s="172"/>
      <c r="CM32" s="172"/>
      <c r="CN32" s="172"/>
      <c r="CO32" s="172"/>
      <c r="CP32" s="172"/>
      <c r="CQ32" s="172"/>
      <c r="CR32" s="172"/>
    </row>
    <row r="33" spans="2:96" ht="20.25" customHeight="1" thickBot="1">
      <c r="B33" s="92"/>
      <c r="C33" s="120"/>
      <c r="D33" s="93"/>
      <c r="E33" s="93"/>
      <c r="F33" s="93"/>
      <c r="G33" s="93"/>
      <c r="H33" s="93"/>
      <c r="I33" s="94"/>
      <c r="J33" s="94"/>
      <c r="K33" s="94"/>
      <c r="L33" s="94"/>
      <c r="M33" s="94"/>
      <c r="N33" s="94"/>
      <c r="O33" s="94"/>
      <c r="P33" s="94"/>
      <c r="Q33" s="185"/>
      <c r="R33" s="185"/>
      <c r="S33" s="185"/>
      <c r="T33" s="93"/>
      <c r="U33" s="93"/>
      <c r="V33" s="93"/>
      <c r="W33" s="93"/>
      <c r="X33" s="93"/>
      <c r="Y33" s="94"/>
      <c r="Z33" s="94"/>
      <c r="AA33" s="94"/>
      <c r="AB33" s="94"/>
      <c r="AC33" s="94"/>
      <c r="AD33" s="94"/>
      <c r="AE33" s="94"/>
      <c r="AF33" s="94"/>
      <c r="AG33" s="185"/>
      <c r="AH33" s="185"/>
      <c r="AI33" s="185"/>
      <c r="AJ33" s="93"/>
      <c r="AK33" s="93"/>
      <c r="AL33" s="93"/>
      <c r="AM33" s="93"/>
      <c r="AN33" s="93"/>
      <c r="AO33" s="94"/>
      <c r="AP33" s="94"/>
      <c r="AQ33" s="94"/>
      <c r="AR33" s="94"/>
      <c r="AS33" s="94"/>
      <c r="AT33" s="94"/>
      <c r="AU33" s="94"/>
      <c r="AV33" s="94"/>
      <c r="AW33" s="95"/>
      <c r="AX33" s="185"/>
      <c r="AY33" s="96"/>
      <c r="AZ33" s="93"/>
      <c r="BA33" s="93"/>
      <c r="BB33" s="93"/>
      <c r="BC33" s="93"/>
      <c r="BD33" s="93"/>
      <c r="BE33" s="94"/>
      <c r="BF33" s="94"/>
      <c r="BG33" s="94"/>
      <c r="BH33" s="94"/>
      <c r="BI33" s="94"/>
      <c r="BJ33" s="94"/>
      <c r="BK33" s="94"/>
      <c r="BL33" s="94"/>
      <c r="BM33" s="107"/>
      <c r="BN33" s="97"/>
      <c r="BO33" s="189"/>
      <c r="BQ33" s="28"/>
      <c r="BR33" s="108"/>
      <c r="BS33" s="108"/>
      <c r="BT33" s="24"/>
      <c r="BU33" s="174"/>
      <c r="BV33" s="172"/>
      <c r="BW33" s="172"/>
      <c r="BX33" s="175"/>
      <c r="BY33" s="172"/>
      <c r="BZ33" s="172"/>
      <c r="CA33" s="172"/>
      <c r="CB33" s="172"/>
      <c r="CC33" s="172"/>
      <c r="CD33" s="172"/>
      <c r="CE33" s="172"/>
      <c r="CF33" s="172"/>
      <c r="CG33" s="172"/>
      <c r="CH33" s="172"/>
      <c r="CI33" s="172"/>
      <c r="CJ33" s="172"/>
      <c r="CK33" s="172"/>
      <c r="CL33" s="172"/>
      <c r="CM33" s="172"/>
      <c r="CN33" s="172"/>
      <c r="CO33" s="172"/>
      <c r="CP33" s="172"/>
      <c r="CQ33" s="172"/>
      <c r="CR33" s="172"/>
    </row>
    <row r="34" spans="2:96" ht="21" customHeight="1" thickBot="1">
      <c r="B34" s="57" t="s">
        <v>102</v>
      </c>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29"/>
      <c r="BB34" s="30"/>
      <c r="BC34" s="29"/>
      <c r="BD34" s="29"/>
      <c r="BE34" s="30"/>
      <c r="BF34" s="29"/>
      <c r="BG34" s="30"/>
      <c r="BH34" s="30"/>
      <c r="BI34" s="30"/>
      <c r="BJ34" s="30"/>
      <c r="BK34" s="30"/>
      <c r="BL34" s="30"/>
      <c r="BM34" s="30"/>
      <c r="BN34" s="30"/>
      <c r="BO34" s="189"/>
      <c r="BQ34" s="28"/>
      <c r="BR34" s="108"/>
      <c r="BS34" s="108"/>
      <c r="BT34" s="24"/>
      <c r="BU34" s="174"/>
      <c r="BV34" s="172"/>
      <c r="BW34" s="172"/>
      <c r="BX34" s="172"/>
      <c r="BY34" s="172"/>
      <c r="BZ34" s="172"/>
      <c r="CA34" s="172"/>
      <c r="CB34" s="172"/>
      <c r="CC34" s="172"/>
      <c r="CD34" s="172"/>
      <c r="CE34" s="172"/>
      <c r="CF34" s="172"/>
      <c r="CG34" s="172"/>
      <c r="CH34" s="172"/>
      <c r="CI34" s="172"/>
      <c r="CJ34" s="172"/>
      <c r="CK34" s="172"/>
      <c r="CL34" s="172"/>
      <c r="CM34" s="172"/>
      <c r="CN34" s="172"/>
      <c r="CO34" s="172"/>
      <c r="CP34" s="172"/>
      <c r="CQ34" s="172"/>
      <c r="CR34" s="172"/>
    </row>
    <row r="35" spans="2:96" ht="32.25" customHeight="1" thickBot="1">
      <c r="B35" s="513"/>
      <c r="C35" s="22"/>
      <c r="D35" s="515" t="s">
        <v>19</v>
      </c>
      <c r="E35" s="515"/>
      <c r="F35" s="515"/>
      <c r="G35" s="515"/>
      <c r="H35" s="515"/>
      <c r="I35" s="516"/>
      <c r="J35" s="518" t="s">
        <v>18</v>
      </c>
      <c r="K35" s="519"/>
      <c r="L35" s="519"/>
      <c r="M35" s="519"/>
      <c r="N35" s="519"/>
      <c r="O35" s="520"/>
      <c r="P35" s="524" t="s">
        <v>17</v>
      </c>
      <c r="Q35" s="515"/>
      <c r="R35" s="515"/>
      <c r="S35" s="515"/>
      <c r="T35" s="515"/>
      <c r="U35" s="515"/>
      <c r="V35" s="525"/>
      <c r="W35" s="529" t="s">
        <v>16</v>
      </c>
      <c r="X35" s="530"/>
      <c r="Y35" s="530"/>
      <c r="Z35" s="530"/>
      <c r="AA35" s="530"/>
      <c r="AB35" s="530"/>
      <c r="AC35" s="531"/>
      <c r="AD35" s="529" t="s">
        <v>15</v>
      </c>
      <c r="AE35" s="530"/>
      <c r="AF35" s="530"/>
      <c r="AG35" s="530"/>
      <c r="AH35" s="530"/>
      <c r="AI35" s="530"/>
      <c r="AJ35" s="531"/>
      <c r="AK35" s="529" t="s">
        <v>14</v>
      </c>
      <c r="AL35" s="530"/>
      <c r="AM35" s="530"/>
      <c r="AN35" s="530"/>
      <c r="AO35" s="530"/>
      <c r="AP35" s="530"/>
      <c r="AQ35" s="531"/>
      <c r="AR35" s="513" t="s">
        <v>13</v>
      </c>
      <c r="AS35" s="515"/>
      <c r="AT35" s="515"/>
      <c r="AU35" s="515"/>
      <c r="AV35" s="515"/>
      <c r="AW35" s="515"/>
      <c r="AX35" s="525"/>
      <c r="AY35" s="519" t="s">
        <v>12</v>
      </c>
      <c r="AZ35" s="519"/>
      <c r="BA35" s="520"/>
      <c r="BB35" s="518" t="s">
        <v>11</v>
      </c>
      <c r="BC35" s="519"/>
      <c r="BD35" s="520"/>
      <c r="BE35" s="518" t="s">
        <v>10</v>
      </c>
      <c r="BF35" s="519"/>
      <c r="BG35" s="519"/>
      <c r="BH35" s="518" t="s">
        <v>44</v>
      </c>
      <c r="BI35" s="519"/>
      <c r="BJ35" s="519"/>
      <c r="BK35" s="524" t="s">
        <v>32</v>
      </c>
      <c r="BL35" s="515"/>
      <c r="BM35" s="515"/>
      <c r="BN35" s="525"/>
      <c r="BQ35" s="28"/>
      <c r="BR35" s="108"/>
      <c r="BS35" s="108"/>
      <c r="BT35" s="24"/>
      <c r="BU35" s="24"/>
    </row>
    <row r="36" spans="2:96" ht="32.25" customHeight="1" thickBot="1">
      <c r="B36" s="514"/>
      <c r="C36" s="18"/>
      <c r="D36" s="402"/>
      <c r="E36" s="402"/>
      <c r="F36" s="402"/>
      <c r="G36" s="402"/>
      <c r="H36" s="402"/>
      <c r="I36" s="517"/>
      <c r="J36" s="521"/>
      <c r="K36" s="522"/>
      <c r="L36" s="522"/>
      <c r="M36" s="522"/>
      <c r="N36" s="522"/>
      <c r="O36" s="523"/>
      <c r="P36" s="526"/>
      <c r="Q36" s="527"/>
      <c r="R36" s="527"/>
      <c r="S36" s="527"/>
      <c r="T36" s="527"/>
      <c r="U36" s="527"/>
      <c r="V36" s="528"/>
      <c r="W36" s="31" t="s">
        <v>9</v>
      </c>
      <c r="X36" s="32" t="s">
        <v>8</v>
      </c>
      <c r="Y36" s="32" t="s">
        <v>7</v>
      </c>
      <c r="Z36" s="32" t="s">
        <v>6</v>
      </c>
      <c r="AA36" s="32" t="s">
        <v>5</v>
      </c>
      <c r="AB36" s="32" t="s">
        <v>4</v>
      </c>
      <c r="AC36" s="33" t="s">
        <v>3</v>
      </c>
      <c r="AD36" s="31" t="s">
        <v>9</v>
      </c>
      <c r="AE36" s="32" t="s">
        <v>8</v>
      </c>
      <c r="AF36" s="32" t="s">
        <v>7</v>
      </c>
      <c r="AG36" s="32" t="s">
        <v>6</v>
      </c>
      <c r="AH36" s="32" t="s">
        <v>5</v>
      </c>
      <c r="AI36" s="32" t="s">
        <v>4</v>
      </c>
      <c r="AJ36" s="33" t="s">
        <v>3</v>
      </c>
      <c r="AK36" s="31" t="s">
        <v>9</v>
      </c>
      <c r="AL36" s="32" t="s">
        <v>8</v>
      </c>
      <c r="AM36" s="32" t="s">
        <v>7</v>
      </c>
      <c r="AN36" s="32" t="s">
        <v>6</v>
      </c>
      <c r="AO36" s="32" t="s">
        <v>5</v>
      </c>
      <c r="AP36" s="32" t="s">
        <v>4</v>
      </c>
      <c r="AQ36" s="33" t="s">
        <v>3</v>
      </c>
      <c r="AR36" s="34" t="s">
        <v>9</v>
      </c>
      <c r="AS36" s="35" t="s">
        <v>8</v>
      </c>
      <c r="AT36" s="35" t="s">
        <v>7</v>
      </c>
      <c r="AU36" s="35" t="s">
        <v>6</v>
      </c>
      <c r="AV36" s="35" t="s">
        <v>5</v>
      </c>
      <c r="AW36" s="35" t="s">
        <v>4</v>
      </c>
      <c r="AX36" s="36" t="s">
        <v>3</v>
      </c>
      <c r="AY36" s="522"/>
      <c r="AZ36" s="522"/>
      <c r="BA36" s="523"/>
      <c r="BB36" s="521"/>
      <c r="BC36" s="522"/>
      <c r="BD36" s="523"/>
      <c r="BE36" s="521"/>
      <c r="BF36" s="522"/>
      <c r="BG36" s="522"/>
      <c r="BH36" s="521"/>
      <c r="BI36" s="522"/>
      <c r="BJ36" s="522"/>
      <c r="BK36" s="532"/>
      <c r="BL36" s="402"/>
      <c r="BM36" s="402"/>
      <c r="BN36" s="533"/>
      <c r="BQ36" s="28"/>
      <c r="BR36" s="108"/>
      <c r="BS36" s="108"/>
      <c r="BT36" s="24"/>
      <c r="BU36" s="24"/>
    </row>
    <row r="37" spans="2:96" ht="21" customHeight="1" thickBot="1">
      <c r="B37" s="534" t="s">
        <v>37</v>
      </c>
      <c r="C37" s="19"/>
      <c r="D37" s="537" t="s">
        <v>2</v>
      </c>
      <c r="E37" s="537"/>
      <c r="F37" s="537"/>
      <c r="G37" s="537"/>
      <c r="H37" s="537"/>
      <c r="I37" s="538"/>
      <c r="J37" s="539"/>
      <c r="K37" s="537"/>
      <c r="L37" s="538"/>
      <c r="M37" s="539"/>
      <c r="N37" s="537"/>
      <c r="O37" s="538"/>
      <c r="P37" s="540"/>
      <c r="Q37" s="541"/>
      <c r="R37" s="541"/>
      <c r="S37" s="541"/>
      <c r="T37" s="541"/>
      <c r="U37" s="541"/>
      <c r="V37" s="542"/>
      <c r="W37" s="123">
        <v>4</v>
      </c>
      <c r="X37" s="124">
        <v>4</v>
      </c>
      <c r="Y37" s="124">
        <v>4</v>
      </c>
      <c r="Z37" s="124">
        <v>4</v>
      </c>
      <c r="AA37" s="124">
        <v>4</v>
      </c>
      <c r="AB37" s="124"/>
      <c r="AC37" s="125"/>
      <c r="AD37" s="123">
        <v>4</v>
      </c>
      <c r="AE37" s="124">
        <v>4</v>
      </c>
      <c r="AF37" s="124">
        <v>4</v>
      </c>
      <c r="AG37" s="124">
        <v>4</v>
      </c>
      <c r="AH37" s="124">
        <v>4</v>
      </c>
      <c r="AI37" s="124"/>
      <c r="AJ37" s="125"/>
      <c r="AK37" s="123">
        <v>4</v>
      </c>
      <c r="AL37" s="124">
        <v>4</v>
      </c>
      <c r="AM37" s="124">
        <v>4</v>
      </c>
      <c r="AN37" s="124">
        <v>4</v>
      </c>
      <c r="AO37" s="124">
        <v>4</v>
      </c>
      <c r="AP37" s="124"/>
      <c r="AQ37" s="125"/>
      <c r="AR37" s="123">
        <v>4</v>
      </c>
      <c r="AS37" s="124">
        <v>4</v>
      </c>
      <c r="AT37" s="124">
        <v>4</v>
      </c>
      <c r="AU37" s="124">
        <v>4</v>
      </c>
      <c r="AV37" s="124">
        <v>4</v>
      </c>
      <c r="AW37" s="124"/>
      <c r="AX37" s="125"/>
      <c r="AY37" s="543">
        <f t="shared" ref="AY37:AY56" si="0">SUM(W37:AX37)</f>
        <v>80</v>
      </c>
      <c r="AZ37" s="543"/>
      <c r="BA37" s="544"/>
      <c r="BB37" s="545">
        <f t="shared" ref="BB37:BB57" si="1">AY37/4</f>
        <v>20</v>
      </c>
      <c r="BC37" s="546"/>
      <c r="BD37" s="547"/>
      <c r="BE37" s="548"/>
      <c r="BF37" s="549"/>
      <c r="BG37" s="549"/>
      <c r="BH37" s="548"/>
      <c r="BI37" s="549"/>
      <c r="BJ37" s="549"/>
      <c r="BK37" s="574"/>
      <c r="BL37" s="575"/>
      <c r="BM37" s="575"/>
      <c r="BN37" s="576"/>
      <c r="BQ37" s="28"/>
      <c r="BR37" s="108"/>
      <c r="BS37" s="108"/>
      <c r="BT37" s="24"/>
      <c r="BU37" s="24"/>
    </row>
    <row r="38" spans="2:96" ht="21" customHeight="1">
      <c r="B38" s="535"/>
      <c r="C38" s="577" t="s">
        <v>56</v>
      </c>
      <c r="D38" s="579" t="s">
        <v>1</v>
      </c>
      <c r="E38" s="579"/>
      <c r="F38" s="579"/>
      <c r="G38" s="579"/>
      <c r="H38" s="579"/>
      <c r="I38" s="580"/>
      <c r="J38" s="581"/>
      <c r="K38" s="579"/>
      <c r="L38" s="580"/>
      <c r="M38" s="581"/>
      <c r="N38" s="579"/>
      <c r="O38" s="580"/>
      <c r="P38" s="582"/>
      <c r="Q38" s="583"/>
      <c r="R38" s="583"/>
      <c r="S38" s="583"/>
      <c r="T38" s="583"/>
      <c r="U38" s="583"/>
      <c r="V38" s="584"/>
      <c r="W38" s="126">
        <v>8</v>
      </c>
      <c r="X38" s="127">
        <v>8</v>
      </c>
      <c r="Y38" s="127">
        <v>8</v>
      </c>
      <c r="Z38" s="127">
        <v>8</v>
      </c>
      <c r="AA38" s="127">
        <v>8</v>
      </c>
      <c r="AB38" s="127"/>
      <c r="AC38" s="128"/>
      <c r="AD38" s="126">
        <v>8</v>
      </c>
      <c r="AE38" s="127">
        <v>8</v>
      </c>
      <c r="AF38" s="127">
        <v>8</v>
      </c>
      <c r="AG38" s="127">
        <v>8</v>
      </c>
      <c r="AH38" s="127">
        <v>8</v>
      </c>
      <c r="AI38" s="127"/>
      <c r="AJ38" s="128"/>
      <c r="AK38" s="126">
        <v>8</v>
      </c>
      <c r="AL38" s="127">
        <v>8</v>
      </c>
      <c r="AM38" s="127">
        <v>8</v>
      </c>
      <c r="AN38" s="127">
        <v>8</v>
      </c>
      <c r="AO38" s="127">
        <v>8</v>
      </c>
      <c r="AP38" s="127"/>
      <c r="AQ38" s="128"/>
      <c r="AR38" s="126">
        <v>8</v>
      </c>
      <c r="AS38" s="127">
        <v>8</v>
      </c>
      <c r="AT38" s="127">
        <v>8</v>
      </c>
      <c r="AU38" s="127">
        <v>8</v>
      </c>
      <c r="AV38" s="127">
        <v>8</v>
      </c>
      <c r="AW38" s="127"/>
      <c r="AX38" s="128"/>
      <c r="AY38" s="585">
        <f t="shared" si="0"/>
        <v>160</v>
      </c>
      <c r="AZ38" s="585"/>
      <c r="BA38" s="586"/>
      <c r="BB38" s="587">
        <f t="shared" si="1"/>
        <v>40</v>
      </c>
      <c r="BC38" s="588"/>
      <c r="BD38" s="589"/>
      <c r="BE38" s="590"/>
      <c r="BF38" s="591"/>
      <c r="BG38" s="592"/>
      <c r="BH38" s="590"/>
      <c r="BI38" s="591"/>
      <c r="BJ38" s="592"/>
      <c r="BK38" s="593"/>
      <c r="BL38" s="594"/>
      <c r="BM38" s="594"/>
      <c r="BN38" s="595"/>
      <c r="BO38" s="37"/>
    </row>
    <row r="39" spans="2:96" ht="21" customHeight="1">
      <c r="B39" s="535"/>
      <c r="C39" s="578"/>
      <c r="D39" s="596" t="s">
        <v>1</v>
      </c>
      <c r="E39" s="596"/>
      <c r="F39" s="596"/>
      <c r="G39" s="596"/>
      <c r="H39" s="596"/>
      <c r="I39" s="597"/>
      <c r="J39" s="598"/>
      <c r="K39" s="596"/>
      <c r="L39" s="597"/>
      <c r="M39" s="598"/>
      <c r="N39" s="596"/>
      <c r="O39" s="597"/>
      <c r="P39" s="561"/>
      <c r="Q39" s="562"/>
      <c r="R39" s="562"/>
      <c r="S39" s="562"/>
      <c r="T39" s="562"/>
      <c r="U39" s="562"/>
      <c r="V39" s="563"/>
      <c r="W39" s="129"/>
      <c r="X39" s="130"/>
      <c r="Y39" s="130"/>
      <c r="Z39" s="130"/>
      <c r="AA39" s="130"/>
      <c r="AB39" s="130"/>
      <c r="AC39" s="131"/>
      <c r="AD39" s="129"/>
      <c r="AE39" s="130"/>
      <c r="AF39" s="130"/>
      <c r="AG39" s="130"/>
      <c r="AH39" s="130"/>
      <c r="AI39" s="130"/>
      <c r="AJ39" s="131"/>
      <c r="AK39" s="129"/>
      <c r="AL39" s="130"/>
      <c r="AM39" s="130"/>
      <c r="AN39" s="130"/>
      <c r="AO39" s="130"/>
      <c r="AP39" s="130"/>
      <c r="AQ39" s="131"/>
      <c r="AR39" s="129"/>
      <c r="AS39" s="130"/>
      <c r="AT39" s="130"/>
      <c r="AU39" s="130"/>
      <c r="AV39" s="130"/>
      <c r="AW39" s="130"/>
      <c r="AX39" s="131"/>
      <c r="AY39" s="550">
        <f t="shared" si="0"/>
        <v>0</v>
      </c>
      <c r="AZ39" s="550"/>
      <c r="BA39" s="551"/>
      <c r="BB39" s="552">
        <f t="shared" si="1"/>
        <v>0</v>
      </c>
      <c r="BC39" s="553"/>
      <c r="BD39" s="554"/>
      <c r="BE39" s="555"/>
      <c r="BF39" s="556"/>
      <c r="BG39" s="557"/>
      <c r="BH39" s="555"/>
      <c r="BI39" s="556"/>
      <c r="BJ39" s="557"/>
      <c r="BK39" s="407"/>
      <c r="BL39" s="408"/>
      <c r="BM39" s="408"/>
      <c r="BN39" s="599"/>
      <c r="BO39" s="37"/>
    </row>
    <row r="40" spans="2:96" ht="21" customHeight="1">
      <c r="B40" s="535"/>
      <c r="C40" s="578"/>
      <c r="D40" s="596"/>
      <c r="E40" s="596"/>
      <c r="F40" s="596"/>
      <c r="G40" s="596"/>
      <c r="H40" s="596"/>
      <c r="I40" s="597"/>
      <c r="J40" s="598"/>
      <c r="K40" s="596"/>
      <c r="L40" s="597"/>
      <c r="M40" s="598"/>
      <c r="N40" s="596"/>
      <c r="O40" s="597"/>
      <c r="P40" s="561"/>
      <c r="Q40" s="562"/>
      <c r="R40" s="562"/>
      <c r="S40" s="562"/>
      <c r="T40" s="562"/>
      <c r="U40" s="562"/>
      <c r="V40" s="563"/>
      <c r="W40" s="129"/>
      <c r="X40" s="130"/>
      <c r="Y40" s="130"/>
      <c r="Z40" s="130"/>
      <c r="AA40" s="130"/>
      <c r="AB40" s="130"/>
      <c r="AC40" s="131"/>
      <c r="AD40" s="129"/>
      <c r="AE40" s="130"/>
      <c r="AF40" s="130"/>
      <c r="AG40" s="130"/>
      <c r="AH40" s="130"/>
      <c r="AI40" s="130"/>
      <c r="AJ40" s="131"/>
      <c r="AK40" s="129"/>
      <c r="AL40" s="130"/>
      <c r="AM40" s="130"/>
      <c r="AN40" s="130"/>
      <c r="AO40" s="130"/>
      <c r="AP40" s="130"/>
      <c r="AQ40" s="131"/>
      <c r="AR40" s="129"/>
      <c r="AS40" s="130"/>
      <c r="AT40" s="130"/>
      <c r="AU40" s="130"/>
      <c r="AV40" s="130"/>
      <c r="AW40" s="130"/>
      <c r="AX40" s="131"/>
      <c r="AY40" s="550">
        <f t="shared" si="0"/>
        <v>0</v>
      </c>
      <c r="AZ40" s="550"/>
      <c r="BA40" s="551"/>
      <c r="BB40" s="552">
        <f t="shared" si="1"/>
        <v>0</v>
      </c>
      <c r="BC40" s="553"/>
      <c r="BD40" s="554"/>
      <c r="BE40" s="555"/>
      <c r="BF40" s="556"/>
      <c r="BG40" s="557"/>
      <c r="BH40" s="555"/>
      <c r="BI40" s="556"/>
      <c r="BJ40" s="557"/>
      <c r="BK40" s="407"/>
      <c r="BL40" s="408"/>
      <c r="BM40" s="408"/>
      <c r="BN40" s="599"/>
      <c r="BO40" s="37"/>
    </row>
    <row r="41" spans="2:96" ht="21" customHeight="1">
      <c r="B41" s="535"/>
      <c r="C41" s="578"/>
      <c r="D41" s="596"/>
      <c r="E41" s="596"/>
      <c r="F41" s="596"/>
      <c r="G41" s="596"/>
      <c r="H41" s="596"/>
      <c r="I41" s="597"/>
      <c r="J41" s="598"/>
      <c r="K41" s="596"/>
      <c r="L41" s="597"/>
      <c r="M41" s="598"/>
      <c r="N41" s="596"/>
      <c r="O41" s="597"/>
      <c r="P41" s="561"/>
      <c r="Q41" s="562"/>
      <c r="R41" s="562"/>
      <c r="S41" s="562"/>
      <c r="T41" s="562"/>
      <c r="U41" s="562"/>
      <c r="V41" s="563"/>
      <c r="W41" s="129"/>
      <c r="X41" s="130"/>
      <c r="Y41" s="130"/>
      <c r="Z41" s="130"/>
      <c r="AA41" s="130"/>
      <c r="AB41" s="130"/>
      <c r="AC41" s="131"/>
      <c r="AD41" s="129"/>
      <c r="AE41" s="130"/>
      <c r="AF41" s="130"/>
      <c r="AG41" s="130"/>
      <c r="AH41" s="130"/>
      <c r="AI41" s="130"/>
      <c r="AJ41" s="131"/>
      <c r="AK41" s="129"/>
      <c r="AL41" s="130"/>
      <c r="AM41" s="130"/>
      <c r="AN41" s="130"/>
      <c r="AO41" s="130"/>
      <c r="AP41" s="130"/>
      <c r="AQ41" s="131"/>
      <c r="AR41" s="129"/>
      <c r="AS41" s="130"/>
      <c r="AT41" s="130"/>
      <c r="AU41" s="130"/>
      <c r="AV41" s="130"/>
      <c r="AW41" s="130"/>
      <c r="AX41" s="131"/>
      <c r="AY41" s="550">
        <f t="shared" si="0"/>
        <v>0</v>
      </c>
      <c r="AZ41" s="550"/>
      <c r="BA41" s="551"/>
      <c r="BB41" s="552">
        <f t="shared" si="1"/>
        <v>0</v>
      </c>
      <c r="BC41" s="553"/>
      <c r="BD41" s="554"/>
      <c r="BE41" s="555"/>
      <c r="BF41" s="556"/>
      <c r="BG41" s="557"/>
      <c r="BH41" s="555"/>
      <c r="BI41" s="556"/>
      <c r="BJ41" s="557"/>
      <c r="BK41" s="407"/>
      <c r="BL41" s="408"/>
      <c r="BM41" s="408"/>
      <c r="BN41" s="599"/>
      <c r="BO41" s="37"/>
      <c r="CC41" s="8"/>
      <c r="CD41" s="6"/>
      <c r="CE41" s="6"/>
      <c r="CF41" s="6"/>
      <c r="CG41" s="6"/>
      <c r="CH41" s="6"/>
      <c r="CI41" s="6"/>
      <c r="CJ41" s="6"/>
      <c r="CK41" s="6"/>
      <c r="CL41" s="6"/>
      <c r="CM41" s="6"/>
      <c r="CN41" s="6"/>
      <c r="CO41" s="6"/>
      <c r="CP41" s="6"/>
      <c r="CQ41" s="6"/>
      <c r="CR41" s="6"/>
    </row>
    <row r="42" spans="2:96" ht="21" customHeight="1" thickBot="1">
      <c r="B42" s="535"/>
      <c r="C42" s="578"/>
      <c r="D42" s="558"/>
      <c r="E42" s="558"/>
      <c r="F42" s="558"/>
      <c r="G42" s="558"/>
      <c r="H42" s="558"/>
      <c r="I42" s="559"/>
      <c r="J42" s="560"/>
      <c r="K42" s="558"/>
      <c r="L42" s="559"/>
      <c r="M42" s="560"/>
      <c r="N42" s="558"/>
      <c r="O42" s="559"/>
      <c r="P42" s="561"/>
      <c r="Q42" s="562"/>
      <c r="R42" s="562"/>
      <c r="S42" s="562"/>
      <c r="T42" s="562"/>
      <c r="U42" s="562"/>
      <c r="V42" s="563"/>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3"/>
      <c r="AU42" s="133"/>
      <c r="AV42" s="133"/>
      <c r="AW42" s="133"/>
      <c r="AX42" s="134"/>
      <c r="AY42" s="564">
        <f t="shared" si="0"/>
        <v>0</v>
      </c>
      <c r="AZ42" s="564"/>
      <c r="BA42" s="565"/>
      <c r="BB42" s="566">
        <f t="shared" si="1"/>
        <v>0</v>
      </c>
      <c r="BC42" s="567"/>
      <c r="BD42" s="568"/>
      <c r="BE42" s="569"/>
      <c r="BF42" s="570"/>
      <c r="BG42" s="571"/>
      <c r="BH42" s="569"/>
      <c r="BI42" s="570"/>
      <c r="BJ42" s="571"/>
      <c r="BK42" s="425"/>
      <c r="BL42" s="426"/>
      <c r="BM42" s="426"/>
      <c r="BN42" s="600"/>
      <c r="BO42" s="37"/>
      <c r="CC42" s="6"/>
      <c r="CD42" s="6"/>
      <c r="CE42" s="601"/>
      <c r="CF42" s="601"/>
      <c r="CG42" s="601"/>
      <c r="CH42" s="601"/>
      <c r="CI42" s="601"/>
      <c r="CJ42" s="601"/>
      <c r="CK42" s="602"/>
      <c r="CL42" s="602"/>
      <c r="CM42" s="602"/>
      <c r="CN42" s="602"/>
      <c r="CO42" s="602"/>
      <c r="CP42" s="24"/>
      <c r="CQ42" s="24"/>
      <c r="CR42" s="24"/>
    </row>
    <row r="43" spans="2:96" ht="21" customHeight="1">
      <c r="B43" s="535"/>
      <c r="C43" s="603" t="s">
        <v>24</v>
      </c>
      <c r="D43" s="604" t="s">
        <v>48</v>
      </c>
      <c r="E43" s="605"/>
      <c r="F43" s="605"/>
      <c r="G43" s="605"/>
      <c r="H43" s="605"/>
      <c r="I43" s="605"/>
      <c r="J43" s="605"/>
      <c r="K43" s="605"/>
      <c r="L43" s="605"/>
      <c r="M43" s="605"/>
      <c r="N43" s="605"/>
      <c r="O43" s="605"/>
      <c r="P43" s="582"/>
      <c r="Q43" s="583"/>
      <c r="R43" s="583"/>
      <c r="S43" s="583"/>
      <c r="T43" s="583"/>
      <c r="U43" s="583"/>
      <c r="V43" s="584"/>
      <c r="W43" s="126"/>
      <c r="X43" s="127">
        <v>8</v>
      </c>
      <c r="Y43" s="127"/>
      <c r="Z43" s="127">
        <v>8</v>
      </c>
      <c r="AA43" s="127">
        <v>8</v>
      </c>
      <c r="AB43" s="127"/>
      <c r="AC43" s="128"/>
      <c r="AD43" s="126"/>
      <c r="AE43" s="127">
        <v>8</v>
      </c>
      <c r="AF43" s="127"/>
      <c r="AG43" s="127">
        <v>8</v>
      </c>
      <c r="AH43" s="127">
        <v>8</v>
      </c>
      <c r="AI43" s="127"/>
      <c r="AJ43" s="128"/>
      <c r="AK43" s="126"/>
      <c r="AL43" s="127">
        <v>8</v>
      </c>
      <c r="AM43" s="127"/>
      <c r="AN43" s="127">
        <v>8</v>
      </c>
      <c r="AO43" s="127">
        <v>8</v>
      </c>
      <c r="AP43" s="127"/>
      <c r="AQ43" s="128"/>
      <c r="AR43" s="135"/>
      <c r="AS43" s="127">
        <v>8</v>
      </c>
      <c r="AT43" s="127"/>
      <c r="AU43" s="127">
        <v>8</v>
      </c>
      <c r="AV43" s="127">
        <v>8</v>
      </c>
      <c r="AW43" s="127"/>
      <c r="AX43" s="128"/>
      <c r="AY43" s="586">
        <f t="shared" si="0"/>
        <v>96</v>
      </c>
      <c r="AZ43" s="606"/>
      <c r="BA43" s="606"/>
      <c r="BB43" s="607">
        <f>AY43/4</f>
        <v>24</v>
      </c>
      <c r="BC43" s="607"/>
      <c r="BD43" s="607"/>
      <c r="BE43" s="610">
        <f>ROUNDDOWN(SUM(BB43:BD50)/AY60,1)</f>
        <v>2.5</v>
      </c>
      <c r="BF43" s="611"/>
      <c r="BG43" s="612"/>
      <c r="BH43" s="619">
        <f>ROUNDDOWN(SUM(BB43:BD50)/40,1)</f>
        <v>2</v>
      </c>
      <c r="BI43" s="620"/>
      <c r="BJ43" s="621"/>
      <c r="BK43" s="593"/>
      <c r="BL43" s="594"/>
      <c r="BM43" s="594"/>
      <c r="BN43" s="595"/>
      <c r="BO43" s="37"/>
      <c r="BP43" s="11"/>
      <c r="CC43" s="6"/>
      <c r="CD43" s="6"/>
      <c r="CE43" s="601"/>
      <c r="CF43" s="601"/>
      <c r="CG43" s="601"/>
      <c r="CH43" s="601"/>
      <c r="CI43" s="601"/>
      <c r="CJ43" s="601"/>
      <c r="CK43" s="602"/>
      <c r="CL43" s="602"/>
      <c r="CM43" s="602"/>
      <c r="CN43" s="602"/>
      <c r="CO43" s="602"/>
      <c r="CP43" s="24"/>
      <c r="CQ43" s="24"/>
      <c r="CR43" s="24"/>
    </row>
    <row r="44" spans="2:96" ht="21" customHeight="1">
      <c r="B44" s="535"/>
      <c r="C44" s="535"/>
      <c r="D44" s="572" t="s">
        <v>49</v>
      </c>
      <c r="E44" s="573"/>
      <c r="F44" s="573"/>
      <c r="G44" s="573"/>
      <c r="H44" s="573"/>
      <c r="I44" s="573"/>
      <c r="J44" s="573"/>
      <c r="K44" s="573"/>
      <c r="L44" s="573"/>
      <c r="M44" s="573"/>
      <c r="N44" s="573"/>
      <c r="O44" s="573"/>
      <c r="P44" s="561"/>
      <c r="Q44" s="562"/>
      <c r="R44" s="562"/>
      <c r="S44" s="562"/>
      <c r="T44" s="562"/>
      <c r="U44" s="562"/>
      <c r="V44" s="563"/>
      <c r="W44" s="129">
        <v>4</v>
      </c>
      <c r="X44" s="130"/>
      <c r="Y44" s="130">
        <v>7</v>
      </c>
      <c r="Z44" s="130"/>
      <c r="AA44" s="130"/>
      <c r="AB44" s="130">
        <v>1</v>
      </c>
      <c r="AC44" s="131">
        <v>4</v>
      </c>
      <c r="AD44" s="129">
        <v>4</v>
      </c>
      <c r="AE44" s="130"/>
      <c r="AF44" s="130">
        <v>7</v>
      </c>
      <c r="AG44" s="130"/>
      <c r="AH44" s="130"/>
      <c r="AI44" s="130">
        <v>1</v>
      </c>
      <c r="AJ44" s="131">
        <v>4</v>
      </c>
      <c r="AK44" s="129">
        <v>4</v>
      </c>
      <c r="AL44" s="130"/>
      <c r="AM44" s="130">
        <v>7</v>
      </c>
      <c r="AN44" s="130">
        <v>2</v>
      </c>
      <c r="AO44" s="130"/>
      <c r="AP44" s="130">
        <v>1</v>
      </c>
      <c r="AQ44" s="131">
        <v>4</v>
      </c>
      <c r="AR44" s="136">
        <v>4</v>
      </c>
      <c r="AS44" s="130"/>
      <c r="AT44" s="130"/>
      <c r="AU44" s="130"/>
      <c r="AV44" s="130"/>
      <c r="AW44" s="130"/>
      <c r="AX44" s="131">
        <v>7</v>
      </c>
      <c r="AY44" s="551">
        <f t="shared" si="0"/>
        <v>61</v>
      </c>
      <c r="AZ44" s="608"/>
      <c r="BA44" s="608"/>
      <c r="BB44" s="609">
        <f>AY44/4</f>
        <v>15.25</v>
      </c>
      <c r="BC44" s="609"/>
      <c r="BD44" s="609"/>
      <c r="BE44" s="613"/>
      <c r="BF44" s="614"/>
      <c r="BG44" s="615"/>
      <c r="BH44" s="622"/>
      <c r="BI44" s="623"/>
      <c r="BJ44" s="624"/>
      <c r="BK44" s="407"/>
      <c r="BL44" s="408"/>
      <c r="BM44" s="408"/>
      <c r="BN44" s="599"/>
      <c r="BO44" s="37"/>
      <c r="CC44" s="6"/>
      <c r="CD44" s="6"/>
      <c r="CE44" s="601"/>
      <c r="CF44" s="601"/>
      <c r="CG44" s="601"/>
      <c r="CH44" s="601"/>
      <c r="CI44" s="601"/>
      <c r="CJ44" s="601"/>
      <c r="CK44" s="602"/>
      <c r="CL44" s="602"/>
      <c r="CM44" s="602"/>
      <c r="CN44" s="602"/>
      <c r="CO44" s="602"/>
      <c r="CP44" s="24"/>
      <c r="CQ44" s="24"/>
      <c r="CR44" s="24"/>
    </row>
    <row r="45" spans="2:96" ht="21" customHeight="1">
      <c r="B45" s="535"/>
      <c r="C45" s="535"/>
      <c r="D45" s="572" t="s">
        <v>104</v>
      </c>
      <c r="E45" s="573"/>
      <c r="F45" s="573"/>
      <c r="G45" s="573"/>
      <c r="H45" s="573"/>
      <c r="I45" s="573"/>
      <c r="J45" s="573"/>
      <c r="K45" s="573"/>
      <c r="L45" s="573"/>
      <c r="M45" s="573"/>
      <c r="N45" s="573"/>
      <c r="O45" s="573"/>
      <c r="P45" s="561"/>
      <c r="Q45" s="562"/>
      <c r="R45" s="562"/>
      <c r="S45" s="562"/>
      <c r="T45" s="562"/>
      <c r="U45" s="562"/>
      <c r="V45" s="563"/>
      <c r="W45" s="129">
        <v>4</v>
      </c>
      <c r="X45" s="130"/>
      <c r="Y45" s="130">
        <v>7</v>
      </c>
      <c r="Z45" s="130"/>
      <c r="AA45" s="130"/>
      <c r="AB45" s="130">
        <v>1</v>
      </c>
      <c r="AC45" s="131">
        <v>4</v>
      </c>
      <c r="AD45" s="129">
        <v>4</v>
      </c>
      <c r="AE45" s="130"/>
      <c r="AF45" s="130">
        <v>7</v>
      </c>
      <c r="AG45" s="130"/>
      <c r="AH45" s="130"/>
      <c r="AI45" s="130">
        <v>1</v>
      </c>
      <c r="AJ45" s="131">
        <v>4</v>
      </c>
      <c r="AK45" s="129">
        <v>4</v>
      </c>
      <c r="AL45" s="130"/>
      <c r="AM45" s="130">
        <v>7</v>
      </c>
      <c r="AN45" s="130">
        <v>2</v>
      </c>
      <c r="AO45" s="130"/>
      <c r="AP45" s="130">
        <v>1</v>
      </c>
      <c r="AQ45" s="131">
        <v>4</v>
      </c>
      <c r="AR45" s="136">
        <v>4</v>
      </c>
      <c r="AS45" s="130"/>
      <c r="AT45" s="130"/>
      <c r="AU45" s="130"/>
      <c r="AV45" s="130"/>
      <c r="AW45" s="130"/>
      <c r="AX45" s="131">
        <v>7</v>
      </c>
      <c r="AY45" s="551">
        <f t="shared" si="0"/>
        <v>61</v>
      </c>
      <c r="AZ45" s="608"/>
      <c r="BA45" s="608"/>
      <c r="BB45" s="609">
        <f t="shared" si="1"/>
        <v>15.25</v>
      </c>
      <c r="BC45" s="609"/>
      <c r="BD45" s="609"/>
      <c r="BE45" s="613"/>
      <c r="BF45" s="614"/>
      <c r="BG45" s="615"/>
      <c r="BH45" s="622"/>
      <c r="BI45" s="623"/>
      <c r="BJ45" s="624"/>
      <c r="BK45" s="407"/>
      <c r="BL45" s="408"/>
      <c r="BM45" s="408"/>
      <c r="BN45" s="599"/>
      <c r="BO45" s="37"/>
      <c r="CC45" s="7"/>
      <c r="CD45" s="6"/>
      <c r="CE45" s="601"/>
      <c r="CF45" s="601"/>
      <c r="CG45" s="601"/>
      <c r="CH45" s="601"/>
      <c r="CI45" s="601"/>
      <c r="CJ45" s="601"/>
      <c r="CK45" s="602"/>
      <c r="CL45" s="602"/>
      <c r="CM45" s="602"/>
      <c r="CN45" s="602"/>
      <c r="CO45" s="602"/>
      <c r="CP45" s="24"/>
      <c r="CQ45" s="24"/>
      <c r="CR45" s="24"/>
    </row>
    <row r="46" spans="2:96" ht="21" customHeight="1">
      <c r="B46" s="535"/>
      <c r="C46" s="535"/>
      <c r="D46" s="572" t="s">
        <v>109</v>
      </c>
      <c r="E46" s="573"/>
      <c r="F46" s="573"/>
      <c r="G46" s="573"/>
      <c r="H46" s="573"/>
      <c r="I46" s="573"/>
      <c r="J46" s="573"/>
      <c r="K46" s="573"/>
      <c r="L46" s="573"/>
      <c r="M46" s="573"/>
      <c r="N46" s="573"/>
      <c r="O46" s="573"/>
      <c r="P46" s="561"/>
      <c r="Q46" s="562"/>
      <c r="R46" s="562"/>
      <c r="S46" s="562"/>
      <c r="T46" s="562"/>
      <c r="U46" s="562"/>
      <c r="V46" s="563"/>
      <c r="W46" s="129"/>
      <c r="X46" s="130"/>
      <c r="Y46" s="130"/>
      <c r="Z46" s="130"/>
      <c r="AA46" s="130">
        <v>7</v>
      </c>
      <c r="AB46" s="130"/>
      <c r="AC46" s="131"/>
      <c r="AD46" s="129">
        <v>1</v>
      </c>
      <c r="AE46" s="130">
        <v>4</v>
      </c>
      <c r="AF46" s="130">
        <v>4</v>
      </c>
      <c r="AG46" s="130"/>
      <c r="AH46" s="130">
        <v>7</v>
      </c>
      <c r="AI46" s="130"/>
      <c r="AJ46" s="131"/>
      <c r="AK46" s="129">
        <v>1</v>
      </c>
      <c r="AL46" s="130">
        <v>4</v>
      </c>
      <c r="AM46" s="130">
        <v>4</v>
      </c>
      <c r="AN46" s="130"/>
      <c r="AO46" s="130">
        <v>7</v>
      </c>
      <c r="AP46" s="130">
        <v>2</v>
      </c>
      <c r="AQ46" s="131"/>
      <c r="AR46" s="136">
        <v>1</v>
      </c>
      <c r="AS46" s="130">
        <v>4</v>
      </c>
      <c r="AT46" s="130"/>
      <c r="AU46" s="130"/>
      <c r="AV46" s="130">
        <v>7</v>
      </c>
      <c r="AW46" s="130"/>
      <c r="AX46" s="131">
        <v>4</v>
      </c>
      <c r="AY46" s="551">
        <f t="shared" si="0"/>
        <v>57</v>
      </c>
      <c r="AZ46" s="608"/>
      <c r="BA46" s="608"/>
      <c r="BB46" s="609">
        <f t="shared" si="1"/>
        <v>14.25</v>
      </c>
      <c r="BC46" s="609"/>
      <c r="BD46" s="609"/>
      <c r="BE46" s="613"/>
      <c r="BF46" s="614"/>
      <c r="BG46" s="615"/>
      <c r="BH46" s="622"/>
      <c r="BI46" s="623"/>
      <c r="BJ46" s="624"/>
      <c r="BK46" s="425"/>
      <c r="BL46" s="426"/>
      <c r="BM46" s="426"/>
      <c r="BN46" s="600"/>
      <c r="BO46" s="37"/>
    </row>
    <row r="47" spans="2:96" ht="21" customHeight="1">
      <c r="B47" s="535"/>
      <c r="C47" s="535"/>
      <c r="D47" s="572" t="s">
        <v>110</v>
      </c>
      <c r="E47" s="573"/>
      <c r="F47" s="573"/>
      <c r="G47" s="573"/>
      <c r="H47" s="573"/>
      <c r="I47" s="573"/>
      <c r="J47" s="573"/>
      <c r="K47" s="573"/>
      <c r="L47" s="573"/>
      <c r="M47" s="573"/>
      <c r="N47" s="573"/>
      <c r="O47" s="573"/>
      <c r="P47" s="561"/>
      <c r="Q47" s="562"/>
      <c r="R47" s="562"/>
      <c r="S47" s="562"/>
      <c r="T47" s="562"/>
      <c r="U47" s="562"/>
      <c r="V47" s="563"/>
      <c r="W47" s="129"/>
      <c r="X47" s="130"/>
      <c r="Y47" s="130"/>
      <c r="Z47" s="130"/>
      <c r="AA47" s="130">
        <v>7</v>
      </c>
      <c r="AB47" s="130"/>
      <c r="AC47" s="131"/>
      <c r="AD47" s="129">
        <v>1</v>
      </c>
      <c r="AE47" s="130">
        <v>4</v>
      </c>
      <c r="AF47" s="130">
        <v>4</v>
      </c>
      <c r="AG47" s="130"/>
      <c r="AH47" s="130">
        <v>7</v>
      </c>
      <c r="AI47" s="130"/>
      <c r="AJ47" s="131"/>
      <c r="AK47" s="129">
        <v>1</v>
      </c>
      <c r="AL47" s="130">
        <v>4</v>
      </c>
      <c r="AM47" s="130">
        <v>4</v>
      </c>
      <c r="AN47" s="130"/>
      <c r="AO47" s="130">
        <v>7</v>
      </c>
      <c r="AP47" s="130">
        <v>2</v>
      </c>
      <c r="AQ47" s="131"/>
      <c r="AR47" s="136">
        <v>1</v>
      </c>
      <c r="AS47" s="130">
        <v>4</v>
      </c>
      <c r="AT47" s="130"/>
      <c r="AU47" s="130"/>
      <c r="AV47" s="130">
        <v>7</v>
      </c>
      <c r="AW47" s="130"/>
      <c r="AX47" s="131">
        <v>4</v>
      </c>
      <c r="AY47" s="551">
        <f t="shared" si="0"/>
        <v>57</v>
      </c>
      <c r="AZ47" s="608"/>
      <c r="BA47" s="608"/>
      <c r="BB47" s="609">
        <f t="shared" si="1"/>
        <v>14.25</v>
      </c>
      <c r="BC47" s="609"/>
      <c r="BD47" s="609"/>
      <c r="BE47" s="613"/>
      <c r="BF47" s="614"/>
      <c r="BG47" s="615"/>
      <c r="BH47" s="622"/>
      <c r="BI47" s="623"/>
      <c r="BJ47" s="624"/>
      <c r="BK47" s="407"/>
      <c r="BL47" s="408"/>
      <c r="BM47" s="408"/>
      <c r="BN47" s="599"/>
      <c r="BO47" s="37"/>
    </row>
    <row r="48" spans="2:96" ht="21" customHeight="1">
      <c r="B48" s="535"/>
      <c r="C48" s="535"/>
      <c r="D48" s="572"/>
      <c r="E48" s="573"/>
      <c r="F48" s="573"/>
      <c r="G48" s="573"/>
      <c r="H48" s="573"/>
      <c r="I48" s="573"/>
      <c r="J48" s="573"/>
      <c r="K48" s="573"/>
      <c r="L48" s="573"/>
      <c r="M48" s="573"/>
      <c r="N48" s="573"/>
      <c r="O48" s="573"/>
      <c r="P48" s="561"/>
      <c r="Q48" s="562"/>
      <c r="R48" s="562"/>
      <c r="S48" s="562"/>
      <c r="T48" s="562"/>
      <c r="U48" s="562"/>
      <c r="V48" s="563"/>
      <c r="W48" s="129"/>
      <c r="X48" s="130"/>
      <c r="Y48" s="130"/>
      <c r="Z48" s="130"/>
      <c r="AA48" s="130"/>
      <c r="AB48" s="130"/>
      <c r="AC48" s="131"/>
      <c r="AD48" s="129"/>
      <c r="AE48" s="130"/>
      <c r="AF48" s="130"/>
      <c r="AG48" s="130"/>
      <c r="AH48" s="130"/>
      <c r="AI48" s="130"/>
      <c r="AJ48" s="131"/>
      <c r="AK48" s="129"/>
      <c r="AL48" s="130"/>
      <c r="AM48" s="130"/>
      <c r="AN48" s="130"/>
      <c r="AO48" s="130"/>
      <c r="AP48" s="130"/>
      <c r="AQ48" s="131"/>
      <c r="AR48" s="136"/>
      <c r="AS48" s="130"/>
      <c r="AT48" s="130"/>
      <c r="AU48" s="130"/>
      <c r="AV48" s="130"/>
      <c r="AW48" s="130"/>
      <c r="AX48" s="131"/>
      <c r="AY48" s="551">
        <f t="shared" si="0"/>
        <v>0</v>
      </c>
      <c r="AZ48" s="608"/>
      <c r="BA48" s="608"/>
      <c r="BB48" s="609">
        <f t="shared" si="1"/>
        <v>0</v>
      </c>
      <c r="BC48" s="609"/>
      <c r="BD48" s="609"/>
      <c r="BE48" s="613"/>
      <c r="BF48" s="614"/>
      <c r="BG48" s="615"/>
      <c r="BH48" s="622"/>
      <c r="BI48" s="623"/>
      <c r="BJ48" s="624"/>
      <c r="BK48" s="407"/>
      <c r="BL48" s="408"/>
      <c r="BM48" s="408"/>
      <c r="BN48" s="599"/>
      <c r="BO48" s="37"/>
    </row>
    <row r="49" spans="2:85" ht="21" customHeight="1">
      <c r="B49" s="535"/>
      <c r="C49" s="535"/>
      <c r="D49" s="572"/>
      <c r="E49" s="573"/>
      <c r="F49" s="573"/>
      <c r="G49" s="573"/>
      <c r="H49" s="573"/>
      <c r="I49" s="573"/>
      <c r="J49" s="573"/>
      <c r="K49" s="573"/>
      <c r="L49" s="573"/>
      <c r="M49" s="573"/>
      <c r="N49" s="573"/>
      <c r="O49" s="573"/>
      <c r="P49" s="561"/>
      <c r="Q49" s="562"/>
      <c r="R49" s="562"/>
      <c r="S49" s="562"/>
      <c r="T49" s="562"/>
      <c r="U49" s="562"/>
      <c r="V49" s="563"/>
      <c r="W49" s="129"/>
      <c r="X49" s="130"/>
      <c r="Y49" s="130"/>
      <c r="Z49" s="130"/>
      <c r="AA49" s="130"/>
      <c r="AB49" s="130"/>
      <c r="AC49" s="131"/>
      <c r="AD49" s="129"/>
      <c r="AE49" s="130"/>
      <c r="AF49" s="130"/>
      <c r="AG49" s="130"/>
      <c r="AH49" s="130"/>
      <c r="AI49" s="130"/>
      <c r="AJ49" s="131"/>
      <c r="AK49" s="129"/>
      <c r="AL49" s="130"/>
      <c r="AM49" s="130"/>
      <c r="AN49" s="130"/>
      <c r="AO49" s="130"/>
      <c r="AP49" s="130"/>
      <c r="AQ49" s="131"/>
      <c r="AR49" s="136"/>
      <c r="AS49" s="130"/>
      <c r="AT49" s="130"/>
      <c r="AU49" s="130"/>
      <c r="AV49" s="130"/>
      <c r="AW49" s="130"/>
      <c r="AX49" s="131"/>
      <c r="AY49" s="551">
        <f t="shared" si="0"/>
        <v>0</v>
      </c>
      <c r="AZ49" s="608"/>
      <c r="BA49" s="608"/>
      <c r="BB49" s="609">
        <f t="shared" si="1"/>
        <v>0</v>
      </c>
      <c r="BC49" s="609"/>
      <c r="BD49" s="609"/>
      <c r="BE49" s="613"/>
      <c r="BF49" s="614"/>
      <c r="BG49" s="615"/>
      <c r="BH49" s="622"/>
      <c r="BI49" s="623"/>
      <c r="BJ49" s="624"/>
      <c r="BK49" s="407"/>
      <c r="BL49" s="408"/>
      <c r="BM49" s="408"/>
      <c r="BN49" s="599"/>
      <c r="BO49" s="37"/>
    </row>
    <row r="50" spans="2:85" ht="21" customHeight="1" thickBot="1">
      <c r="B50" s="535"/>
      <c r="C50" s="535"/>
      <c r="D50" s="642"/>
      <c r="E50" s="643"/>
      <c r="F50" s="643"/>
      <c r="G50" s="643"/>
      <c r="H50" s="643"/>
      <c r="I50" s="643"/>
      <c r="J50" s="643"/>
      <c r="K50" s="643"/>
      <c r="L50" s="643"/>
      <c r="M50" s="643"/>
      <c r="N50" s="643"/>
      <c r="O50" s="643"/>
      <c r="P50" s="644"/>
      <c r="Q50" s="645"/>
      <c r="R50" s="645"/>
      <c r="S50" s="645"/>
      <c r="T50" s="645"/>
      <c r="U50" s="645"/>
      <c r="V50" s="646"/>
      <c r="W50" s="137"/>
      <c r="X50" s="138"/>
      <c r="Y50" s="138"/>
      <c r="Z50" s="138"/>
      <c r="AA50" s="138"/>
      <c r="AB50" s="138"/>
      <c r="AC50" s="139"/>
      <c r="AD50" s="137"/>
      <c r="AE50" s="138"/>
      <c r="AF50" s="138"/>
      <c r="AG50" s="138"/>
      <c r="AH50" s="138"/>
      <c r="AI50" s="138"/>
      <c r="AJ50" s="139"/>
      <c r="AK50" s="137"/>
      <c r="AL50" s="138"/>
      <c r="AM50" s="138"/>
      <c r="AN50" s="138"/>
      <c r="AO50" s="138"/>
      <c r="AP50" s="138"/>
      <c r="AQ50" s="139"/>
      <c r="AR50" s="140"/>
      <c r="AS50" s="138"/>
      <c r="AT50" s="138"/>
      <c r="AU50" s="138"/>
      <c r="AV50" s="138"/>
      <c r="AW50" s="138"/>
      <c r="AX50" s="139"/>
      <c r="AY50" s="647">
        <f t="shared" si="0"/>
        <v>0</v>
      </c>
      <c r="AZ50" s="648"/>
      <c r="BA50" s="648"/>
      <c r="BB50" s="649">
        <f t="shared" si="1"/>
        <v>0</v>
      </c>
      <c r="BC50" s="649"/>
      <c r="BD50" s="649"/>
      <c r="BE50" s="616"/>
      <c r="BF50" s="617"/>
      <c r="BG50" s="618"/>
      <c r="BH50" s="625"/>
      <c r="BI50" s="626"/>
      <c r="BJ50" s="627"/>
      <c r="BK50" s="633"/>
      <c r="BL50" s="634"/>
      <c r="BM50" s="634"/>
      <c r="BN50" s="635"/>
      <c r="BO50" s="37"/>
    </row>
    <row r="51" spans="2:85" ht="21" customHeight="1">
      <c r="B51" s="535"/>
      <c r="C51" s="675" t="s">
        <v>55</v>
      </c>
      <c r="D51" s="580" t="s">
        <v>50</v>
      </c>
      <c r="E51" s="605"/>
      <c r="F51" s="605"/>
      <c r="G51" s="605"/>
      <c r="H51" s="605"/>
      <c r="I51" s="605"/>
      <c r="J51" s="605"/>
      <c r="K51" s="605"/>
      <c r="L51" s="605"/>
      <c r="M51" s="605"/>
      <c r="N51" s="605"/>
      <c r="O51" s="605"/>
      <c r="P51" s="582"/>
      <c r="Q51" s="583"/>
      <c r="R51" s="583"/>
      <c r="S51" s="583"/>
      <c r="T51" s="583"/>
      <c r="U51" s="583"/>
      <c r="V51" s="584"/>
      <c r="W51" s="141"/>
      <c r="X51" s="142">
        <v>7</v>
      </c>
      <c r="Y51" s="142">
        <v>7</v>
      </c>
      <c r="Z51" s="142"/>
      <c r="AA51" s="142">
        <v>7</v>
      </c>
      <c r="AB51" s="142"/>
      <c r="AC51" s="143">
        <v>7</v>
      </c>
      <c r="AD51" s="141"/>
      <c r="AE51" s="142">
        <v>7</v>
      </c>
      <c r="AF51" s="142">
        <v>7</v>
      </c>
      <c r="AG51" s="142"/>
      <c r="AH51" s="142">
        <v>7</v>
      </c>
      <c r="AI51" s="142"/>
      <c r="AJ51" s="143">
        <v>7</v>
      </c>
      <c r="AK51" s="141"/>
      <c r="AL51" s="142">
        <v>7</v>
      </c>
      <c r="AM51" s="142">
        <v>7</v>
      </c>
      <c r="AN51" s="142"/>
      <c r="AO51" s="142">
        <v>7</v>
      </c>
      <c r="AP51" s="142"/>
      <c r="AQ51" s="143">
        <v>7</v>
      </c>
      <c r="AR51" s="141"/>
      <c r="AS51" s="142">
        <v>7</v>
      </c>
      <c r="AT51" s="142">
        <v>7</v>
      </c>
      <c r="AU51" s="142"/>
      <c r="AV51" s="142"/>
      <c r="AW51" s="142"/>
      <c r="AX51" s="143">
        <v>7</v>
      </c>
      <c r="AY51" s="636">
        <f t="shared" si="0"/>
        <v>105</v>
      </c>
      <c r="AZ51" s="637"/>
      <c r="BA51" s="637"/>
      <c r="BB51" s="638">
        <f t="shared" si="1"/>
        <v>26.25</v>
      </c>
      <c r="BC51" s="638"/>
      <c r="BD51" s="638"/>
      <c r="BE51" s="613">
        <f>ROUNDDOWN(SUM(BB51:BD57)/AY60,1)</f>
        <v>4.2</v>
      </c>
      <c r="BF51" s="614"/>
      <c r="BG51" s="615"/>
      <c r="BH51" s="639">
        <f>ROUNDDOWN(SUM(BB51:BD57)/40,1)</f>
        <v>3.3</v>
      </c>
      <c r="BI51" s="640"/>
      <c r="BJ51" s="641"/>
      <c r="BK51" s="628"/>
      <c r="BL51" s="629"/>
      <c r="BM51" s="629"/>
      <c r="BN51" s="630"/>
      <c r="BO51" s="37"/>
    </row>
    <row r="52" spans="2:85" ht="21" customHeight="1">
      <c r="B52" s="535"/>
      <c r="C52" s="676"/>
      <c r="D52" s="597" t="s">
        <v>51</v>
      </c>
      <c r="E52" s="573"/>
      <c r="F52" s="573"/>
      <c r="G52" s="573"/>
      <c r="H52" s="573"/>
      <c r="I52" s="573"/>
      <c r="J52" s="573"/>
      <c r="K52" s="573"/>
      <c r="L52" s="573"/>
      <c r="M52" s="573"/>
      <c r="N52" s="573"/>
      <c r="O52" s="573"/>
      <c r="P52" s="561"/>
      <c r="Q52" s="562"/>
      <c r="R52" s="562"/>
      <c r="S52" s="562"/>
      <c r="T52" s="562"/>
      <c r="U52" s="562"/>
      <c r="V52" s="563"/>
      <c r="W52" s="129"/>
      <c r="X52" s="130">
        <v>7</v>
      </c>
      <c r="Y52" s="130">
        <v>7</v>
      </c>
      <c r="Z52" s="130"/>
      <c r="AA52" s="130">
        <v>7</v>
      </c>
      <c r="AB52" s="130"/>
      <c r="AC52" s="131">
        <v>7</v>
      </c>
      <c r="AD52" s="129"/>
      <c r="AE52" s="130">
        <v>7</v>
      </c>
      <c r="AF52" s="130">
        <v>7</v>
      </c>
      <c r="AG52" s="130"/>
      <c r="AH52" s="130">
        <v>7</v>
      </c>
      <c r="AI52" s="130"/>
      <c r="AJ52" s="131">
        <v>7</v>
      </c>
      <c r="AK52" s="129"/>
      <c r="AL52" s="130">
        <v>7</v>
      </c>
      <c r="AM52" s="130">
        <v>7</v>
      </c>
      <c r="AN52" s="130"/>
      <c r="AO52" s="130"/>
      <c r="AP52" s="130"/>
      <c r="AQ52" s="131">
        <v>7</v>
      </c>
      <c r="AR52" s="129"/>
      <c r="AS52" s="130"/>
      <c r="AT52" s="130">
        <v>7</v>
      </c>
      <c r="AU52" s="130"/>
      <c r="AV52" s="130"/>
      <c r="AW52" s="130"/>
      <c r="AX52" s="131">
        <v>7</v>
      </c>
      <c r="AY52" s="551">
        <f t="shared" si="0"/>
        <v>91</v>
      </c>
      <c r="AZ52" s="608"/>
      <c r="BA52" s="608"/>
      <c r="BB52" s="609">
        <f t="shared" si="1"/>
        <v>22.75</v>
      </c>
      <c r="BC52" s="609"/>
      <c r="BD52" s="609"/>
      <c r="BE52" s="613"/>
      <c r="BF52" s="614"/>
      <c r="BG52" s="615"/>
      <c r="BH52" s="639"/>
      <c r="BI52" s="640"/>
      <c r="BJ52" s="641"/>
      <c r="BK52" s="631"/>
      <c r="BL52" s="631"/>
      <c r="BM52" s="631"/>
      <c r="BN52" s="632"/>
      <c r="BO52" s="37"/>
    </row>
    <row r="53" spans="2:85" ht="21" customHeight="1">
      <c r="B53" s="535"/>
      <c r="C53" s="676"/>
      <c r="D53" s="597" t="s">
        <v>105</v>
      </c>
      <c r="E53" s="573"/>
      <c r="F53" s="573"/>
      <c r="G53" s="573"/>
      <c r="H53" s="573"/>
      <c r="I53" s="573"/>
      <c r="J53" s="573"/>
      <c r="K53" s="573"/>
      <c r="L53" s="573"/>
      <c r="M53" s="573"/>
      <c r="N53" s="573"/>
      <c r="O53" s="573"/>
      <c r="P53" s="561"/>
      <c r="Q53" s="562"/>
      <c r="R53" s="562"/>
      <c r="S53" s="562"/>
      <c r="T53" s="562"/>
      <c r="U53" s="562"/>
      <c r="V53" s="563"/>
      <c r="W53" s="129">
        <v>7</v>
      </c>
      <c r="X53" s="130"/>
      <c r="Y53" s="130">
        <v>7</v>
      </c>
      <c r="Z53" s="130">
        <v>7</v>
      </c>
      <c r="AA53" s="130">
        <v>7</v>
      </c>
      <c r="AB53" s="130">
        <v>7</v>
      </c>
      <c r="AC53" s="131"/>
      <c r="AD53" s="129">
        <v>7</v>
      </c>
      <c r="AE53" s="130"/>
      <c r="AF53" s="130">
        <v>7</v>
      </c>
      <c r="AG53" s="130">
        <v>7</v>
      </c>
      <c r="AH53" s="130">
        <v>7</v>
      </c>
      <c r="AI53" s="130">
        <v>7</v>
      </c>
      <c r="AJ53" s="131"/>
      <c r="AK53" s="129">
        <v>7</v>
      </c>
      <c r="AL53" s="130"/>
      <c r="AM53" s="130">
        <v>7</v>
      </c>
      <c r="AN53" s="130">
        <v>7</v>
      </c>
      <c r="AO53" s="130"/>
      <c r="AP53" s="130">
        <v>7</v>
      </c>
      <c r="AQ53" s="131"/>
      <c r="AR53" s="129">
        <v>7</v>
      </c>
      <c r="AS53" s="130"/>
      <c r="AT53" s="130">
        <v>7</v>
      </c>
      <c r="AU53" s="130"/>
      <c r="AV53" s="130">
        <v>7</v>
      </c>
      <c r="AW53" s="130"/>
      <c r="AX53" s="131"/>
      <c r="AY53" s="551">
        <f t="shared" si="0"/>
        <v>119</v>
      </c>
      <c r="AZ53" s="608"/>
      <c r="BA53" s="608"/>
      <c r="BB53" s="609">
        <f t="shared" si="1"/>
        <v>29.75</v>
      </c>
      <c r="BC53" s="609"/>
      <c r="BD53" s="609"/>
      <c r="BE53" s="613"/>
      <c r="BF53" s="614"/>
      <c r="BG53" s="615"/>
      <c r="BH53" s="639"/>
      <c r="BI53" s="640"/>
      <c r="BJ53" s="641"/>
      <c r="BK53" s="631"/>
      <c r="BL53" s="631"/>
      <c r="BM53" s="631"/>
      <c r="BN53" s="632"/>
      <c r="BO53" s="37"/>
    </row>
    <row r="54" spans="2:85" ht="21" customHeight="1">
      <c r="B54" s="535"/>
      <c r="C54" s="676"/>
      <c r="D54" s="597" t="s">
        <v>106</v>
      </c>
      <c r="E54" s="573"/>
      <c r="F54" s="573"/>
      <c r="G54" s="573"/>
      <c r="H54" s="573"/>
      <c r="I54" s="573"/>
      <c r="J54" s="573"/>
      <c r="K54" s="573"/>
      <c r="L54" s="573"/>
      <c r="M54" s="573"/>
      <c r="N54" s="573"/>
      <c r="O54" s="573"/>
      <c r="P54" s="561"/>
      <c r="Q54" s="562"/>
      <c r="R54" s="562"/>
      <c r="S54" s="562"/>
      <c r="T54" s="562"/>
      <c r="U54" s="562"/>
      <c r="V54" s="563"/>
      <c r="W54" s="129">
        <v>7</v>
      </c>
      <c r="X54" s="130"/>
      <c r="Y54" s="130"/>
      <c r="Z54" s="130">
        <v>7</v>
      </c>
      <c r="AA54" s="130">
        <v>7</v>
      </c>
      <c r="AB54" s="130">
        <v>7</v>
      </c>
      <c r="AC54" s="131"/>
      <c r="AD54" s="129">
        <v>7</v>
      </c>
      <c r="AE54" s="130"/>
      <c r="AF54" s="130"/>
      <c r="AG54" s="130">
        <v>7</v>
      </c>
      <c r="AH54" s="130">
        <v>7</v>
      </c>
      <c r="AI54" s="130">
        <v>7</v>
      </c>
      <c r="AJ54" s="131"/>
      <c r="AK54" s="129">
        <v>7</v>
      </c>
      <c r="AL54" s="130"/>
      <c r="AM54" s="130">
        <v>7</v>
      </c>
      <c r="AN54" s="130">
        <v>7</v>
      </c>
      <c r="AO54" s="130">
        <v>7</v>
      </c>
      <c r="AP54" s="130">
        <v>7</v>
      </c>
      <c r="AQ54" s="131"/>
      <c r="AR54" s="129">
        <v>7</v>
      </c>
      <c r="AS54" s="130"/>
      <c r="AT54" s="130">
        <v>7</v>
      </c>
      <c r="AU54" s="130"/>
      <c r="AV54" s="130">
        <v>7</v>
      </c>
      <c r="AW54" s="130"/>
      <c r="AX54" s="131"/>
      <c r="AY54" s="551">
        <f t="shared" si="0"/>
        <v>112</v>
      </c>
      <c r="AZ54" s="608"/>
      <c r="BA54" s="608"/>
      <c r="BB54" s="609">
        <f t="shared" si="1"/>
        <v>28</v>
      </c>
      <c r="BC54" s="609"/>
      <c r="BD54" s="609"/>
      <c r="BE54" s="613"/>
      <c r="BF54" s="614"/>
      <c r="BG54" s="615"/>
      <c r="BH54" s="639"/>
      <c r="BI54" s="640"/>
      <c r="BJ54" s="641"/>
      <c r="BK54" s="631"/>
      <c r="BL54" s="631"/>
      <c r="BM54" s="631"/>
      <c r="BN54" s="632"/>
    </row>
    <row r="55" spans="2:85" ht="21" customHeight="1">
      <c r="B55" s="535"/>
      <c r="C55" s="676"/>
      <c r="D55" s="597" t="s">
        <v>107</v>
      </c>
      <c r="E55" s="573"/>
      <c r="F55" s="573"/>
      <c r="G55" s="573"/>
      <c r="H55" s="573"/>
      <c r="I55" s="573"/>
      <c r="J55" s="573"/>
      <c r="K55" s="573"/>
      <c r="L55" s="573"/>
      <c r="M55" s="573"/>
      <c r="N55" s="573"/>
      <c r="O55" s="573"/>
      <c r="P55" s="561"/>
      <c r="Q55" s="562"/>
      <c r="R55" s="562"/>
      <c r="S55" s="562"/>
      <c r="T55" s="562"/>
      <c r="U55" s="562"/>
      <c r="V55" s="563"/>
      <c r="W55" s="129">
        <v>7</v>
      </c>
      <c r="X55" s="130"/>
      <c r="Y55" s="130"/>
      <c r="Z55" s="130">
        <v>7</v>
      </c>
      <c r="AA55" s="130">
        <v>7</v>
      </c>
      <c r="AB55" s="130">
        <v>7</v>
      </c>
      <c r="AC55" s="131"/>
      <c r="AD55" s="129">
        <v>7</v>
      </c>
      <c r="AE55" s="130"/>
      <c r="AF55" s="130"/>
      <c r="AG55" s="130">
        <v>7</v>
      </c>
      <c r="AH55" s="130">
        <v>7</v>
      </c>
      <c r="AI55" s="130">
        <v>7</v>
      </c>
      <c r="AJ55" s="131"/>
      <c r="AK55" s="129">
        <v>7</v>
      </c>
      <c r="AL55" s="130"/>
      <c r="AM55" s="130">
        <v>7</v>
      </c>
      <c r="AN55" s="130">
        <v>7</v>
      </c>
      <c r="AO55" s="130">
        <v>7</v>
      </c>
      <c r="AP55" s="130">
        <v>7</v>
      </c>
      <c r="AQ55" s="131"/>
      <c r="AR55" s="129">
        <v>7</v>
      </c>
      <c r="AS55" s="130"/>
      <c r="AT55" s="130">
        <v>7</v>
      </c>
      <c r="AU55" s="130"/>
      <c r="AV55" s="130">
        <v>7</v>
      </c>
      <c r="AW55" s="130"/>
      <c r="AX55" s="131"/>
      <c r="AY55" s="551">
        <f t="shared" si="0"/>
        <v>112</v>
      </c>
      <c r="AZ55" s="608"/>
      <c r="BA55" s="608"/>
      <c r="BB55" s="609">
        <f t="shared" si="1"/>
        <v>28</v>
      </c>
      <c r="BC55" s="609"/>
      <c r="BD55" s="609"/>
      <c r="BE55" s="613"/>
      <c r="BF55" s="614"/>
      <c r="BG55" s="615"/>
      <c r="BH55" s="639"/>
      <c r="BI55" s="640"/>
      <c r="BJ55" s="641"/>
      <c r="BK55" s="631"/>
      <c r="BL55" s="631"/>
      <c r="BM55" s="631"/>
      <c r="BN55" s="632"/>
      <c r="CE55" s="2"/>
      <c r="CF55" s="2"/>
      <c r="CG55" s="2"/>
    </row>
    <row r="56" spans="2:85" ht="21" customHeight="1">
      <c r="B56" s="535"/>
      <c r="C56" s="676"/>
      <c r="D56" s="597"/>
      <c r="E56" s="573"/>
      <c r="F56" s="573"/>
      <c r="G56" s="573"/>
      <c r="H56" s="573"/>
      <c r="I56" s="573"/>
      <c r="J56" s="573"/>
      <c r="K56" s="573"/>
      <c r="L56" s="573"/>
      <c r="M56" s="573"/>
      <c r="N56" s="573"/>
      <c r="O56" s="573"/>
      <c r="P56" s="561"/>
      <c r="Q56" s="562"/>
      <c r="R56" s="562"/>
      <c r="S56" s="562"/>
      <c r="T56" s="562"/>
      <c r="U56" s="562"/>
      <c r="V56" s="563"/>
      <c r="W56" s="129"/>
      <c r="X56" s="130"/>
      <c r="Y56" s="130"/>
      <c r="Z56" s="130"/>
      <c r="AA56" s="130"/>
      <c r="AB56" s="130"/>
      <c r="AC56" s="131"/>
      <c r="AD56" s="129"/>
      <c r="AE56" s="130"/>
      <c r="AF56" s="130"/>
      <c r="AG56" s="130"/>
      <c r="AH56" s="130"/>
      <c r="AI56" s="130"/>
      <c r="AJ56" s="131"/>
      <c r="AK56" s="129"/>
      <c r="AL56" s="130"/>
      <c r="AM56" s="130"/>
      <c r="AN56" s="130"/>
      <c r="AO56" s="130"/>
      <c r="AP56" s="130"/>
      <c r="AQ56" s="131"/>
      <c r="AR56" s="129"/>
      <c r="AS56" s="130"/>
      <c r="AT56" s="130"/>
      <c r="AU56" s="130"/>
      <c r="AV56" s="130"/>
      <c r="AW56" s="130"/>
      <c r="AX56" s="131"/>
      <c r="AY56" s="551">
        <f t="shared" si="0"/>
        <v>0</v>
      </c>
      <c r="AZ56" s="608"/>
      <c r="BA56" s="608"/>
      <c r="BB56" s="609">
        <f t="shared" si="1"/>
        <v>0</v>
      </c>
      <c r="BC56" s="609"/>
      <c r="BD56" s="609"/>
      <c r="BE56" s="613"/>
      <c r="BF56" s="614"/>
      <c r="BG56" s="615"/>
      <c r="BH56" s="639"/>
      <c r="BI56" s="640"/>
      <c r="BJ56" s="641"/>
      <c r="BK56" s="631"/>
      <c r="BL56" s="631"/>
      <c r="BM56" s="631"/>
      <c r="BN56" s="632"/>
      <c r="CE56" s="2"/>
      <c r="CF56" s="2"/>
      <c r="CG56" s="2"/>
    </row>
    <row r="57" spans="2:85" ht="21" customHeight="1" thickBot="1">
      <c r="B57" s="535"/>
      <c r="C57" s="677"/>
      <c r="D57" s="667"/>
      <c r="E57" s="668"/>
      <c r="F57" s="668"/>
      <c r="G57" s="668"/>
      <c r="H57" s="668"/>
      <c r="I57" s="668"/>
      <c r="J57" s="669"/>
      <c r="K57" s="669"/>
      <c r="L57" s="669"/>
      <c r="M57" s="669"/>
      <c r="N57" s="669"/>
      <c r="O57" s="669"/>
      <c r="P57" s="670"/>
      <c r="Q57" s="671"/>
      <c r="R57" s="671"/>
      <c r="S57" s="671"/>
      <c r="T57" s="671"/>
      <c r="U57" s="671"/>
      <c r="V57" s="672"/>
      <c r="W57" s="137"/>
      <c r="X57" s="138"/>
      <c r="Y57" s="138"/>
      <c r="Z57" s="138"/>
      <c r="AA57" s="138"/>
      <c r="AB57" s="138"/>
      <c r="AC57" s="139"/>
      <c r="AD57" s="137"/>
      <c r="AE57" s="138"/>
      <c r="AF57" s="138"/>
      <c r="AG57" s="138"/>
      <c r="AH57" s="138"/>
      <c r="AI57" s="138"/>
      <c r="AJ57" s="139"/>
      <c r="AK57" s="137"/>
      <c r="AL57" s="138"/>
      <c r="AM57" s="138"/>
      <c r="AN57" s="138"/>
      <c r="AO57" s="138"/>
      <c r="AP57" s="138"/>
      <c r="AQ57" s="139"/>
      <c r="AR57" s="137"/>
      <c r="AS57" s="138"/>
      <c r="AT57" s="138"/>
      <c r="AU57" s="138"/>
      <c r="AV57" s="138"/>
      <c r="AW57" s="138"/>
      <c r="AX57" s="139"/>
      <c r="AY57" s="565">
        <f>SUM(W57:AX57)</f>
        <v>0</v>
      </c>
      <c r="AZ57" s="673"/>
      <c r="BA57" s="673"/>
      <c r="BB57" s="674">
        <f t="shared" si="1"/>
        <v>0</v>
      </c>
      <c r="BC57" s="674"/>
      <c r="BD57" s="674"/>
      <c r="BE57" s="613"/>
      <c r="BF57" s="614"/>
      <c r="BG57" s="615"/>
      <c r="BH57" s="639"/>
      <c r="BI57" s="640"/>
      <c r="BJ57" s="641"/>
      <c r="BK57" s="662"/>
      <c r="BL57" s="662"/>
      <c r="BM57" s="662"/>
      <c r="BN57" s="663"/>
    </row>
    <row r="58" spans="2:85" ht="21" customHeight="1" thickBot="1">
      <c r="B58" s="535"/>
      <c r="C58" s="650" t="s">
        <v>58</v>
      </c>
      <c r="D58" s="651"/>
      <c r="E58" s="651"/>
      <c r="F58" s="651"/>
      <c r="G58" s="651"/>
      <c r="H58" s="651"/>
      <c r="I58" s="651"/>
      <c r="J58" s="651"/>
      <c r="K58" s="651"/>
      <c r="L58" s="651"/>
      <c r="M58" s="651"/>
      <c r="N58" s="651"/>
      <c r="O58" s="651"/>
      <c r="P58" s="651"/>
      <c r="Q58" s="651"/>
      <c r="R58" s="651"/>
      <c r="S58" s="651"/>
      <c r="T58" s="651"/>
      <c r="U58" s="651"/>
      <c r="V58" s="652"/>
      <c r="W58" s="39">
        <f t="shared" ref="W58:AX58" si="2">SUM(W43:W57)</f>
        <v>29</v>
      </c>
      <c r="X58" s="40">
        <f t="shared" si="2"/>
        <v>22</v>
      </c>
      <c r="Y58" s="40">
        <f t="shared" si="2"/>
        <v>35</v>
      </c>
      <c r="Z58" s="40">
        <f t="shared" si="2"/>
        <v>29</v>
      </c>
      <c r="AA58" s="40">
        <f t="shared" si="2"/>
        <v>57</v>
      </c>
      <c r="AB58" s="40">
        <f t="shared" si="2"/>
        <v>23</v>
      </c>
      <c r="AC58" s="41">
        <f t="shared" si="2"/>
        <v>22</v>
      </c>
      <c r="AD58" s="39">
        <f t="shared" si="2"/>
        <v>31</v>
      </c>
      <c r="AE58" s="40">
        <f t="shared" si="2"/>
        <v>30</v>
      </c>
      <c r="AF58" s="40">
        <f t="shared" si="2"/>
        <v>43</v>
      </c>
      <c r="AG58" s="40">
        <f t="shared" si="2"/>
        <v>29</v>
      </c>
      <c r="AH58" s="40">
        <f t="shared" si="2"/>
        <v>57</v>
      </c>
      <c r="AI58" s="40">
        <f t="shared" si="2"/>
        <v>23</v>
      </c>
      <c r="AJ58" s="41">
        <f t="shared" si="2"/>
        <v>22</v>
      </c>
      <c r="AK58" s="39">
        <f t="shared" si="2"/>
        <v>31</v>
      </c>
      <c r="AL58" s="40">
        <f t="shared" si="2"/>
        <v>30</v>
      </c>
      <c r="AM58" s="40">
        <f t="shared" si="2"/>
        <v>57</v>
      </c>
      <c r="AN58" s="40">
        <f t="shared" si="2"/>
        <v>33</v>
      </c>
      <c r="AO58" s="40">
        <f t="shared" si="2"/>
        <v>43</v>
      </c>
      <c r="AP58" s="40">
        <f t="shared" si="2"/>
        <v>27</v>
      </c>
      <c r="AQ58" s="41">
        <f t="shared" si="2"/>
        <v>22</v>
      </c>
      <c r="AR58" s="39">
        <f t="shared" si="2"/>
        <v>31</v>
      </c>
      <c r="AS58" s="40">
        <f t="shared" si="2"/>
        <v>23</v>
      </c>
      <c r="AT58" s="40">
        <f t="shared" si="2"/>
        <v>35</v>
      </c>
      <c r="AU58" s="40">
        <f t="shared" si="2"/>
        <v>8</v>
      </c>
      <c r="AV58" s="40">
        <f t="shared" si="2"/>
        <v>43</v>
      </c>
      <c r="AW58" s="40">
        <f t="shared" si="2"/>
        <v>0</v>
      </c>
      <c r="AX58" s="41">
        <f t="shared" si="2"/>
        <v>36</v>
      </c>
      <c r="AY58" s="544">
        <f>SUM(AY43:BA57)</f>
        <v>871</v>
      </c>
      <c r="AZ58" s="653"/>
      <c r="BA58" s="653"/>
      <c r="BB58" s="654">
        <f>SUM($BB$43:$BD$57)</f>
        <v>217.75</v>
      </c>
      <c r="BC58" s="654"/>
      <c r="BD58" s="654"/>
      <c r="BE58" s="664">
        <f>SUM(BE43:BG57)</f>
        <v>6.7</v>
      </c>
      <c r="BF58" s="664"/>
      <c r="BG58" s="664"/>
      <c r="BH58" s="665">
        <f>SUM(BH43:BJ57)</f>
        <v>5.3</v>
      </c>
      <c r="BI58" s="666"/>
      <c r="BJ58" s="666"/>
      <c r="BK58" s="660"/>
      <c r="BL58" s="660"/>
      <c r="BM58" s="660"/>
      <c r="BN58" s="661"/>
    </row>
    <row r="59" spans="2:85" ht="21" customHeight="1" thickBot="1">
      <c r="B59" s="536"/>
      <c r="C59" s="650" t="s">
        <v>57</v>
      </c>
      <c r="D59" s="651"/>
      <c r="E59" s="651"/>
      <c r="F59" s="651"/>
      <c r="G59" s="651"/>
      <c r="H59" s="651"/>
      <c r="I59" s="651"/>
      <c r="J59" s="651"/>
      <c r="K59" s="651"/>
      <c r="L59" s="651"/>
      <c r="M59" s="651"/>
      <c r="N59" s="651"/>
      <c r="O59" s="651"/>
      <c r="P59" s="651"/>
      <c r="Q59" s="651"/>
      <c r="R59" s="651"/>
      <c r="S59" s="651"/>
      <c r="T59" s="651"/>
      <c r="U59" s="651"/>
      <c r="V59" s="652"/>
      <c r="W59" s="42">
        <f t="shared" ref="W59:AM59" si="3">SUM(W37:W54)</f>
        <v>34</v>
      </c>
      <c r="X59" s="43">
        <f t="shared" si="3"/>
        <v>34</v>
      </c>
      <c r="Y59" s="43">
        <f t="shared" si="3"/>
        <v>47</v>
      </c>
      <c r="Z59" s="43">
        <f t="shared" si="3"/>
        <v>34</v>
      </c>
      <c r="AA59" s="43">
        <f t="shared" si="3"/>
        <v>62</v>
      </c>
      <c r="AB59" s="43">
        <f t="shared" si="3"/>
        <v>16</v>
      </c>
      <c r="AC59" s="44">
        <f t="shared" si="3"/>
        <v>22</v>
      </c>
      <c r="AD59" s="42">
        <f t="shared" si="3"/>
        <v>36</v>
      </c>
      <c r="AE59" s="43">
        <f t="shared" si="3"/>
        <v>42</v>
      </c>
      <c r="AF59" s="43">
        <f t="shared" si="3"/>
        <v>55</v>
      </c>
      <c r="AG59" s="43">
        <f t="shared" si="3"/>
        <v>34</v>
      </c>
      <c r="AH59" s="43">
        <f t="shared" si="3"/>
        <v>62</v>
      </c>
      <c r="AI59" s="43">
        <f t="shared" si="3"/>
        <v>16</v>
      </c>
      <c r="AJ59" s="44">
        <f t="shared" si="3"/>
        <v>22</v>
      </c>
      <c r="AK59" s="42">
        <f t="shared" si="3"/>
        <v>36</v>
      </c>
      <c r="AL59" s="43">
        <f t="shared" si="3"/>
        <v>42</v>
      </c>
      <c r="AM59" s="43">
        <f t="shared" si="3"/>
        <v>62</v>
      </c>
      <c r="AN59" s="43">
        <f>SUM(AN37:AN55)</f>
        <v>45</v>
      </c>
      <c r="AO59" s="43">
        <f t="shared" ref="AO59:AX59" si="4">SUM(AO37:AO54)</f>
        <v>48</v>
      </c>
      <c r="AP59" s="43">
        <f t="shared" si="4"/>
        <v>20</v>
      </c>
      <c r="AQ59" s="44">
        <f t="shared" si="4"/>
        <v>22</v>
      </c>
      <c r="AR59" s="42">
        <f t="shared" si="4"/>
        <v>36</v>
      </c>
      <c r="AS59" s="43">
        <f t="shared" si="4"/>
        <v>35</v>
      </c>
      <c r="AT59" s="43">
        <f t="shared" si="4"/>
        <v>40</v>
      </c>
      <c r="AU59" s="43">
        <f t="shared" si="4"/>
        <v>20</v>
      </c>
      <c r="AV59" s="43">
        <f t="shared" si="4"/>
        <v>48</v>
      </c>
      <c r="AW59" s="43">
        <f t="shared" si="4"/>
        <v>0</v>
      </c>
      <c r="AX59" s="44">
        <f t="shared" si="4"/>
        <v>36</v>
      </c>
      <c r="AY59" s="544">
        <f>SUM(AY37:BA57)</f>
        <v>1111</v>
      </c>
      <c r="AZ59" s="653"/>
      <c r="BA59" s="653"/>
      <c r="BB59" s="654">
        <f>SUM($BB$37:$BD$57)</f>
        <v>277.75</v>
      </c>
      <c r="BC59" s="654"/>
      <c r="BD59" s="654"/>
      <c r="BE59" s="655"/>
      <c r="BF59" s="656"/>
      <c r="BG59" s="657"/>
      <c r="BH59" s="658"/>
      <c r="BI59" s="659"/>
      <c r="BJ59" s="659"/>
      <c r="BK59" s="660"/>
      <c r="BL59" s="660"/>
      <c r="BM59" s="660"/>
      <c r="BN59" s="661"/>
    </row>
    <row r="60" spans="2:85" ht="21" customHeight="1" thickBot="1">
      <c r="B60" s="5" t="s">
        <v>36</v>
      </c>
      <c r="C60" s="16"/>
      <c r="D60" s="45"/>
      <c r="E60" s="179"/>
      <c r="F60" s="179"/>
      <c r="G60" s="179"/>
      <c r="H60" s="179"/>
      <c r="I60" s="179"/>
      <c r="J60" s="179"/>
      <c r="K60" s="179"/>
      <c r="L60" s="179"/>
      <c r="M60" s="179"/>
      <c r="N60" s="179"/>
      <c r="O60" s="179"/>
      <c r="P60" s="179"/>
      <c r="Q60" s="179"/>
      <c r="R60" s="179"/>
      <c r="S60" s="179"/>
      <c r="T60" s="179"/>
      <c r="U60" s="179"/>
      <c r="V60" s="179"/>
      <c r="W60" s="185"/>
      <c r="X60" s="185"/>
      <c r="Y60" s="185"/>
      <c r="Z60" s="185"/>
      <c r="AA60" s="185"/>
      <c r="AB60" s="185"/>
      <c r="AC60" s="185"/>
      <c r="AD60" s="185"/>
      <c r="AE60" s="185"/>
      <c r="AF60" s="185"/>
      <c r="AG60" s="185"/>
      <c r="AH60" s="185"/>
      <c r="AI60" s="185"/>
      <c r="AJ60" s="185"/>
      <c r="AK60" s="185"/>
      <c r="AL60" s="185"/>
      <c r="AM60" s="185"/>
      <c r="AN60" s="185"/>
      <c r="AO60" s="185"/>
      <c r="AP60" s="185"/>
      <c r="AQ60" s="185"/>
      <c r="AR60" s="185"/>
      <c r="AS60" s="185"/>
      <c r="AT60" s="185"/>
      <c r="AU60" s="185"/>
      <c r="AV60" s="185"/>
      <c r="AW60" s="185"/>
      <c r="AX60" s="186"/>
      <c r="AY60" s="680">
        <v>32</v>
      </c>
      <c r="AZ60" s="541"/>
      <c r="BA60" s="541"/>
      <c r="BB60" s="541"/>
      <c r="BC60" s="541"/>
      <c r="BD60" s="541"/>
      <c r="BE60" s="541"/>
      <c r="BF60" s="541"/>
      <c r="BG60" s="541"/>
      <c r="BH60" s="541"/>
      <c r="BI60" s="541"/>
      <c r="BJ60" s="541"/>
      <c r="BK60" s="541"/>
      <c r="BL60" s="541"/>
      <c r="BM60" s="541"/>
      <c r="BN60" s="542"/>
    </row>
    <row r="61" spans="2:85" ht="21" customHeight="1">
      <c r="G61" s="1"/>
    </row>
    <row r="62" spans="2:85" ht="21" customHeight="1" thickBot="1">
      <c r="B62" s="57" t="s">
        <v>103</v>
      </c>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29"/>
      <c r="BB62" s="30"/>
      <c r="BC62" s="29"/>
      <c r="BD62" s="29"/>
      <c r="BE62" s="30"/>
      <c r="BF62" s="29"/>
      <c r="BG62" s="30"/>
      <c r="BH62" s="30"/>
      <c r="BI62" s="30"/>
      <c r="BJ62" s="30"/>
      <c r="BK62" s="30"/>
      <c r="BL62" s="30"/>
      <c r="BM62" s="30"/>
      <c r="BN62" s="30"/>
    </row>
    <row r="63" spans="2:85" ht="21" customHeight="1" thickBot="1">
      <c r="B63" s="513"/>
      <c r="C63" s="22"/>
      <c r="D63" s="515" t="s">
        <v>19</v>
      </c>
      <c r="E63" s="515"/>
      <c r="F63" s="515"/>
      <c r="G63" s="515"/>
      <c r="H63" s="515"/>
      <c r="I63" s="516"/>
      <c r="J63" s="518" t="s">
        <v>18</v>
      </c>
      <c r="K63" s="519"/>
      <c r="L63" s="519"/>
      <c r="M63" s="519"/>
      <c r="N63" s="519"/>
      <c r="O63" s="520"/>
      <c r="P63" s="524" t="s">
        <v>17</v>
      </c>
      <c r="Q63" s="515"/>
      <c r="R63" s="515"/>
      <c r="S63" s="515"/>
      <c r="T63" s="515"/>
      <c r="U63" s="515"/>
      <c r="V63" s="525"/>
      <c r="W63" s="529" t="s">
        <v>16</v>
      </c>
      <c r="X63" s="530"/>
      <c r="Y63" s="530"/>
      <c r="Z63" s="530"/>
      <c r="AA63" s="530"/>
      <c r="AB63" s="530"/>
      <c r="AC63" s="531"/>
      <c r="AD63" s="529" t="s">
        <v>15</v>
      </c>
      <c r="AE63" s="530"/>
      <c r="AF63" s="530"/>
      <c r="AG63" s="530"/>
      <c r="AH63" s="530"/>
      <c r="AI63" s="530"/>
      <c r="AJ63" s="531"/>
      <c r="AK63" s="529" t="s">
        <v>14</v>
      </c>
      <c r="AL63" s="530"/>
      <c r="AM63" s="530"/>
      <c r="AN63" s="530"/>
      <c r="AO63" s="530"/>
      <c r="AP63" s="530"/>
      <c r="AQ63" s="531"/>
      <c r="AR63" s="513" t="s">
        <v>13</v>
      </c>
      <c r="AS63" s="515"/>
      <c r="AT63" s="515"/>
      <c r="AU63" s="515"/>
      <c r="AV63" s="515"/>
      <c r="AW63" s="515"/>
      <c r="AX63" s="515"/>
      <c r="AY63" s="681" t="s">
        <v>12</v>
      </c>
      <c r="AZ63" s="682"/>
      <c r="BA63" s="682"/>
      <c r="BB63" s="682" t="s">
        <v>11</v>
      </c>
      <c r="BC63" s="682"/>
      <c r="BD63" s="682"/>
      <c r="BE63" s="682" t="s">
        <v>44</v>
      </c>
      <c r="BF63" s="682"/>
      <c r="BG63" s="682"/>
      <c r="BH63" s="682"/>
      <c r="BI63" s="682"/>
      <c r="BJ63" s="682"/>
      <c r="BK63" s="530" t="s">
        <v>32</v>
      </c>
      <c r="BL63" s="530"/>
      <c r="BM63" s="530"/>
      <c r="BN63" s="531"/>
    </row>
    <row r="64" spans="2:85" ht="21" customHeight="1" thickBot="1">
      <c r="B64" s="514"/>
      <c r="C64" s="18"/>
      <c r="D64" s="402"/>
      <c r="E64" s="402"/>
      <c r="F64" s="402"/>
      <c r="G64" s="402"/>
      <c r="H64" s="402"/>
      <c r="I64" s="517"/>
      <c r="J64" s="521"/>
      <c r="K64" s="522"/>
      <c r="L64" s="522"/>
      <c r="M64" s="522"/>
      <c r="N64" s="522"/>
      <c r="O64" s="523"/>
      <c r="P64" s="532"/>
      <c r="Q64" s="402"/>
      <c r="R64" s="402"/>
      <c r="S64" s="402"/>
      <c r="T64" s="402"/>
      <c r="U64" s="402"/>
      <c r="V64" s="533"/>
      <c r="W64" s="31" t="s">
        <v>9</v>
      </c>
      <c r="X64" s="32" t="s">
        <v>8</v>
      </c>
      <c r="Y64" s="32" t="s">
        <v>7</v>
      </c>
      <c r="Z64" s="32" t="s">
        <v>6</v>
      </c>
      <c r="AA64" s="32" t="s">
        <v>5</v>
      </c>
      <c r="AB64" s="32" t="s">
        <v>4</v>
      </c>
      <c r="AC64" s="33" t="s">
        <v>3</v>
      </c>
      <c r="AD64" s="31" t="s">
        <v>9</v>
      </c>
      <c r="AE64" s="32" t="s">
        <v>8</v>
      </c>
      <c r="AF64" s="32" t="s">
        <v>7</v>
      </c>
      <c r="AG64" s="32" t="s">
        <v>6</v>
      </c>
      <c r="AH64" s="32" t="s">
        <v>5</v>
      </c>
      <c r="AI64" s="32" t="s">
        <v>4</v>
      </c>
      <c r="AJ64" s="33" t="s">
        <v>3</v>
      </c>
      <c r="AK64" s="31" t="s">
        <v>9</v>
      </c>
      <c r="AL64" s="32" t="s">
        <v>8</v>
      </c>
      <c r="AM64" s="32" t="s">
        <v>7</v>
      </c>
      <c r="AN64" s="32" t="s">
        <v>6</v>
      </c>
      <c r="AO64" s="32" t="s">
        <v>5</v>
      </c>
      <c r="AP64" s="32" t="s">
        <v>4</v>
      </c>
      <c r="AQ64" s="33" t="s">
        <v>3</v>
      </c>
      <c r="AR64" s="34" t="s">
        <v>9</v>
      </c>
      <c r="AS64" s="35" t="s">
        <v>8</v>
      </c>
      <c r="AT64" s="35" t="s">
        <v>7</v>
      </c>
      <c r="AU64" s="35" t="s">
        <v>6</v>
      </c>
      <c r="AV64" s="35" t="s">
        <v>5</v>
      </c>
      <c r="AW64" s="35" t="s">
        <v>4</v>
      </c>
      <c r="AX64" s="191" t="s">
        <v>3</v>
      </c>
      <c r="AY64" s="683"/>
      <c r="AZ64" s="684"/>
      <c r="BA64" s="684"/>
      <c r="BB64" s="684"/>
      <c r="BC64" s="684"/>
      <c r="BD64" s="684"/>
      <c r="BE64" s="684"/>
      <c r="BF64" s="684"/>
      <c r="BG64" s="684"/>
      <c r="BH64" s="684"/>
      <c r="BI64" s="684"/>
      <c r="BJ64" s="684"/>
      <c r="BK64" s="692"/>
      <c r="BL64" s="692"/>
      <c r="BM64" s="692"/>
      <c r="BN64" s="693"/>
    </row>
    <row r="65" spans="2:66" ht="21" customHeight="1">
      <c r="B65" s="535"/>
      <c r="C65" s="603" t="s">
        <v>71</v>
      </c>
      <c r="D65" s="604" t="s">
        <v>108</v>
      </c>
      <c r="E65" s="605"/>
      <c r="F65" s="605"/>
      <c r="G65" s="605"/>
      <c r="H65" s="605"/>
      <c r="I65" s="605"/>
      <c r="J65" s="605"/>
      <c r="K65" s="605"/>
      <c r="L65" s="605"/>
      <c r="M65" s="605"/>
      <c r="N65" s="605"/>
      <c r="O65" s="605"/>
      <c r="P65" s="678"/>
      <c r="Q65" s="678"/>
      <c r="R65" s="678"/>
      <c r="S65" s="678"/>
      <c r="T65" s="678"/>
      <c r="U65" s="678"/>
      <c r="V65" s="679"/>
      <c r="W65" s="135"/>
      <c r="X65" s="127">
        <v>7</v>
      </c>
      <c r="Y65" s="127">
        <v>7</v>
      </c>
      <c r="Z65" s="127"/>
      <c r="AA65" s="127">
        <v>7</v>
      </c>
      <c r="AB65" s="127">
        <v>7</v>
      </c>
      <c r="AC65" s="128"/>
      <c r="AD65" s="126"/>
      <c r="AE65" s="127">
        <v>7</v>
      </c>
      <c r="AF65" s="127">
        <v>7</v>
      </c>
      <c r="AG65" s="127"/>
      <c r="AH65" s="127">
        <v>7</v>
      </c>
      <c r="AI65" s="127">
        <v>7</v>
      </c>
      <c r="AJ65" s="128"/>
      <c r="AK65" s="126"/>
      <c r="AL65" s="127">
        <v>7</v>
      </c>
      <c r="AM65" s="127">
        <v>7</v>
      </c>
      <c r="AN65" s="127"/>
      <c r="AO65" s="127">
        <v>7</v>
      </c>
      <c r="AP65" s="127">
        <v>7</v>
      </c>
      <c r="AQ65" s="128"/>
      <c r="AR65" s="126"/>
      <c r="AS65" s="127">
        <v>7</v>
      </c>
      <c r="AT65" s="127">
        <v>7</v>
      </c>
      <c r="AU65" s="127"/>
      <c r="AV65" s="127">
        <v>7</v>
      </c>
      <c r="AW65" s="127"/>
      <c r="AX65" s="128"/>
      <c r="AY65" s="685">
        <f t="shared" ref="AY65:AY72" si="5">SUM(W65:AX65)</f>
        <v>105</v>
      </c>
      <c r="AZ65" s="637"/>
      <c r="BA65" s="637"/>
      <c r="BB65" s="638">
        <f>AY65/4</f>
        <v>26.25</v>
      </c>
      <c r="BC65" s="638"/>
      <c r="BD65" s="686"/>
      <c r="BE65" s="697">
        <f>ROUNDDOWN(SUM($BB$65:$BD$72)/40,1)</f>
        <v>2.5</v>
      </c>
      <c r="BF65" s="697"/>
      <c r="BG65" s="697"/>
      <c r="BH65" s="697"/>
      <c r="BI65" s="697"/>
      <c r="BJ65" s="697"/>
      <c r="BK65" s="687"/>
      <c r="BL65" s="687"/>
      <c r="BM65" s="687"/>
      <c r="BN65" s="688"/>
    </row>
    <row r="66" spans="2:66" ht="21" customHeight="1">
      <c r="B66" s="535"/>
      <c r="C66" s="535"/>
      <c r="D66" s="572" t="s">
        <v>49</v>
      </c>
      <c r="E66" s="573"/>
      <c r="F66" s="573"/>
      <c r="G66" s="573"/>
      <c r="H66" s="573"/>
      <c r="I66" s="573"/>
      <c r="J66" s="573"/>
      <c r="K66" s="573"/>
      <c r="L66" s="573"/>
      <c r="M66" s="573"/>
      <c r="N66" s="573"/>
      <c r="O66" s="573"/>
      <c r="P66" s="689"/>
      <c r="Q66" s="689"/>
      <c r="R66" s="689"/>
      <c r="S66" s="689"/>
      <c r="T66" s="689"/>
      <c r="U66" s="689"/>
      <c r="V66" s="690"/>
      <c r="W66" s="136">
        <v>4</v>
      </c>
      <c r="X66" s="130"/>
      <c r="Y66" s="130">
        <v>7</v>
      </c>
      <c r="Z66" s="130"/>
      <c r="AA66" s="130"/>
      <c r="AB66" s="130">
        <v>1</v>
      </c>
      <c r="AC66" s="131">
        <v>4</v>
      </c>
      <c r="AD66" s="129">
        <v>4</v>
      </c>
      <c r="AE66" s="130"/>
      <c r="AF66" s="130">
        <v>7</v>
      </c>
      <c r="AG66" s="130"/>
      <c r="AH66" s="130"/>
      <c r="AI66" s="130">
        <v>1</v>
      </c>
      <c r="AJ66" s="131">
        <v>4</v>
      </c>
      <c r="AK66" s="129">
        <v>4</v>
      </c>
      <c r="AL66" s="130"/>
      <c r="AM66" s="130">
        <v>7</v>
      </c>
      <c r="AN66" s="130">
        <v>2</v>
      </c>
      <c r="AO66" s="130"/>
      <c r="AP66" s="130">
        <v>1</v>
      </c>
      <c r="AQ66" s="131">
        <v>4</v>
      </c>
      <c r="AR66" s="136">
        <v>4</v>
      </c>
      <c r="AS66" s="130"/>
      <c r="AT66" s="130">
        <v>7</v>
      </c>
      <c r="AU66" s="130"/>
      <c r="AV66" s="130"/>
      <c r="AW66" s="130"/>
      <c r="AX66" s="131"/>
      <c r="AY66" s="691">
        <f t="shared" si="5"/>
        <v>61</v>
      </c>
      <c r="AZ66" s="608"/>
      <c r="BA66" s="608"/>
      <c r="BB66" s="609">
        <f>AY66/4</f>
        <v>15.25</v>
      </c>
      <c r="BC66" s="609"/>
      <c r="BD66" s="552"/>
      <c r="BE66" s="698"/>
      <c r="BF66" s="698"/>
      <c r="BG66" s="698"/>
      <c r="BH66" s="698"/>
      <c r="BI66" s="698"/>
      <c r="BJ66" s="698"/>
      <c r="BK66" s="631"/>
      <c r="BL66" s="631"/>
      <c r="BM66" s="631"/>
      <c r="BN66" s="632"/>
    </row>
    <row r="67" spans="2:66" ht="21" customHeight="1">
      <c r="B67" s="535"/>
      <c r="C67" s="535"/>
      <c r="D67" s="572" t="s">
        <v>50</v>
      </c>
      <c r="E67" s="573"/>
      <c r="F67" s="573"/>
      <c r="G67" s="573"/>
      <c r="H67" s="573"/>
      <c r="I67" s="573"/>
      <c r="J67" s="573"/>
      <c r="K67" s="573"/>
      <c r="L67" s="573"/>
      <c r="M67" s="573"/>
      <c r="N67" s="573"/>
      <c r="O67" s="573"/>
      <c r="P67" s="689"/>
      <c r="Q67" s="689"/>
      <c r="R67" s="689"/>
      <c r="S67" s="689"/>
      <c r="T67" s="689"/>
      <c r="U67" s="689"/>
      <c r="V67" s="690"/>
      <c r="W67" s="144"/>
      <c r="X67" s="142">
        <v>7</v>
      </c>
      <c r="Y67" s="142">
        <v>7</v>
      </c>
      <c r="Z67" s="142"/>
      <c r="AA67" s="142">
        <v>7</v>
      </c>
      <c r="AB67" s="142">
        <v>7</v>
      </c>
      <c r="AC67" s="143"/>
      <c r="AD67" s="141"/>
      <c r="AE67" s="142">
        <v>7</v>
      </c>
      <c r="AF67" s="142">
        <v>7</v>
      </c>
      <c r="AG67" s="142"/>
      <c r="AH67" s="142">
        <v>7</v>
      </c>
      <c r="AI67" s="142">
        <v>7</v>
      </c>
      <c r="AJ67" s="143"/>
      <c r="AK67" s="141"/>
      <c r="AL67" s="142">
        <v>7</v>
      </c>
      <c r="AM67" s="142">
        <v>7</v>
      </c>
      <c r="AN67" s="142"/>
      <c r="AO67" s="142">
        <v>7</v>
      </c>
      <c r="AP67" s="142">
        <v>7</v>
      </c>
      <c r="AQ67" s="143"/>
      <c r="AR67" s="141"/>
      <c r="AS67" s="142">
        <v>7</v>
      </c>
      <c r="AT67" s="142"/>
      <c r="AU67" s="142"/>
      <c r="AV67" s="142">
        <v>7</v>
      </c>
      <c r="AW67" s="142"/>
      <c r="AX67" s="143">
        <v>7</v>
      </c>
      <c r="AY67" s="691">
        <f t="shared" si="5"/>
        <v>105</v>
      </c>
      <c r="AZ67" s="608"/>
      <c r="BA67" s="608"/>
      <c r="BB67" s="609">
        <f t="shared" ref="BB67:BB72" si="6">AY67/4</f>
        <v>26.25</v>
      </c>
      <c r="BC67" s="609"/>
      <c r="BD67" s="552"/>
      <c r="BE67" s="698"/>
      <c r="BF67" s="698"/>
      <c r="BG67" s="698"/>
      <c r="BH67" s="698"/>
      <c r="BI67" s="698"/>
      <c r="BJ67" s="698"/>
      <c r="BK67" s="631"/>
      <c r="BL67" s="631"/>
      <c r="BM67" s="631"/>
      <c r="BN67" s="632"/>
    </row>
    <row r="68" spans="2:66" ht="21" customHeight="1">
      <c r="B68" s="535"/>
      <c r="C68" s="535"/>
      <c r="D68" s="572" t="s">
        <v>51</v>
      </c>
      <c r="E68" s="573"/>
      <c r="F68" s="573"/>
      <c r="G68" s="573"/>
      <c r="H68" s="573"/>
      <c r="I68" s="573"/>
      <c r="J68" s="573"/>
      <c r="K68" s="573"/>
      <c r="L68" s="573"/>
      <c r="M68" s="573"/>
      <c r="N68" s="573"/>
      <c r="O68" s="573"/>
      <c r="P68" s="561"/>
      <c r="Q68" s="562"/>
      <c r="R68" s="562"/>
      <c r="S68" s="562"/>
      <c r="T68" s="562"/>
      <c r="U68" s="562"/>
      <c r="V68" s="563"/>
      <c r="W68" s="136"/>
      <c r="X68" s="130"/>
      <c r="Y68" s="130"/>
      <c r="Z68" s="142">
        <v>7</v>
      </c>
      <c r="AA68" s="142">
        <v>7</v>
      </c>
      <c r="AB68" s="130"/>
      <c r="AC68" s="131"/>
      <c r="AD68" s="129"/>
      <c r="AE68" s="130"/>
      <c r="AF68" s="130"/>
      <c r="AG68" s="142">
        <v>7</v>
      </c>
      <c r="AH68" s="142">
        <v>7</v>
      </c>
      <c r="AI68" s="130"/>
      <c r="AJ68" s="131"/>
      <c r="AK68" s="129"/>
      <c r="AL68" s="130"/>
      <c r="AM68" s="130"/>
      <c r="AN68" s="142">
        <v>7</v>
      </c>
      <c r="AO68" s="142">
        <v>7</v>
      </c>
      <c r="AP68" s="130"/>
      <c r="AQ68" s="131"/>
      <c r="AR68" s="136"/>
      <c r="AS68" s="130"/>
      <c r="AT68" s="130"/>
      <c r="AU68" s="142">
        <v>7</v>
      </c>
      <c r="AV68" s="130"/>
      <c r="AW68" s="130"/>
      <c r="AX68" s="131">
        <v>7</v>
      </c>
      <c r="AY68" s="691">
        <f t="shared" si="5"/>
        <v>56</v>
      </c>
      <c r="AZ68" s="608"/>
      <c r="BA68" s="608"/>
      <c r="BB68" s="609">
        <f t="shared" si="6"/>
        <v>14</v>
      </c>
      <c r="BC68" s="609"/>
      <c r="BD68" s="552"/>
      <c r="BE68" s="698"/>
      <c r="BF68" s="698"/>
      <c r="BG68" s="698"/>
      <c r="BH68" s="698"/>
      <c r="BI68" s="698"/>
      <c r="BJ68" s="698"/>
      <c r="BK68" s="631"/>
      <c r="BL68" s="631"/>
      <c r="BM68" s="631"/>
      <c r="BN68" s="632"/>
    </row>
    <row r="69" spans="2:66" ht="21" customHeight="1">
      <c r="B69" s="535"/>
      <c r="C69" s="535"/>
      <c r="D69" s="572" t="s">
        <v>105</v>
      </c>
      <c r="E69" s="573"/>
      <c r="F69" s="573"/>
      <c r="G69" s="573"/>
      <c r="H69" s="573"/>
      <c r="I69" s="573"/>
      <c r="J69" s="573"/>
      <c r="K69" s="573"/>
      <c r="L69" s="573"/>
      <c r="M69" s="573"/>
      <c r="N69" s="573"/>
      <c r="O69" s="573"/>
      <c r="P69" s="689"/>
      <c r="Q69" s="689"/>
      <c r="R69" s="689"/>
      <c r="S69" s="689"/>
      <c r="T69" s="689"/>
      <c r="U69" s="689"/>
      <c r="V69" s="690"/>
      <c r="W69" s="144">
        <v>4</v>
      </c>
      <c r="X69" s="142">
        <v>7</v>
      </c>
      <c r="Y69" s="142">
        <v>7</v>
      </c>
      <c r="Z69" s="142"/>
      <c r="AA69" s="142">
        <v>7</v>
      </c>
      <c r="AB69" s="142">
        <v>7</v>
      </c>
      <c r="AC69" s="143"/>
      <c r="AD69" s="141"/>
      <c r="AE69" s="142">
        <v>7</v>
      </c>
      <c r="AF69" s="142"/>
      <c r="AG69" s="142"/>
      <c r="AH69" s="142">
        <v>7</v>
      </c>
      <c r="AI69" s="142">
        <v>7</v>
      </c>
      <c r="AJ69" s="143"/>
      <c r="AK69" s="141"/>
      <c r="AL69" s="142"/>
      <c r="AM69" s="142"/>
      <c r="AN69" s="142"/>
      <c r="AO69" s="142"/>
      <c r="AP69" s="142"/>
      <c r="AQ69" s="143"/>
      <c r="AR69" s="141"/>
      <c r="AS69" s="142">
        <v>7</v>
      </c>
      <c r="AT69" s="142"/>
      <c r="AU69" s="142"/>
      <c r="AV69" s="142">
        <v>7</v>
      </c>
      <c r="AW69" s="142"/>
      <c r="AX69" s="143">
        <v>7</v>
      </c>
      <c r="AY69" s="691">
        <f t="shared" si="5"/>
        <v>74</v>
      </c>
      <c r="AZ69" s="608"/>
      <c r="BA69" s="608"/>
      <c r="BB69" s="609">
        <f t="shared" si="6"/>
        <v>18.5</v>
      </c>
      <c r="BC69" s="609"/>
      <c r="BD69" s="552"/>
      <c r="BE69" s="698"/>
      <c r="BF69" s="698"/>
      <c r="BG69" s="698"/>
      <c r="BH69" s="698"/>
      <c r="BI69" s="698"/>
      <c r="BJ69" s="698"/>
      <c r="BK69" s="631"/>
      <c r="BL69" s="631"/>
      <c r="BM69" s="631"/>
      <c r="BN69" s="632"/>
    </row>
    <row r="70" spans="2:66" ht="21" customHeight="1">
      <c r="B70" s="535"/>
      <c r="C70" s="535"/>
      <c r="D70" s="572"/>
      <c r="E70" s="573"/>
      <c r="F70" s="573"/>
      <c r="G70" s="573"/>
      <c r="H70" s="573"/>
      <c r="I70" s="573"/>
      <c r="J70" s="573"/>
      <c r="K70" s="573"/>
      <c r="L70" s="573"/>
      <c r="M70" s="573"/>
      <c r="N70" s="573"/>
      <c r="O70" s="573"/>
      <c r="P70" s="561"/>
      <c r="Q70" s="562"/>
      <c r="R70" s="562"/>
      <c r="S70" s="562"/>
      <c r="T70" s="562"/>
      <c r="U70" s="562"/>
      <c r="V70" s="563"/>
      <c r="W70" s="136"/>
      <c r="X70" s="130"/>
      <c r="Y70" s="130"/>
      <c r="Z70" s="130"/>
      <c r="AA70" s="130"/>
      <c r="AB70" s="130"/>
      <c r="AC70" s="145"/>
      <c r="AD70" s="129"/>
      <c r="AE70" s="130"/>
      <c r="AF70" s="130"/>
      <c r="AG70" s="130"/>
      <c r="AH70" s="130"/>
      <c r="AI70" s="130"/>
      <c r="AJ70" s="145"/>
      <c r="AK70" s="129"/>
      <c r="AL70" s="130"/>
      <c r="AM70" s="130"/>
      <c r="AN70" s="130"/>
      <c r="AO70" s="130"/>
      <c r="AP70" s="130"/>
      <c r="AQ70" s="145"/>
      <c r="AR70" s="129"/>
      <c r="AS70" s="130"/>
      <c r="AT70" s="130"/>
      <c r="AU70" s="130"/>
      <c r="AV70" s="130"/>
      <c r="AW70" s="130"/>
      <c r="AX70" s="145"/>
      <c r="AY70" s="691">
        <f t="shared" si="5"/>
        <v>0</v>
      </c>
      <c r="AZ70" s="608"/>
      <c r="BA70" s="608"/>
      <c r="BB70" s="609">
        <f t="shared" si="6"/>
        <v>0</v>
      </c>
      <c r="BC70" s="609"/>
      <c r="BD70" s="552"/>
      <c r="BE70" s="698"/>
      <c r="BF70" s="698"/>
      <c r="BG70" s="698"/>
      <c r="BH70" s="698"/>
      <c r="BI70" s="698"/>
      <c r="BJ70" s="698"/>
      <c r="BK70" s="631"/>
      <c r="BL70" s="631"/>
      <c r="BM70" s="631"/>
      <c r="BN70" s="632"/>
    </row>
    <row r="71" spans="2:66" ht="21" customHeight="1">
      <c r="B71" s="535"/>
      <c r="C71" s="535"/>
      <c r="D71" s="572"/>
      <c r="E71" s="573"/>
      <c r="F71" s="573"/>
      <c r="G71" s="573"/>
      <c r="H71" s="573"/>
      <c r="I71" s="573"/>
      <c r="J71" s="573"/>
      <c r="K71" s="573"/>
      <c r="L71" s="573"/>
      <c r="M71" s="573"/>
      <c r="N71" s="573"/>
      <c r="O71" s="573"/>
      <c r="P71" s="561"/>
      <c r="Q71" s="562"/>
      <c r="R71" s="562"/>
      <c r="S71" s="562"/>
      <c r="T71" s="562"/>
      <c r="U71" s="562"/>
      <c r="V71" s="563"/>
      <c r="W71" s="136"/>
      <c r="X71" s="130"/>
      <c r="Y71" s="130"/>
      <c r="Z71" s="130"/>
      <c r="AA71" s="130"/>
      <c r="AB71" s="130"/>
      <c r="AC71" s="131"/>
      <c r="AD71" s="129"/>
      <c r="AE71" s="130"/>
      <c r="AF71" s="130"/>
      <c r="AG71" s="130"/>
      <c r="AH71" s="130"/>
      <c r="AI71" s="130"/>
      <c r="AJ71" s="131"/>
      <c r="AK71" s="129"/>
      <c r="AL71" s="130"/>
      <c r="AM71" s="130"/>
      <c r="AN71" s="130"/>
      <c r="AO71" s="130"/>
      <c r="AP71" s="130"/>
      <c r="AQ71" s="131"/>
      <c r="AR71" s="136"/>
      <c r="AS71" s="130"/>
      <c r="AT71" s="130"/>
      <c r="AU71" s="130"/>
      <c r="AV71" s="130"/>
      <c r="AW71" s="130"/>
      <c r="AX71" s="131"/>
      <c r="AY71" s="691">
        <f t="shared" si="5"/>
        <v>0</v>
      </c>
      <c r="AZ71" s="608"/>
      <c r="BA71" s="608"/>
      <c r="BB71" s="609">
        <f t="shared" si="6"/>
        <v>0</v>
      </c>
      <c r="BC71" s="609"/>
      <c r="BD71" s="552"/>
      <c r="BE71" s="698"/>
      <c r="BF71" s="698"/>
      <c r="BG71" s="698"/>
      <c r="BH71" s="698"/>
      <c r="BI71" s="698"/>
      <c r="BJ71" s="698"/>
      <c r="BK71" s="631"/>
      <c r="BL71" s="631"/>
      <c r="BM71" s="631"/>
      <c r="BN71" s="632"/>
    </row>
    <row r="72" spans="2:66" ht="21" customHeight="1" thickBot="1">
      <c r="B72" s="535"/>
      <c r="C72" s="535"/>
      <c r="D72" s="709"/>
      <c r="E72" s="669"/>
      <c r="F72" s="669"/>
      <c r="G72" s="669"/>
      <c r="H72" s="669"/>
      <c r="I72" s="669"/>
      <c r="J72" s="669"/>
      <c r="K72" s="669"/>
      <c r="L72" s="669"/>
      <c r="M72" s="669"/>
      <c r="N72" s="669"/>
      <c r="O72" s="669"/>
      <c r="P72" s="670"/>
      <c r="Q72" s="671"/>
      <c r="R72" s="671"/>
      <c r="S72" s="671"/>
      <c r="T72" s="671"/>
      <c r="U72" s="671"/>
      <c r="V72" s="672"/>
      <c r="W72" s="140"/>
      <c r="X72" s="138"/>
      <c r="Y72" s="138"/>
      <c r="Z72" s="138"/>
      <c r="AA72" s="138"/>
      <c r="AB72" s="138"/>
      <c r="AC72" s="139"/>
      <c r="AD72" s="137"/>
      <c r="AE72" s="138"/>
      <c r="AF72" s="138"/>
      <c r="AG72" s="138"/>
      <c r="AH72" s="138"/>
      <c r="AI72" s="138"/>
      <c r="AJ72" s="139"/>
      <c r="AK72" s="137"/>
      <c r="AL72" s="138"/>
      <c r="AM72" s="138"/>
      <c r="AN72" s="138"/>
      <c r="AO72" s="138"/>
      <c r="AP72" s="138"/>
      <c r="AQ72" s="139"/>
      <c r="AR72" s="140"/>
      <c r="AS72" s="138"/>
      <c r="AT72" s="138"/>
      <c r="AU72" s="138"/>
      <c r="AV72" s="138"/>
      <c r="AW72" s="138"/>
      <c r="AX72" s="139"/>
      <c r="AY72" s="710">
        <f t="shared" si="5"/>
        <v>0</v>
      </c>
      <c r="AZ72" s="673"/>
      <c r="BA72" s="673"/>
      <c r="BB72" s="674">
        <f t="shared" si="6"/>
        <v>0</v>
      </c>
      <c r="BC72" s="674"/>
      <c r="BD72" s="566"/>
      <c r="BE72" s="699"/>
      <c r="BF72" s="699"/>
      <c r="BG72" s="699"/>
      <c r="BH72" s="699"/>
      <c r="BI72" s="699"/>
      <c r="BJ72" s="699"/>
      <c r="BK72" s="662"/>
      <c r="BL72" s="662"/>
      <c r="BM72" s="662"/>
      <c r="BN72" s="663"/>
    </row>
    <row r="73" spans="2:66" ht="21" customHeight="1" thickBot="1">
      <c r="B73" s="535"/>
      <c r="C73" s="650" t="s">
        <v>58</v>
      </c>
      <c r="D73" s="651"/>
      <c r="E73" s="651"/>
      <c r="F73" s="651"/>
      <c r="G73" s="651"/>
      <c r="H73" s="651"/>
      <c r="I73" s="651"/>
      <c r="J73" s="651"/>
      <c r="K73" s="651"/>
      <c r="L73" s="651"/>
      <c r="M73" s="651"/>
      <c r="N73" s="651"/>
      <c r="O73" s="651"/>
      <c r="P73" s="651"/>
      <c r="Q73" s="651"/>
      <c r="R73" s="651"/>
      <c r="S73" s="651"/>
      <c r="T73" s="651"/>
      <c r="U73" s="651"/>
      <c r="V73" s="652"/>
      <c r="W73" s="39">
        <f t="shared" ref="W73:AX73" si="7">SUM(W65:W72)</f>
        <v>8</v>
      </c>
      <c r="X73" s="40">
        <f t="shared" si="7"/>
        <v>21</v>
      </c>
      <c r="Y73" s="40">
        <f t="shared" si="7"/>
        <v>28</v>
      </c>
      <c r="Z73" s="40">
        <f t="shared" si="7"/>
        <v>7</v>
      </c>
      <c r="AA73" s="40">
        <f t="shared" si="7"/>
        <v>28</v>
      </c>
      <c r="AB73" s="40">
        <f t="shared" si="7"/>
        <v>22</v>
      </c>
      <c r="AC73" s="41">
        <f t="shared" si="7"/>
        <v>4</v>
      </c>
      <c r="AD73" s="39">
        <f t="shared" si="7"/>
        <v>4</v>
      </c>
      <c r="AE73" s="40">
        <f t="shared" si="7"/>
        <v>21</v>
      </c>
      <c r="AF73" s="40">
        <f t="shared" si="7"/>
        <v>21</v>
      </c>
      <c r="AG73" s="40">
        <f t="shared" si="7"/>
        <v>7</v>
      </c>
      <c r="AH73" s="40">
        <f t="shared" si="7"/>
        <v>28</v>
      </c>
      <c r="AI73" s="40">
        <f t="shared" si="7"/>
        <v>22</v>
      </c>
      <c r="AJ73" s="41">
        <f t="shared" si="7"/>
        <v>4</v>
      </c>
      <c r="AK73" s="39">
        <f t="shared" si="7"/>
        <v>4</v>
      </c>
      <c r="AL73" s="40">
        <f t="shared" si="7"/>
        <v>14</v>
      </c>
      <c r="AM73" s="40">
        <f t="shared" si="7"/>
        <v>21</v>
      </c>
      <c r="AN73" s="40">
        <f t="shared" si="7"/>
        <v>9</v>
      </c>
      <c r="AO73" s="40">
        <f t="shared" si="7"/>
        <v>21</v>
      </c>
      <c r="AP73" s="40">
        <f t="shared" si="7"/>
        <v>15</v>
      </c>
      <c r="AQ73" s="41">
        <f t="shared" si="7"/>
        <v>4</v>
      </c>
      <c r="AR73" s="39">
        <f t="shared" si="7"/>
        <v>4</v>
      </c>
      <c r="AS73" s="40">
        <f t="shared" si="7"/>
        <v>21</v>
      </c>
      <c r="AT73" s="40">
        <f t="shared" si="7"/>
        <v>14</v>
      </c>
      <c r="AU73" s="40">
        <f t="shared" si="7"/>
        <v>7</v>
      </c>
      <c r="AV73" s="40">
        <f t="shared" si="7"/>
        <v>21</v>
      </c>
      <c r="AW73" s="40">
        <f t="shared" si="7"/>
        <v>0</v>
      </c>
      <c r="AX73" s="41">
        <f t="shared" si="7"/>
        <v>21</v>
      </c>
      <c r="AY73" s="703">
        <f>SUM(AY65:BA72)</f>
        <v>401</v>
      </c>
      <c r="AZ73" s="704"/>
      <c r="BA73" s="704"/>
      <c r="BB73" s="705">
        <f>SUM($BB$65:$BD$72)</f>
        <v>100.25</v>
      </c>
      <c r="BC73" s="705"/>
      <c r="BD73" s="706"/>
      <c r="BE73" s="694">
        <f>SUM(BE65)</f>
        <v>2.5</v>
      </c>
      <c r="BF73" s="695"/>
      <c r="BG73" s="695"/>
      <c r="BH73" s="695"/>
      <c r="BI73" s="695"/>
      <c r="BJ73" s="696"/>
      <c r="BK73" s="707"/>
      <c r="BL73" s="707"/>
      <c r="BM73" s="707"/>
      <c r="BN73" s="708"/>
    </row>
    <row r="74" spans="2:66" ht="21" customHeight="1" thickBot="1">
      <c r="B74" s="5" t="s">
        <v>36</v>
      </c>
      <c r="C74" s="16"/>
      <c r="D74" s="45"/>
      <c r="E74" s="179"/>
      <c r="F74" s="179"/>
      <c r="G74" s="179"/>
      <c r="H74" s="179"/>
      <c r="I74" s="179"/>
      <c r="J74" s="179"/>
      <c r="K74" s="179"/>
      <c r="L74" s="179"/>
      <c r="M74" s="179"/>
      <c r="N74" s="179"/>
      <c r="O74" s="179"/>
      <c r="P74" s="179"/>
      <c r="Q74" s="179"/>
      <c r="R74" s="179"/>
      <c r="S74" s="179"/>
      <c r="T74" s="179"/>
      <c r="U74" s="179"/>
      <c r="V74" s="179"/>
      <c r="W74" s="185"/>
      <c r="X74" s="185"/>
      <c r="Y74" s="185"/>
      <c r="Z74" s="185"/>
      <c r="AA74" s="185"/>
      <c r="AB74" s="185"/>
      <c r="AC74" s="185"/>
      <c r="AD74" s="185"/>
      <c r="AE74" s="185"/>
      <c r="AF74" s="185"/>
      <c r="AG74" s="185"/>
      <c r="AH74" s="185"/>
      <c r="AI74" s="185"/>
      <c r="AJ74" s="185"/>
      <c r="AK74" s="185"/>
      <c r="AL74" s="185"/>
      <c r="AM74" s="185"/>
      <c r="AN74" s="185"/>
      <c r="AO74" s="185"/>
      <c r="AP74" s="185"/>
      <c r="AQ74" s="185"/>
      <c r="AR74" s="185"/>
      <c r="AS74" s="185"/>
      <c r="AT74" s="185"/>
      <c r="AU74" s="185"/>
      <c r="AV74" s="185"/>
      <c r="AW74" s="185"/>
      <c r="AX74" s="186"/>
      <c r="AY74" s="700">
        <v>40</v>
      </c>
      <c r="AZ74" s="701"/>
      <c r="BA74" s="701"/>
      <c r="BB74" s="701"/>
      <c r="BC74" s="701"/>
      <c r="BD74" s="701"/>
      <c r="BE74" s="701"/>
      <c r="BF74" s="701"/>
      <c r="BG74" s="701"/>
      <c r="BH74" s="701"/>
      <c r="BI74" s="701"/>
      <c r="BJ74" s="701"/>
      <c r="BK74" s="701"/>
      <c r="BL74" s="701"/>
      <c r="BM74" s="701"/>
      <c r="BN74" s="702"/>
    </row>
    <row r="75" spans="2:66" ht="21" customHeight="1">
      <c r="B75" s="1" t="s">
        <v>128</v>
      </c>
    </row>
    <row r="76" spans="2:66" ht="21" customHeight="1">
      <c r="B76" s="1" t="s">
        <v>88</v>
      </c>
      <c r="G76" s="1"/>
    </row>
    <row r="77" spans="2:66" ht="21" customHeight="1">
      <c r="G77" s="1"/>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BK65:BN65"/>
    <mergeCell ref="D66:I66"/>
    <mergeCell ref="J66:L66"/>
    <mergeCell ref="M66:O66"/>
    <mergeCell ref="P66:V66"/>
    <mergeCell ref="AY66:BA66"/>
    <mergeCell ref="BB66:BD66"/>
    <mergeCell ref="BK66:BN66"/>
    <mergeCell ref="BK67:BN67"/>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disablePrompts="1" count="2">
    <dataValidation type="list" allowBlank="1" showInputMessage="1" showErrorMessage="1" sqref="E12 D5:D7 D12:D14">
      <formula1>$W$1:$W$2</formula1>
    </dataValidation>
    <dataValidation type="list" allowBlank="1" showInputMessage="1" showErrorMessage="1" sqref="E16:E17 D10">
      <formula1>$X$1:$X$2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12</vt:i4>
      </vt:variant>
    </vt:vector>
  </HeadingPairs>
  <TitlesOfParts>
    <vt:vector size="17" baseType="lpstr">
      <vt:lpstr>人員配置体制加算（共同生活援助）</vt:lpstr>
      <vt:lpstr>平均利用者数算定シート（GH）</vt:lpstr>
      <vt:lpstr>添付書類１-２（GH用）</vt:lpstr>
      <vt:lpstr>別添参考様式（人員配置体制確認表）</vt:lpstr>
      <vt:lpstr>別添参考様式（人員配置体制確認表 （記載例））</vt:lpstr>
      <vt:lpstr>'添付書類１-２（GH用）'!Ⅰ</vt:lpstr>
      <vt:lpstr>'添付書類１-２（GH用）'!Ⅱ</vt:lpstr>
      <vt:lpstr>'添付書類１-２（GH用）'!Ⅲ</vt:lpstr>
      <vt:lpstr>'人員配置体制加算（共同生活援助）'!Print_Area</vt:lpstr>
      <vt:lpstr>'添付書類１-２（GH用）'!Print_Area</vt:lpstr>
      <vt:lpstr>'平均利用者数算定シート（GH）'!Print_Area</vt:lpstr>
      <vt:lpstr>'別添参考様式（人員配置体制確認表 （記載例））'!Print_Area</vt:lpstr>
      <vt:lpstr>'別添参考様式（人員配置体制確認表）'!Print_Area</vt:lpstr>
      <vt:lpstr>'添付書類１-２（GH用）'!サービス提供形態</vt:lpstr>
      <vt:lpstr>'添付書類１-２（GH用）'!介護サービス包括型</vt:lpstr>
      <vt:lpstr>'添付書類１-２（GH用）'!外部サービス利用型</vt:lpstr>
      <vt:lpstr>'添付書類１-２（GH用）'!日中サービス支援型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姫路市役所</dc:creator>
  <cp:lastModifiedBy>Administrator</cp:lastModifiedBy>
  <cp:lastPrinted>2024-04-01T05:03:33Z</cp:lastPrinted>
  <dcterms:created xsi:type="dcterms:W3CDTF">2014-05-22T15:14:51Z</dcterms:created>
  <dcterms:modified xsi:type="dcterms:W3CDTF">2025-03-28T06:25:28Z</dcterms:modified>
</cp:coreProperties>
</file>