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D1jpsv-fs1\所属フォルダ\建築指導課２\20070_審査\20070_20_駐車施設附置条例関係\HP\R8 4月更新データ\"/>
    </mc:Choice>
  </mc:AlternateContent>
  <xr:revisionPtr revIDLastSave="0" documentId="13_ncr:1_{A48B0F15-E6D0-463B-A993-59D0E5F4A789}" xr6:coauthVersionLast="47" xr6:coauthVersionMax="47" xr10:uidLastSave="{00000000-0000-0000-0000-000000000000}"/>
  <bookViews>
    <workbookView xWindow="-108" yWindow="-108" windowWidth="23256" windowHeight="12456" tabRatio="808" xr2:uid="{00000000-000D-0000-FFFF-FFFF00000000}"/>
  </bookViews>
  <sheets>
    <sheet name="計算書(Excel)" sheetId="3" r:id="rId1"/>
  </sheets>
  <definedNames>
    <definedName name="_xlnm.Print_Area" localSheetId="0">'計算書(Excel)'!$A$1:$AJ$64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3" l="1"/>
  <c r="C28" i="3"/>
  <c r="C32" i="3" s="1"/>
  <c r="K20" i="3"/>
  <c r="C20" i="3"/>
  <c r="W19" i="3"/>
  <c r="U35" i="3" l="1"/>
  <c r="Q32" i="3"/>
  <c r="J32" i="3"/>
  <c r="AA22" i="3"/>
  <c r="S22" i="3"/>
  <c r="S16" i="3"/>
  <c r="D24" i="3" l="1"/>
  <c r="AA44" i="3" s="1"/>
  <c r="P48" i="3" l="1"/>
  <c r="L28" i="3"/>
  <c r="O44" i="3"/>
  <c r="H38" i="3"/>
  <c r="T28" i="3" l="1"/>
  <c r="Y46" i="3" s="1"/>
  <c r="W48" i="3" s="1"/>
  <c r="C40" i="3"/>
  <c r="R38" i="3" l="1"/>
  <c r="M46" i="3"/>
  <c r="I48" i="3"/>
  <c r="AD48" i="3" l="1"/>
  <c r="AE52" i="3" s="1"/>
  <c r="AB58" i="3" l="1"/>
  <c r="AC62" i="3" s="1"/>
  <c r="AB64" i="3" s="1"/>
  <c r="T64" i="3"/>
  <c r="T58" i="3"/>
  <c r="AG64" i="3" l="1"/>
</calcChain>
</file>

<file path=xl/sharedStrings.xml><?xml version="1.0" encoding="utf-8"?>
<sst xmlns="http://schemas.openxmlformats.org/spreadsheetml/2006/main" count="129" uniqueCount="62">
  <si>
    <t>駐車施設附置義務台数についての計算書</t>
    <rPh sb="0" eb="2">
      <t>チュウシャ</t>
    </rPh>
    <rPh sb="2" eb="4">
      <t>シセツ</t>
    </rPh>
    <rPh sb="4" eb="6">
      <t>フチ</t>
    </rPh>
    <rPh sb="6" eb="8">
      <t>ギム</t>
    </rPh>
    <rPh sb="8" eb="10">
      <t>ダイスウ</t>
    </rPh>
    <rPh sb="15" eb="18">
      <t>ケイサンショ</t>
    </rPh>
    <phoneticPr fontId="1"/>
  </si>
  <si>
    <t>㎡</t>
    <phoneticPr fontId="1"/>
  </si>
  <si>
    <t>・共用部分：ウ</t>
    <rPh sb="1" eb="3">
      <t>キョウヨウ</t>
    </rPh>
    <rPh sb="3" eb="5">
      <t>ブブン</t>
    </rPh>
    <phoneticPr fontId="1"/>
  </si>
  <si>
    <t>1.各用途の延床面積</t>
    <rPh sb="2" eb="3">
      <t>カク</t>
    </rPh>
    <rPh sb="3" eb="5">
      <t>ヨウト</t>
    </rPh>
    <rPh sb="6" eb="8">
      <t>ノベユカ</t>
    </rPh>
    <rPh sb="8" eb="10">
      <t>メンセキ</t>
    </rPh>
    <phoneticPr fontId="1"/>
  </si>
  <si>
    <t>・建物全体の延床面積：</t>
    <rPh sb="1" eb="3">
      <t>タテモノ</t>
    </rPh>
    <rPh sb="3" eb="5">
      <t>ゼンタイ</t>
    </rPh>
    <rPh sb="6" eb="8">
      <t>ノベユカ</t>
    </rPh>
    <rPh sb="8" eb="10">
      <t>メンセキ</t>
    </rPh>
    <phoneticPr fontId="1"/>
  </si>
  <si>
    <t>ア</t>
    <phoneticPr fontId="1"/>
  </si>
  <si>
    <t>ウ</t>
    <phoneticPr fontId="1"/>
  </si>
  <si>
    <t>×</t>
    <phoneticPr fontId="1"/>
  </si>
  <si>
    <t>＋</t>
    <phoneticPr fontId="1"/>
  </si>
  <si>
    <t>イ</t>
    <phoneticPr fontId="1"/>
  </si>
  <si>
    <t>＝</t>
    <phoneticPr fontId="1"/>
  </si>
  <si>
    <t>Ａ</t>
    <phoneticPr fontId="1"/>
  </si>
  <si>
    <t>エ</t>
    <phoneticPr fontId="1"/>
  </si>
  <si>
    <t>－</t>
    <phoneticPr fontId="1"/>
  </si>
  <si>
    <t>Ｂ</t>
    <phoneticPr fontId="1"/>
  </si>
  <si>
    <t>2.緩和係数計算の要・不要の判断</t>
    <rPh sb="2" eb="4">
      <t>カンワ</t>
    </rPh>
    <rPh sb="4" eb="6">
      <t>ケイスウ</t>
    </rPh>
    <rPh sb="6" eb="8">
      <t>ケイサン</t>
    </rPh>
    <rPh sb="9" eb="10">
      <t>ヨウ</t>
    </rPh>
    <rPh sb="11" eb="13">
      <t>フヨウ</t>
    </rPh>
    <rPh sb="14" eb="16">
      <t>ハンダン</t>
    </rPh>
    <phoneticPr fontId="1"/>
  </si>
  <si>
    <t>3.緩和係数計算</t>
    <rPh sb="2" eb="4">
      <t>カンワ</t>
    </rPh>
    <rPh sb="4" eb="6">
      <t>ケイスウ</t>
    </rPh>
    <rPh sb="6" eb="8">
      <t>ケイサン</t>
    </rPh>
    <phoneticPr fontId="1"/>
  </si>
  <si>
    <t>㎡）－</t>
    <phoneticPr fontId="1"/>
  </si>
  <si>
    <t>1000㎡</t>
    <phoneticPr fontId="1"/>
  </si>
  <si>
    <t xml:space="preserve">1000㎡ × （6000㎡ － </t>
    <phoneticPr fontId="1"/>
  </si>
  <si>
    <t>Ｅ</t>
    <phoneticPr fontId="1"/>
  </si>
  <si>
    <t>4.附置義務台数計算</t>
    <rPh sb="2" eb="8">
      <t>フチギムダイスウ</t>
    </rPh>
    <rPh sb="8" eb="10">
      <t>ケイサン</t>
    </rPh>
    <phoneticPr fontId="1"/>
  </si>
  <si>
    <t>÷</t>
    <phoneticPr fontId="1"/>
  </si>
  <si>
    <t>150㎡</t>
    <phoneticPr fontId="1"/>
  </si>
  <si>
    <t>Ｆ</t>
    <phoneticPr fontId="1"/>
  </si>
  <si>
    <t>台</t>
    <rPh sb="0" eb="1">
      <t>ダイ</t>
    </rPh>
    <phoneticPr fontId="1"/>
  </si>
  <si>
    <t>200㎡</t>
    <phoneticPr fontId="1"/>
  </si>
  <si>
    <t>G</t>
    <phoneticPr fontId="1"/>
  </si>
  <si>
    <t>・附置義務台数：</t>
    <rPh sb="1" eb="3">
      <t>フチ</t>
    </rPh>
    <rPh sb="3" eb="5">
      <t>ギム</t>
    </rPh>
    <rPh sb="5" eb="7">
      <t>ダイスウ</t>
    </rPh>
    <phoneticPr fontId="1"/>
  </si>
  <si>
    <t>F</t>
    <phoneticPr fontId="1"/>
  </si>
  <si>
    <t>E</t>
    <phoneticPr fontId="1"/>
  </si>
  <si>
    <t>（</t>
    <phoneticPr fontId="1"/>
  </si>
  <si>
    <t>）</t>
    <phoneticPr fontId="1"/>
  </si>
  <si>
    <t>↓</t>
    <phoneticPr fontId="1"/>
  </si>
  <si>
    <t>小数点以下切り上げ</t>
    <rPh sb="0" eb="3">
      <t>ショウスウテン</t>
    </rPh>
    <rPh sb="3" eb="5">
      <t>イカ</t>
    </rPh>
    <rPh sb="5" eb="6">
      <t>キ</t>
    </rPh>
    <rPh sb="7" eb="8">
      <t>ア</t>
    </rPh>
    <phoneticPr fontId="1"/>
  </si>
  <si>
    <t>H</t>
    <phoneticPr fontId="1"/>
  </si>
  <si>
    <t>5.各区画種別の附置義務台数の計算</t>
    <rPh sb="2" eb="3">
      <t>カク</t>
    </rPh>
    <rPh sb="3" eb="5">
      <t>クカク</t>
    </rPh>
    <rPh sb="5" eb="7">
      <t>シュベツ</t>
    </rPh>
    <rPh sb="8" eb="10">
      <t>フチ</t>
    </rPh>
    <rPh sb="10" eb="12">
      <t>ギム</t>
    </rPh>
    <rPh sb="12" eb="14">
      <t>ダイスウ</t>
    </rPh>
    <rPh sb="15" eb="17">
      <t>ケイサン</t>
    </rPh>
    <phoneticPr fontId="1"/>
  </si>
  <si>
    <t>=</t>
    <phoneticPr fontId="1"/>
  </si>
  <si>
    <t>I</t>
    <phoneticPr fontId="1"/>
  </si>
  <si>
    <t>1台</t>
    <rPh sb="1" eb="2">
      <t>ダイ</t>
    </rPh>
    <phoneticPr fontId="1"/>
  </si>
  <si>
    <t>J</t>
    <phoneticPr fontId="1"/>
  </si>
  <si>
    <t>㎡＋ 0.5×</t>
    <phoneticPr fontId="1"/>
  </si>
  <si>
    <t>6000㎡×(A</t>
    <phoneticPr fontId="1"/>
  </si>
  <si>
    <t>※</t>
    <phoneticPr fontId="1"/>
  </si>
  <si>
    <t>部分に各用途の延床面積を入力してください。台数は自動計算となっています。</t>
    <rPh sb="0" eb="1">
      <t>ブ</t>
    </rPh>
    <rPh sb="1" eb="2">
      <t>ブン</t>
    </rPh>
    <rPh sb="3" eb="6">
      <t>カクヨウト</t>
    </rPh>
    <rPh sb="7" eb="9">
      <t>ノベユカ</t>
    </rPh>
    <rPh sb="9" eb="11">
      <t>メンセキ</t>
    </rPh>
    <rPh sb="12" eb="13">
      <t>イ</t>
    </rPh>
    <rPh sb="13" eb="14">
      <t>チカラ</t>
    </rPh>
    <rPh sb="21" eb="23">
      <t>ダイスウ</t>
    </rPh>
    <rPh sb="24" eb="26">
      <t>ジドウ</t>
    </rPh>
    <rPh sb="26" eb="28">
      <t>ケイサン</t>
    </rPh>
    <phoneticPr fontId="1"/>
  </si>
  <si>
    <t>用途が事務所の場合、条例第4条に基づく逓減率により計算した延床面積を入力してください。</t>
    <rPh sb="0" eb="2">
      <t>ヨウト</t>
    </rPh>
    <rPh sb="3" eb="5">
      <t>ジム</t>
    </rPh>
    <rPh sb="5" eb="6">
      <t>ショ</t>
    </rPh>
    <rPh sb="7" eb="9">
      <t>バアイ</t>
    </rPh>
    <rPh sb="10" eb="12">
      <t>ジョウレイ</t>
    </rPh>
    <rPh sb="12" eb="13">
      <t>ダイ</t>
    </rPh>
    <rPh sb="14" eb="15">
      <t>ジョウ</t>
    </rPh>
    <rPh sb="16" eb="17">
      <t>モト</t>
    </rPh>
    <rPh sb="19" eb="21">
      <t>テイゲン</t>
    </rPh>
    <rPh sb="21" eb="22">
      <t>リツ</t>
    </rPh>
    <rPh sb="25" eb="27">
      <t>ケイサン</t>
    </rPh>
    <rPh sb="29" eb="31">
      <t>ノベユカ</t>
    </rPh>
    <rPh sb="31" eb="33">
      <t>メンセキ</t>
    </rPh>
    <rPh sb="34" eb="36">
      <t>ニュウリョク</t>
    </rPh>
    <phoneticPr fontId="1"/>
  </si>
  <si>
    <t>身体障害者用区画</t>
    <phoneticPr fontId="1"/>
  </si>
  <si>
    <t>・</t>
    <phoneticPr fontId="1"/>
  </si>
  <si>
    <t>（幅3.5ｍ×奥行6.0ｍ）：</t>
    <phoneticPr fontId="1"/>
  </si>
  <si>
    <t>普通車用区画</t>
    <phoneticPr fontId="1"/>
  </si>
  <si>
    <t>（幅2.5ｍ×奥行5.5ｍ）：</t>
    <phoneticPr fontId="1"/>
  </si>
  <si>
    <t>小型車用区画</t>
    <phoneticPr fontId="1"/>
  </si>
  <si>
    <t>（幅2.3ｍ×奥行5.0ｍ）：</t>
    <phoneticPr fontId="1"/>
  </si>
  <si>
    <t>延床面積については、駐車施設の延床面積を除いた面積としてください。</t>
    <rPh sb="0" eb="1">
      <t>ノ</t>
    </rPh>
    <rPh sb="15" eb="16">
      <t>ノ</t>
    </rPh>
    <phoneticPr fontId="1"/>
  </si>
  <si>
    <t>台×0.5－1</t>
    <rPh sb="0" eb="1">
      <t>ダイ</t>
    </rPh>
    <phoneticPr fontId="1"/>
  </si>
  <si>
    <t>姫路市では、共同住宅は非特定用途と同じ対象規模とします。</t>
    <rPh sb="0" eb="3">
      <t>ヒメジシ</t>
    </rPh>
    <rPh sb="6" eb="10">
      <t>キョウドウジュウタク</t>
    </rPh>
    <rPh sb="11" eb="16">
      <t>ヒトクテイヨウト</t>
    </rPh>
    <rPh sb="17" eb="18">
      <t>オナ</t>
    </rPh>
    <rPh sb="19" eb="23">
      <t>タイショウキボ</t>
    </rPh>
    <phoneticPr fontId="1"/>
  </si>
  <si>
    <r>
      <t>・特定用途</t>
    </r>
    <r>
      <rPr>
        <sz val="11"/>
        <color rgb="FFFF0000"/>
        <rFont val="メイリオ"/>
        <family val="3"/>
        <charset val="128"/>
      </rPr>
      <t>（共同住宅を除く）</t>
    </r>
    <r>
      <rPr>
        <sz val="11"/>
        <color theme="1"/>
        <rFont val="メイリオ"/>
        <family val="3"/>
        <charset val="128"/>
      </rPr>
      <t>：ア</t>
    </r>
    <rPh sb="6" eb="10">
      <t>キョウドウジュウタク</t>
    </rPh>
    <rPh sb="11" eb="12">
      <t>ノゾ</t>
    </rPh>
    <phoneticPr fontId="1"/>
  </si>
  <si>
    <r>
      <t>・共用部分を含めた特定用途</t>
    </r>
    <r>
      <rPr>
        <sz val="11"/>
        <color rgb="FFFF0000"/>
        <rFont val="メイリオ"/>
        <family val="3"/>
        <charset val="128"/>
      </rPr>
      <t>（共同住宅を除く）</t>
    </r>
    <r>
      <rPr>
        <sz val="11"/>
        <color theme="1"/>
        <rFont val="メイリオ"/>
        <family val="3"/>
        <charset val="128"/>
      </rPr>
      <t>の延床面積</t>
    </r>
    <rPh sb="1" eb="3">
      <t>キョウヨウ</t>
    </rPh>
    <rPh sb="3" eb="5">
      <t>ブブン</t>
    </rPh>
    <rPh sb="6" eb="7">
      <t>フク</t>
    </rPh>
    <rPh sb="9" eb="11">
      <t>トクテイ</t>
    </rPh>
    <rPh sb="11" eb="13">
      <t>ヨウト</t>
    </rPh>
    <rPh sb="14" eb="16">
      <t>キョウドウ</t>
    </rPh>
    <rPh sb="16" eb="18">
      <t>ジュウタク</t>
    </rPh>
    <rPh sb="19" eb="20">
      <t>ノゾ</t>
    </rPh>
    <rPh sb="23" eb="25">
      <t>ノベユカ</t>
    </rPh>
    <rPh sb="25" eb="27">
      <t>メンセキ</t>
    </rPh>
    <phoneticPr fontId="1"/>
  </si>
  <si>
    <r>
      <t>・特定用途</t>
    </r>
    <r>
      <rPr>
        <sz val="11"/>
        <color rgb="FFFF0000"/>
        <rFont val="メイリオ"/>
        <family val="3"/>
        <charset val="128"/>
      </rPr>
      <t>（共同住宅を除く）</t>
    </r>
    <r>
      <rPr>
        <sz val="11"/>
        <color theme="1"/>
        <rFont val="メイリオ"/>
        <family val="3"/>
        <charset val="128"/>
      </rPr>
      <t>：</t>
    </r>
    <rPh sb="1" eb="3">
      <t>トクテイ</t>
    </rPh>
    <rPh sb="3" eb="5">
      <t>ヨウト</t>
    </rPh>
    <rPh sb="6" eb="10">
      <t>キョウドウジュウタク</t>
    </rPh>
    <rPh sb="11" eb="12">
      <t>ノゾ</t>
    </rPh>
    <phoneticPr fontId="1"/>
  </si>
  <si>
    <r>
      <t>・非特定用途</t>
    </r>
    <r>
      <rPr>
        <sz val="11"/>
        <color rgb="FFFF0000"/>
        <rFont val="メイリオ"/>
        <family val="3"/>
        <charset val="128"/>
      </rPr>
      <t>及び共同住宅</t>
    </r>
    <r>
      <rPr>
        <sz val="11"/>
        <color theme="1"/>
        <rFont val="メイリオ"/>
        <family val="3"/>
        <charset val="128"/>
      </rPr>
      <t>：イ</t>
    </r>
    <rPh sb="1" eb="2">
      <t>ヒ</t>
    </rPh>
    <rPh sb="6" eb="7">
      <t>オヨ</t>
    </rPh>
    <rPh sb="8" eb="12">
      <t>キョウドウジュウタク</t>
    </rPh>
    <phoneticPr fontId="1"/>
  </si>
  <si>
    <r>
      <t>・共用部分を含めた非特定用</t>
    </r>
    <r>
      <rPr>
        <sz val="11"/>
        <color rgb="FFFF0000"/>
        <rFont val="メイリオ"/>
        <family val="3"/>
        <charset val="128"/>
      </rPr>
      <t>及び共同住宅</t>
    </r>
    <r>
      <rPr>
        <sz val="11"/>
        <color theme="1"/>
        <rFont val="メイリオ"/>
        <family val="3"/>
        <charset val="128"/>
      </rPr>
      <t>の延床面積</t>
    </r>
    <rPh sb="1" eb="3">
      <t>キョウヨウ</t>
    </rPh>
    <rPh sb="3" eb="5">
      <t>ブブン</t>
    </rPh>
    <rPh sb="6" eb="7">
      <t>フク</t>
    </rPh>
    <rPh sb="9" eb="10">
      <t>ヒ</t>
    </rPh>
    <rPh sb="10" eb="12">
      <t>トクテイ</t>
    </rPh>
    <rPh sb="12" eb="13">
      <t>ヨウ</t>
    </rPh>
    <rPh sb="13" eb="14">
      <t>オヨ</t>
    </rPh>
    <rPh sb="15" eb="19">
      <t>キョウドウジュウタク</t>
    </rPh>
    <rPh sb="20" eb="22">
      <t>ノベユカ</t>
    </rPh>
    <rPh sb="22" eb="24">
      <t>メンセキ</t>
    </rPh>
    <phoneticPr fontId="1"/>
  </si>
  <si>
    <r>
      <t>・非特定用途</t>
    </r>
    <r>
      <rPr>
        <sz val="11"/>
        <color rgb="FFFF0000"/>
        <rFont val="メイリオ"/>
        <family val="3"/>
        <charset val="128"/>
      </rPr>
      <t>及び共同住宅</t>
    </r>
    <r>
      <rPr>
        <sz val="11"/>
        <color theme="1"/>
        <rFont val="メイリオ"/>
        <family val="3"/>
        <charset val="128"/>
      </rPr>
      <t>：</t>
    </r>
    <rPh sb="1" eb="2">
      <t>ヒ</t>
    </rPh>
    <rPh sb="2" eb="4">
      <t>トクテイ</t>
    </rPh>
    <rPh sb="4" eb="6">
      <t>ヨウト</t>
    </rPh>
    <rPh sb="6" eb="7">
      <t>オヨ</t>
    </rPh>
    <rPh sb="8" eb="12">
      <t>キョウドウジュウタク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</si>
</sst>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0_ "/>
    <numFmt numFmtId="178" formatCode="0.0000_ "/>
    <numFmt numFmtId="179" formatCode="0.0000000000_ "/>
    <numFmt numFmtId="180" formatCode="0.000000000_ 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center"/>
    </xf>
    <xf numFmtId="0" fontId="3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5" fillId="0" borderId="0" xfId="1" applyFont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179" fontId="3" fillId="0" borderId="0" xfId="1" applyNumberFormat="1" applyFont="1">
      <alignment vertical="center"/>
    </xf>
    <xf numFmtId="180" fontId="3" fillId="0" borderId="0" xfId="1" applyNumberFormat="1" applyFont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2" xfId="1" applyFont="1" applyBorder="1" applyAlignment="1">
      <alignment horizontal="center" vertical="center"/>
    </xf>
    <xf numFmtId="178" fontId="3" fillId="0" borderId="0" xfId="1" applyNumberFormat="1" applyFont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2" borderId="0" xfId="1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00"/>
      <color rgb="FFD6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"/>
  <sheetViews>
    <sheetView tabSelected="1" view="pageBreakPreview" zoomScaleNormal="100" zoomScaleSheetLayoutView="100" workbookViewId="0">
      <selection activeCell="M12" sqref="M12:P12"/>
    </sheetView>
  </sheetViews>
  <sheetFormatPr defaultColWidth="2.44140625" defaultRowHeight="15" customHeight="1" x14ac:dyDescent="0.2"/>
  <cols>
    <col min="1" max="9" width="2.44140625" style="1" customWidth="1"/>
    <col min="10" max="13" width="2.44140625" style="5" customWidth="1"/>
    <col min="14" max="16" width="2.44140625" style="1" customWidth="1"/>
    <col min="17" max="17" width="2.44140625" style="5" customWidth="1"/>
    <col min="18" max="19" width="2.44140625" style="1" customWidth="1"/>
    <col min="20" max="26" width="2.44140625" style="1"/>
    <col min="27" max="28" width="2.44140625" style="1" customWidth="1"/>
    <col min="29" max="40" width="2.44140625" style="1"/>
    <col min="41" max="41" width="15.88671875" style="1" bestFit="1" customWidth="1"/>
    <col min="42" max="256" width="2.44140625" style="1"/>
    <col min="257" max="273" width="2.44140625" style="1" customWidth="1"/>
    <col min="274" max="512" width="2.44140625" style="1"/>
    <col min="513" max="529" width="2.44140625" style="1" customWidth="1"/>
    <col min="530" max="768" width="2.44140625" style="1"/>
    <col min="769" max="785" width="2.44140625" style="1" customWidth="1"/>
    <col min="786" max="1024" width="2.44140625" style="1"/>
    <col min="1025" max="1041" width="2.44140625" style="1" customWidth="1"/>
    <col min="1042" max="1280" width="2.44140625" style="1"/>
    <col min="1281" max="1297" width="2.44140625" style="1" customWidth="1"/>
    <col min="1298" max="1536" width="2.44140625" style="1"/>
    <col min="1537" max="1553" width="2.44140625" style="1" customWidth="1"/>
    <col min="1554" max="1792" width="2.44140625" style="1"/>
    <col min="1793" max="1809" width="2.44140625" style="1" customWidth="1"/>
    <col min="1810" max="2048" width="2.44140625" style="1"/>
    <col min="2049" max="2065" width="2.44140625" style="1" customWidth="1"/>
    <col min="2066" max="2304" width="2.44140625" style="1"/>
    <col min="2305" max="2321" width="2.44140625" style="1" customWidth="1"/>
    <col min="2322" max="2560" width="2.44140625" style="1"/>
    <col min="2561" max="2577" width="2.44140625" style="1" customWidth="1"/>
    <col min="2578" max="2816" width="2.44140625" style="1"/>
    <col min="2817" max="2833" width="2.44140625" style="1" customWidth="1"/>
    <col min="2834" max="3072" width="2.44140625" style="1"/>
    <col min="3073" max="3089" width="2.44140625" style="1" customWidth="1"/>
    <col min="3090" max="3328" width="2.44140625" style="1"/>
    <col min="3329" max="3345" width="2.44140625" style="1" customWidth="1"/>
    <col min="3346" max="3584" width="2.44140625" style="1"/>
    <col min="3585" max="3601" width="2.44140625" style="1" customWidth="1"/>
    <col min="3602" max="3840" width="2.44140625" style="1"/>
    <col min="3841" max="3857" width="2.44140625" style="1" customWidth="1"/>
    <col min="3858" max="4096" width="2.44140625" style="1"/>
    <col min="4097" max="4113" width="2.44140625" style="1" customWidth="1"/>
    <col min="4114" max="4352" width="2.44140625" style="1"/>
    <col min="4353" max="4369" width="2.44140625" style="1" customWidth="1"/>
    <col min="4370" max="4608" width="2.44140625" style="1"/>
    <col min="4609" max="4625" width="2.44140625" style="1" customWidth="1"/>
    <col min="4626" max="4864" width="2.44140625" style="1"/>
    <col min="4865" max="4881" width="2.44140625" style="1" customWidth="1"/>
    <col min="4882" max="5120" width="2.44140625" style="1"/>
    <col min="5121" max="5137" width="2.44140625" style="1" customWidth="1"/>
    <col min="5138" max="5376" width="2.44140625" style="1"/>
    <col min="5377" max="5393" width="2.44140625" style="1" customWidth="1"/>
    <col min="5394" max="5632" width="2.44140625" style="1"/>
    <col min="5633" max="5649" width="2.44140625" style="1" customWidth="1"/>
    <col min="5650" max="5888" width="2.44140625" style="1"/>
    <col min="5889" max="5905" width="2.44140625" style="1" customWidth="1"/>
    <col min="5906" max="6144" width="2.44140625" style="1"/>
    <col min="6145" max="6161" width="2.44140625" style="1" customWidth="1"/>
    <col min="6162" max="6400" width="2.44140625" style="1"/>
    <col min="6401" max="6417" width="2.44140625" style="1" customWidth="1"/>
    <col min="6418" max="6656" width="2.44140625" style="1"/>
    <col min="6657" max="6673" width="2.44140625" style="1" customWidth="1"/>
    <col min="6674" max="6912" width="2.44140625" style="1"/>
    <col min="6913" max="6929" width="2.44140625" style="1" customWidth="1"/>
    <col min="6930" max="7168" width="2.44140625" style="1"/>
    <col min="7169" max="7185" width="2.44140625" style="1" customWidth="1"/>
    <col min="7186" max="7424" width="2.44140625" style="1"/>
    <col min="7425" max="7441" width="2.44140625" style="1" customWidth="1"/>
    <col min="7442" max="7680" width="2.44140625" style="1"/>
    <col min="7681" max="7697" width="2.44140625" style="1" customWidth="1"/>
    <col min="7698" max="7936" width="2.44140625" style="1"/>
    <col min="7937" max="7953" width="2.44140625" style="1" customWidth="1"/>
    <col min="7954" max="8192" width="2.44140625" style="1"/>
    <col min="8193" max="8209" width="2.44140625" style="1" customWidth="1"/>
    <col min="8210" max="8448" width="2.44140625" style="1"/>
    <col min="8449" max="8465" width="2.44140625" style="1" customWidth="1"/>
    <col min="8466" max="8704" width="2.44140625" style="1"/>
    <col min="8705" max="8721" width="2.44140625" style="1" customWidth="1"/>
    <col min="8722" max="8960" width="2.44140625" style="1"/>
    <col min="8961" max="8977" width="2.44140625" style="1" customWidth="1"/>
    <col min="8978" max="9216" width="2.44140625" style="1"/>
    <col min="9217" max="9233" width="2.44140625" style="1" customWidth="1"/>
    <col min="9234" max="9472" width="2.44140625" style="1"/>
    <col min="9473" max="9489" width="2.44140625" style="1" customWidth="1"/>
    <col min="9490" max="9728" width="2.44140625" style="1"/>
    <col min="9729" max="9745" width="2.44140625" style="1" customWidth="1"/>
    <col min="9746" max="9984" width="2.44140625" style="1"/>
    <col min="9985" max="10001" width="2.44140625" style="1" customWidth="1"/>
    <col min="10002" max="10240" width="2.44140625" style="1"/>
    <col min="10241" max="10257" width="2.44140625" style="1" customWidth="1"/>
    <col min="10258" max="10496" width="2.44140625" style="1"/>
    <col min="10497" max="10513" width="2.44140625" style="1" customWidth="1"/>
    <col min="10514" max="10752" width="2.44140625" style="1"/>
    <col min="10753" max="10769" width="2.44140625" style="1" customWidth="1"/>
    <col min="10770" max="11008" width="2.44140625" style="1"/>
    <col min="11009" max="11025" width="2.44140625" style="1" customWidth="1"/>
    <col min="11026" max="11264" width="2.44140625" style="1"/>
    <col min="11265" max="11281" width="2.44140625" style="1" customWidth="1"/>
    <col min="11282" max="11520" width="2.44140625" style="1"/>
    <col min="11521" max="11537" width="2.44140625" style="1" customWidth="1"/>
    <col min="11538" max="11776" width="2.44140625" style="1"/>
    <col min="11777" max="11793" width="2.44140625" style="1" customWidth="1"/>
    <col min="11794" max="12032" width="2.44140625" style="1"/>
    <col min="12033" max="12049" width="2.44140625" style="1" customWidth="1"/>
    <col min="12050" max="12288" width="2.44140625" style="1"/>
    <col min="12289" max="12305" width="2.44140625" style="1" customWidth="1"/>
    <col min="12306" max="12544" width="2.44140625" style="1"/>
    <col min="12545" max="12561" width="2.44140625" style="1" customWidth="1"/>
    <col min="12562" max="12800" width="2.44140625" style="1"/>
    <col min="12801" max="12817" width="2.44140625" style="1" customWidth="1"/>
    <col min="12818" max="13056" width="2.44140625" style="1"/>
    <col min="13057" max="13073" width="2.44140625" style="1" customWidth="1"/>
    <col min="13074" max="13312" width="2.44140625" style="1"/>
    <col min="13313" max="13329" width="2.44140625" style="1" customWidth="1"/>
    <col min="13330" max="13568" width="2.44140625" style="1"/>
    <col min="13569" max="13585" width="2.44140625" style="1" customWidth="1"/>
    <col min="13586" max="13824" width="2.44140625" style="1"/>
    <col min="13825" max="13841" width="2.44140625" style="1" customWidth="1"/>
    <col min="13842" max="14080" width="2.44140625" style="1"/>
    <col min="14081" max="14097" width="2.44140625" style="1" customWidth="1"/>
    <col min="14098" max="14336" width="2.44140625" style="1"/>
    <col min="14337" max="14353" width="2.44140625" style="1" customWidth="1"/>
    <col min="14354" max="14592" width="2.44140625" style="1"/>
    <col min="14593" max="14609" width="2.44140625" style="1" customWidth="1"/>
    <col min="14610" max="14848" width="2.44140625" style="1"/>
    <col min="14849" max="14865" width="2.44140625" style="1" customWidth="1"/>
    <col min="14866" max="15104" width="2.44140625" style="1"/>
    <col min="15105" max="15121" width="2.44140625" style="1" customWidth="1"/>
    <col min="15122" max="15360" width="2.44140625" style="1"/>
    <col min="15361" max="15377" width="2.44140625" style="1" customWidth="1"/>
    <col min="15378" max="15616" width="2.44140625" style="1"/>
    <col min="15617" max="15633" width="2.44140625" style="1" customWidth="1"/>
    <col min="15634" max="15872" width="2.44140625" style="1"/>
    <col min="15873" max="15889" width="2.44140625" style="1" customWidth="1"/>
    <col min="15890" max="16128" width="2.44140625" style="1"/>
    <col min="16129" max="16145" width="2.44140625" style="1" customWidth="1"/>
    <col min="16146" max="16384" width="2.44140625" style="1"/>
  </cols>
  <sheetData>
    <row r="1" spans="1:41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spans="1:41" ht="1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1:41" ht="15" customHeight="1" x14ac:dyDescent="0.2">
      <c r="B3" s="17" t="s">
        <v>43</v>
      </c>
      <c r="C3" s="17" t="s">
        <v>55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8"/>
      <c r="S3" s="18"/>
      <c r="T3" s="18"/>
      <c r="U3" s="18"/>
    </row>
    <row r="4" spans="1:41" ht="15" customHeight="1" x14ac:dyDescent="0.2">
      <c r="A4" s="14"/>
      <c r="B4" s="4" t="s">
        <v>43</v>
      </c>
      <c r="C4" s="10"/>
      <c r="D4" s="10"/>
      <c r="E4" s="10"/>
      <c r="F4" s="9" t="s">
        <v>44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41" ht="15" customHeight="1" x14ac:dyDescent="0.2">
      <c r="B5" s="4" t="s">
        <v>43</v>
      </c>
      <c r="C5" s="4" t="s">
        <v>53</v>
      </c>
      <c r="J5" s="1"/>
      <c r="K5" s="1"/>
      <c r="L5" s="1"/>
      <c r="M5" s="1"/>
    </row>
    <row r="6" spans="1:41" ht="15" customHeight="1" x14ac:dyDescent="0.2">
      <c r="B6" s="4" t="s">
        <v>43</v>
      </c>
      <c r="C6" s="4" t="s">
        <v>45</v>
      </c>
      <c r="J6" s="1"/>
      <c r="K6" s="1"/>
      <c r="L6" s="1"/>
      <c r="M6" s="1"/>
    </row>
    <row r="7" spans="1:41" ht="15" customHeight="1" x14ac:dyDescent="0.2">
      <c r="J7" s="1"/>
      <c r="K7" s="1"/>
      <c r="L7" s="1"/>
      <c r="M7" s="1"/>
      <c r="AO7" s="16"/>
    </row>
    <row r="8" spans="1:41" ht="15" customHeight="1" x14ac:dyDescent="0.2">
      <c r="A8" s="1" t="s">
        <v>3</v>
      </c>
      <c r="J8" s="1"/>
      <c r="K8" s="1"/>
      <c r="L8" s="1"/>
      <c r="M8" s="1"/>
      <c r="Q8" s="1"/>
      <c r="AO8" s="11"/>
    </row>
    <row r="9" spans="1:41" ht="15" customHeight="1" x14ac:dyDescent="0.2">
      <c r="J9" s="1"/>
      <c r="K9" s="1"/>
      <c r="L9" s="1"/>
      <c r="M9" s="1"/>
      <c r="Q9" s="1"/>
    </row>
    <row r="10" spans="1:41" ht="15" customHeight="1" x14ac:dyDescent="0.2">
      <c r="A10" s="1" t="s">
        <v>56</v>
      </c>
      <c r="J10" s="1"/>
      <c r="K10" s="1"/>
      <c r="L10" s="1"/>
      <c r="M10" s="1"/>
      <c r="O10" s="29">
        <v>0</v>
      </c>
      <c r="P10" s="29"/>
      <c r="Q10" s="29"/>
      <c r="R10" s="29"/>
      <c r="S10" s="29"/>
      <c r="T10" s="5" t="s">
        <v>1</v>
      </c>
      <c r="AO10" s="15"/>
    </row>
    <row r="11" spans="1:41" ht="15" customHeight="1" x14ac:dyDescent="0.2">
      <c r="G11" s="20"/>
      <c r="H11" s="20"/>
      <c r="I11" s="20"/>
      <c r="J11" s="20"/>
      <c r="K11" s="20"/>
      <c r="M11" s="1"/>
      <c r="Q11" s="1"/>
      <c r="T11" s="20"/>
      <c r="U11" s="20"/>
      <c r="V11" s="20"/>
      <c r="W11" s="20"/>
      <c r="X11" s="5"/>
      <c r="AO11" s="15"/>
    </row>
    <row r="12" spans="1:41" ht="15" customHeight="1" x14ac:dyDescent="0.2">
      <c r="A12" s="1" t="s">
        <v>59</v>
      </c>
      <c r="J12" s="1"/>
      <c r="K12" s="1"/>
      <c r="L12" s="1"/>
      <c r="M12" s="29">
        <v>0</v>
      </c>
      <c r="N12" s="29"/>
      <c r="O12" s="29"/>
      <c r="P12" s="29"/>
      <c r="Q12" s="5" t="s">
        <v>1</v>
      </c>
      <c r="T12" s="20"/>
      <c r="U12" s="20"/>
      <c r="V12" s="20"/>
      <c r="W12" s="20"/>
      <c r="X12" s="5"/>
      <c r="AO12" s="15"/>
    </row>
    <row r="13" spans="1:41" ht="15" customHeight="1" x14ac:dyDescent="0.2">
      <c r="G13" s="20"/>
      <c r="H13" s="20"/>
      <c r="I13" s="20"/>
      <c r="J13" s="20"/>
      <c r="K13" s="20"/>
      <c r="M13" s="1"/>
      <c r="Q13" s="1"/>
      <c r="T13" s="20"/>
      <c r="U13" s="20"/>
      <c r="V13" s="20"/>
      <c r="W13" s="20"/>
      <c r="X13" s="5"/>
      <c r="AE13" s="20"/>
      <c r="AF13" s="20"/>
      <c r="AG13" s="20"/>
      <c r="AH13" s="20"/>
      <c r="AI13" s="20"/>
      <c r="AJ13" s="5"/>
      <c r="AO13" s="15"/>
    </row>
    <row r="14" spans="1:41" ht="15" customHeight="1" x14ac:dyDescent="0.2">
      <c r="A14" s="1" t="s">
        <v>2</v>
      </c>
      <c r="G14" s="29">
        <v>0</v>
      </c>
      <c r="H14" s="29"/>
      <c r="I14" s="29"/>
      <c r="J14" s="29"/>
      <c r="K14" s="29"/>
      <c r="L14" s="5" t="s">
        <v>1</v>
      </c>
      <c r="M14" s="1"/>
      <c r="Q14" s="1"/>
      <c r="T14" s="20"/>
      <c r="U14" s="20"/>
      <c r="V14" s="20"/>
      <c r="W14" s="20"/>
      <c r="X14" s="5"/>
      <c r="AE14" s="20"/>
      <c r="AF14" s="20"/>
      <c r="AG14" s="20"/>
      <c r="AH14" s="20"/>
      <c r="AI14" s="20"/>
      <c r="AJ14" s="5"/>
      <c r="AO14" s="15"/>
    </row>
    <row r="15" spans="1:41" ht="15" customHeight="1" x14ac:dyDescent="0.2">
      <c r="G15" s="5"/>
      <c r="H15" s="5"/>
      <c r="I15" s="5"/>
      <c r="M15" s="1"/>
      <c r="Q15" s="1"/>
      <c r="T15" s="5"/>
      <c r="U15" s="5"/>
      <c r="V15" s="5"/>
      <c r="W15" s="5"/>
      <c r="X15" s="5"/>
      <c r="AE15" s="5"/>
      <c r="AF15" s="5"/>
      <c r="AG15" s="5"/>
      <c r="AH15" s="5"/>
      <c r="AI15" s="5"/>
      <c r="AJ15" s="5"/>
    </row>
    <row r="16" spans="1:41" ht="15" customHeight="1" x14ac:dyDescent="0.2">
      <c r="A16" s="1" t="s">
        <v>4</v>
      </c>
      <c r="J16" s="1" t="s">
        <v>12</v>
      </c>
      <c r="K16" s="29">
        <v>0</v>
      </c>
      <c r="L16" s="29"/>
      <c r="M16" s="29"/>
      <c r="N16" s="29"/>
      <c r="O16" s="29"/>
      <c r="P16" s="29"/>
      <c r="Q16" s="1" t="s">
        <v>1</v>
      </c>
      <c r="R16" s="5"/>
      <c r="S16" s="1" t="str">
        <f>IF(K16=O10+M12+G14,"","延床面積不整合")</f>
        <v/>
      </c>
    </row>
    <row r="17" spans="1:35" ht="15" customHeight="1" x14ac:dyDescent="0.2">
      <c r="N17" s="5"/>
      <c r="O17" s="5"/>
    </row>
    <row r="18" spans="1:35" ht="15" customHeight="1" x14ac:dyDescent="0.2">
      <c r="A18" s="1" t="s">
        <v>57</v>
      </c>
    </row>
    <row r="19" spans="1:35" ht="15" customHeight="1" x14ac:dyDescent="0.2">
      <c r="B19" s="25" t="s">
        <v>5</v>
      </c>
      <c r="H19" s="25" t="s">
        <v>1</v>
      </c>
      <c r="I19" s="25" t="s">
        <v>8</v>
      </c>
      <c r="J19" s="25" t="s">
        <v>6</v>
      </c>
      <c r="K19" s="1"/>
      <c r="L19" s="1"/>
      <c r="M19" s="1"/>
      <c r="P19" s="25" t="s">
        <v>1</v>
      </c>
      <c r="Q19" s="25" t="s">
        <v>7</v>
      </c>
      <c r="V19" s="1" t="s">
        <v>5</v>
      </c>
      <c r="W19" s="24">
        <f>O10</f>
        <v>0</v>
      </c>
      <c r="X19" s="24"/>
      <c r="Y19" s="24"/>
      <c r="Z19" s="24"/>
      <c r="AA19" s="24"/>
      <c r="AB19" s="1" t="s">
        <v>1</v>
      </c>
    </row>
    <row r="20" spans="1:35" ht="7.5" customHeight="1" x14ac:dyDescent="0.2">
      <c r="B20" s="25"/>
      <c r="C20" s="25">
        <f>O10</f>
        <v>0</v>
      </c>
      <c r="D20" s="25"/>
      <c r="E20" s="25"/>
      <c r="F20" s="25"/>
      <c r="G20" s="25"/>
      <c r="H20" s="25"/>
      <c r="I20" s="25"/>
      <c r="J20" s="25"/>
      <c r="K20" s="25">
        <f>G14</f>
        <v>0</v>
      </c>
      <c r="L20" s="25"/>
      <c r="M20" s="25"/>
      <c r="N20" s="25"/>
      <c r="O20" s="25"/>
      <c r="P20" s="25"/>
      <c r="Q20" s="25"/>
      <c r="R20" s="6"/>
      <c r="S20" s="6"/>
      <c r="T20" s="6"/>
      <c r="U20" s="6"/>
      <c r="V20" s="6"/>
      <c r="W20" s="7"/>
      <c r="X20" s="7"/>
      <c r="Y20" s="7"/>
      <c r="Z20" s="7"/>
      <c r="AA20" s="7"/>
      <c r="AB20" s="6"/>
      <c r="AC20" s="6"/>
      <c r="AD20" s="6"/>
      <c r="AE20" s="6"/>
      <c r="AF20" s="6"/>
    </row>
    <row r="21" spans="1:35" ht="7.5" customHeight="1" x14ac:dyDescent="0.2">
      <c r="B21" s="25"/>
      <c r="C21" s="24"/>
      <c r="D21" s="24"/>
      <c r="E21" s="24"/>
      <c r="F21" s="24"/>
      <c r="G21" s="24"/>
      <c r="H21" s="25"/>
      <c r="I21" s="25"/>
      <c r="J21" s="25"/>
      <c r="K21" s="24"/>
      <c r="L21" s="24"/>
      <c r="M21" s="24"/>
      <c r="N21" s="24"/>
      <c r="O21" s="24"/>
      <c r="P21" s="25"/>
      <c r="Q21" s="25"/>
      <c r="W21" s="5"/>
      <c r="X21" s="5"/>
      <c r="Y21" s="5"/>
      <c r="Z21" s="5"/>
      <c r="AA21" s="5"/>
    </row>
    <row r="22" spans="1:35" ht="15" customHeight="1" x14ac:dyDescent="0.2">
      <c r="B22" s="25"/>
      <c r="H22" s="25"/>
      <c r="I22" s="25"/>
      <c r="J22" s="25"/>
      <c r="K22" s="1"/>
      <c r="L22" s="1"/>
      <c r="M22" s="1"/>
      <c r="P22" s="25"/>
      <c r="Q22" s="25"/>
      <c r="R22" s="1" t="s">
        <v>5</v>
      </c>
      <c r="S22" s="24">
        <f>O10</f>
        <v>0</v>
      </c>
      <c r="T22" s="24"/>
      <c r="U22" s="24"/>
      <c r="V22" s="24"/>
      <c r="W22" s="24"/>
      <c r="X22" s="1" t="s">
        <v>1</v>
      </c>
      <c r="Y22" s="1" t="s">
        <v>8</v>
      </c>
      <c r="Z22" s="1" t="s">
        <v>9</v>
      </c>
      <c r="AA22" s="24">
        <f>M12</f>
        <v>0</v>
      </c>
      <c r="AB22" s="24"/>
      <c r="AC22" s="24"/>
      <c r="AD22" s="24"/>
      <c r="AE22" s="24"/>
      <c r="AF22" s="1" t="s">
        <v>1</v>
      </c>
    </row>
    <row r="23" spans="1:35" ht="15" customHeight="1" x14ac:dyDescent="0.2">
      <c r="H23" s="2"/>
      <c r="I23" s="2"/>
      <c r="J23" s="2"/>
      <c r="T23" s="5"/>
      <c r="U23" s="5"/>
      <c r="V23" s="5"/>
    </row>
    <row r="24" spans="1:35" ht="15" customHeight="1" x14ac:dyDescent="0.2">
      <c r="B24" s="1" t="s">
        <v>10</v>
      </c>
      <c r="C24" s="1" t="s">
        <v>11</v>
      </c>
      <c r="D24" s="24" t="e">
        <f>ROUND(C20+K20*(W19/(S22+AA22)),2)</f>
        <v>#DIV/0!</v>
      </c>
      <c r="E24" s="24"/>
      <c r="F24" s="24"/>
      <c r="G24" s="24"/>
      <c r="H24" s="24"/>
      <c r="I24" s="2" t="s">
        <v>1</v>
      </c>
      <c r="J24" s="2"/>
      <c r="AI24" s="5"/>
    </row>
    <row r="25" spans="1:35" ht="15" customHeight="1" x14ac:dyDescent="0.2">
      <c r="H25" s="2"/>
      <c r="I25" s="2"/>
      <c r="J25" s="2"/>
    </row>
    <row r="26" spans="1:35" ht="15" customHeight="1" x14ac:dyDescent="0.2">
      <c r="A26" s="1" t="s">
        <v>60</v>
      </c>
      <c r="W26" s="5"/>
      <c r="AA26" s="5"/>
      <c r="AE26" s="5"/>
    </row>
    <row r="27" spans="1:35" ht="15" customHeight="1" x14ac:dyDescent="0.2">
      <c r="W27" s="5"/>
      <c r="AA27" s="5"/>
      <c r="AE27" s="5"/>
    </row>
    <row r="28" spans="1:35" ht="15" customHeight="1" x14ac:dyDescent="0.2">
      <c r="B28" s="1" t="s">
        <v>12</v>
      </c>
      <c r="C28" s="24">
        <f>K16</f>
        <v>0</v>
      </c>
      <c r="D28" s="24"/>
      <c r="E28" s="24"/>
      <c r="F28" s="24"/>
      <c r="G28" s="24"/>
      <c r="H28" s="24"/>
      <c r="I28" s="1" t="s">
        <v>1</v>
      </c>
      <c r="J28" s="1" t="s">
        <v>13</v>
      </c>
      <c r="K28" s="1" t="s">
        <v>11</v>
      </c>
      <c r="L28" s="24" t="e">
        <f>D24</f>
        <v>#DIV/0!</v>
      </c>
      <c r="M28" s="24"/>
      <c r="N28" s="24"/>
      <c r="O28" s="24"/>
      <c r="P28" s="24"/>
      <c r="Q28" s="1" t="s">
        <v>1</v>
      </c>
      <c r="R28" s="1" t="s">
        <v>10</v>
      </c>
      <c r="S28" s="1" t="s">
        <v>14</v>
      </c>
      <c r="T28" s="24" t="e">
        <f>C28-L28</f>
        <v>#DIV/0!</v>
      </c>
      <c r="U28" s="24"/>
      <c r="V28" s="24"/>
      <c r="W28" s="24"/>
      <c r="X28" s="24"/>
      <c r="Y28" s="1" t="s">
        <v>1</v>
      </c>
    </row>
    <row r="30" spans="1:35" ht="15" customHeight="1" x14ac:dyDescent="0.2">
      <c r="A30" s="1" t="s">
        <v>15</v>
      </c>
    </row>
    <row r="32" spans="1:35" ht="15" customHeight="1" x14ac:dyDescent="0.2">
      <c r="B32" s="1" t="s">
        <v>12</v>
      </c>
      <c r="C32" s="24">
        <f>C28</f>
        <v>0</v>
      </c>
      <c r="D32" s="24"/>
      <c r="E32" s="24"/>
      <c r="F32" s="24"/>
      <c r="G32" s="24"/>
      <c r="H32" s="24"/>
      <c r="I32" s="1" t="s">
        <v>1</v>
      </c>
      <c r="J32" s="25" t="str">
        <f>IF(K16&gt;=6000,"≧","＜")</f>
        <v>＜</v>
      </c>
      <c r="K32" s="25"/>
      <c r="L32" s="25">
        <v>6000</v>
      </c>
      <c r="M32" s="25"/>
      <c r="N32" s="25"/>
      <c r="O32" s="1" t="s">
        <v>1</v>
      </c>
      <c r="Q32" s="1" t="str">
        <f>IF(K16&gt;=6000,"4.附置義務台数計算へ","3.緩和係数計算へ")</f>
        <v>3.緩和係数計算へ</v>
      </c>
    </row>
    <row r="33" spans="1:36" ht="15" customHeight="1" x14ac:dyDescent="0.2">
      <c r="J33" s="1"/>
      <c r="K33" s="1"/>
      <c r="L33" s="1"/>
      <c r="M33" s="1"/>
      <c r="Q33" s="1"/>
    </row>
    <row r="34" spans="1:36" ht="15" customHeight="1" x14ac:dyDescent="0.2">
      <c r="A34" s="1" t="s">
        <v>16</v>
      </c>
      <c r="J34" s="1"/>
      <c r="K34" s="1"/>
      <c r="L34" s="1"/>
      <c r="M34" s="1"/>
      <c r="Q34" s="1"/>
    </row>
    <row r="35" spans="1:36" ht="15" customHeight="1" x14ac:dyDescent="0.2">
      <c r="A35" s="25">
        <v>1</v>
      </c>
      <c r="B35" s="25" t="s">
        <v>13</v>
      </c>
      <c r="C35" s="5"/>
      <c r="D35" s="5"/>
      <c r="E35" s="5"/>
      <c r="F35" s="5"/>
      <c r="G35" s="5"/>
      <c r="H35" s="5"/>
      <c r="I35" s="5"/>
      <c r="K35" s="1" t="s">
        <v>19</v>
      </c>
      <c r="L35" s="1"/>
      <c r="M35" s="1"/>
      <c r="Q35" s="1"/>
      <c r="T35" s="1" t="s">
        <v>12</v>
      </c>
      <c r="U35" s="24">
        <f>K16</f>
        <v>0</v>
      </c>
      <c r="V35" s="24"/>
      <c r="W35" s="24"/>
      <c r="X35" s="24"/>
      <c r="Y35" s="24"/>
      <c r="Z35" s="24"/>
      <c r="AA35" s="1" t="s">
        <v>1</v>
      </c>
      <c r="AB35" s="1" t="s">
        <v>32</v>
      </c>
    </row>
    <row r="36" spans="1:36" ht="7.5" customHeight="1" x14ac:dyDescent="0.2">
      <c r="A36" s="25"/>
      <c r="B36" s="25"/>
      <c r="C36" s="7"/>
      <c r="D36" s="7"/>
      <c r="E36" s="7"/>
      <c r="F36" s="7"/>
      <c r="G36" s="7"/>
      <c r="H36" s="7"/>
      <c r="I36" s="7"/>
      <c r="J36" s="7"/>
      <c r="K36" s="6"/>
      <c r="L36" s="6"/>
      <c r="M36" s="6"/>
      <c r="N36" s="6"/>
      <c r="O36" s="6"/>
      <c r="P36" s="6"/>
      <c r="Q36" s="6"/>
      <c r="R36" s="6"/>
      <c r="S36" s="6"/>
      <c r="T36" s="6"/>
      <c r="U36" s="7"/>
      <c r="V36" s="7"/>
      <c r="W36" s="7"/>
      <c r="X36" s="7"/>
      <c r="Y36" s="7"/>
      <c r="Z36" s="7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7.5" customHeight="1" x14ac:dyDescent="0.2">
      <c r="A37" s="25"/>
      <c r="B37" s="25"/>
      <c r="C37" s="5"/>
      <c r="D37" s="5"/>
      <c r="E37" s="5"/>
      <c r="F37" s="5"/>
      <c r="G37" s="5"/>
      <c r="H37" s="5"/>
      <c r="I37" s="5"/>
      <c r="K37" s="1"/>
      <c r="L37" s="1"/>
      <c r="M37" s="1"/>
      <c r="Q37" s="1"/>
      <c r="U37" s="5"/>
      <c r="V37" s="5"/>
      <c r="W37" s="5"/>
      <c r="X37" s="5"/>
      <c r="Y37" s="5"/>
      <c r="Z37" s="5"/>
    </row>
    <row r="38" spans="1:36" ht="15" customHeight="1" x14ac:dyDescent="0.2">
      <c r="A38" s="25"/>
      <c r="B38" s="25"/>
      <c r="C38" s="1" t="s">
        <v>42</v>
      </c>
      <c r="H38" s="24" t="e">
        <f>D24</f>
        <v>#DIV/0!</v>
      </c>
      <c r="I38" s="24"/>
      <c r="J38" s="24"/>
      <c r="K38" s="24"/>
      <c r="L38" s="24"/>
      <c r="M38" s="1" t="s">
        <v>41</v>
      </c>
      <c r="Q38" s="1" t="s">
        <v>14</v>
      </c>
      <c r="R38" s="24" t="e">
        <f>T28</f>
        <v>#DIV/0!</v>
      </c>
      <c r="S38" s="24"/>
      <c r="T38" s="24"/>
      <c r="U38" s="24"/>
      <c r="V38" s="24"/>
      <c r="W38" s="1" t="s">
        <v>17</v>
      </c>
      <c r="Z38" s="1" t="s">
        <v>18</v>
      </c>
      <c r="AC38" s="1" t="s">
        <v>7</v>
      </c>
      <c r="AD38" s="1" t="s">
        <v>12</v>
      </c>
      <c r="AE38" s="24">
        <f>K16</f>
        <v>0</v>
      </c>
      <c r="AF38" s="24"/>
      <c r="AG38" s="24"/>
      <c r="AH38" s="24"/>
      <c r="AI38" s="24"/>
      <c r="AJ38" s="1" t="s">
        <v>1</v>
      </c>
    </row>
    <row r="39" spans="1:36" ht="15" customHeight="1" x14ac:dyDescent="0.2">
      <c r="D39" s="3"/>
      <c r="J39" s="1"/>
      <c r="K39" s="1"/>
      <c r="L39" s="1"/>
      <c r="M39" s="1"/>
      <c r="Q39" s="1"/>
    </row>
    <row r="40" spans="1:36" ht="15" customHeight="1" x14ac:dyDescent="0.2">
      <c r="A40" s="1" t="s">
        <v>10</v>
      </c>
      <c r="B40" s="1" t="s">
        <v>20</v>
      </c>
      <c r="C40" s="22" t="e">
        <f>IF(K16&gt;=6000,"計算不要",(1-(1000*(6000-K16)/(6000*(D24+0.5*T28)-1000*K16))))</f>
        <v>#DIV/0!</v>
      </c>
      <c r="D40" s="22"/>
      <c r="E40" s="22"/>
      <c r="F40" s="22"/>
      <c r="J40" s="1"/>
      <c r="K40" s="1"/>
      <c r="L40" s="1"/>
      <c r="M40" s="1"/>
      <c r="Q40" s="1"/>
    </row>
    <row r="41" spans="1:36" ht="15" customHeight="1" x14ac:dyDescent="0.2">
      <c r="J41" s="1"/>
      <c r="K41" s="1"/>
      <c r="L41" s="1"/>
      <c r="M41" s="1"/>
      <c r="Q41" s="1"/>
    </row>
    <row r="42" spans="1:36" ht="15" customHeight="1" x14ac:dyDescent="0.2">
      <c r="A42" s="1" t="s">
        <v>21</v>
      </c>
      <c r="I42" s="13"/>
      <c r="J42" s="1"/>
      <c r="K42" s="1"/>
      <c r="L42" s="1"/>
      <c r="M42" s="1"/>
      <c r="Q42" s="1"/>
    </row>
    <row r="43" spans="1:36" ht="15" customHeight="1" x14ac:dyDescent="0.2">
      <c r="J43" s="1"/>
      <c r="K43" s="1"/>
      <c r="L43" s="1"/>
      <c r="M43" s="1"/>
      <c r="Q43" s="1"/>
    </row>
    <row r="44" spans="1:36" ht="15" customHeight="1" x14ac:dyDescent="0.2">
      <c r="A44" s="1" t="s">
        <v>58</v>
      </c>
      <c r="J44" s="1"/>
      <c r="K44" s="1"/>
      <c r="L44" s="1"/>
      <c r="M44" s="1"/>
      <c r="N44" s="1" t="s">
        <v>11</v>
      </c>
      <c r="O44" s="24" t="e">
        <f>D24</f>
        <v>#DIV/0!</v>
      </c>
      <c r="P44" s="24"/>
      <c r="Q44" s="24"/>
      <c r="R44" s="24"/>
      <c r="S44" s="24"/>
      <c r="T44" s="1" t="s">
        <v>1</v>
      </c>
      <c r="U44" s="1" t="s">
        <v>22</v>
      </c>
      <c r="V44" s="1" t="s">
        <v>23</v>
      </c>
      <c r="Y44" s="1" t="s">
        <v>10</v>
      </c>
      <c r="Z44" s="1" t="s">
        <v>24</v>
      </c>
      <c r="AA44" s="23" t="e">
        <f>D24/150</f>
        <v>#DIV/0!</v>
      </c>
      <c r="AB44" s="23"/>
      <c r="AC44" s="23"/>
      <c r="AD44" s="23"/>
      <c r="AE44" s="1" t="s">
        <v>25</v>
      </c>
    </row>
    <row r="45" spans="1:36" ht="15" customHeight="1" x14ac:dyDescent="0.2">
      <c r="D45" s="3"/>
      <c r="J45" s="1"/>
      <c r="K45" s="1"/>
      <c r="L45" s="1"/>
      <c r="M45" s="1"/>
      <c r="Q45" s="1"/>
    </row>
    <row r="46" spans="1:36" ht="15" customHeight="1" x14ac:dyDescent="0.2">
      <c r="A46" s="1" t="s">
        <v>61</v>
      </c>
      <c r="J46" s="1"/>
      <c r="K46" s="1"/>
      <c r="L46" s="1" t="s">
        <v>14</v>
      </c>
      <c r="M46" s="24" t="e">
        <f>T28</f>
        <v>#DIV/0!</v>
      </c>
      <c r="N46" s="24"/>
      <c r="O46" s="24"/>
      <c r="P46" s="24"/>
      <c r="Q46" s="24"/>
      <c r="R46" s="1" t="s">
        <v>1</v>
      </c>
      <c r="S46" s="1" t="s">
        <v>22</v>
      </c>
      <c r="T46" s="1" t="s">
        <v>26</v>
      </c>
      <c r="W46" s="1" t="s">
        <v>10</v>
      </c>
      <c r="X46" s="1" t="s">
        <v>27</v>
      </c>
      <c r="Y46" s="23" t="e">
        <f>T28/200</f>
        <v>#DIV/0!</v>
      </c>
      <c r="Z46" s="23"/>
      <c r="AA46" s="23"/>
      <c r="AB46" s="23"/>
      <c r="AC46" s="1" t="s">
        <v>25</v>
      </c>
    </row>
    <row r="47" spans="1:36" ht="15" customHeight="1" x14ac:dyDescent="0.2">
      <c r="H47" s="3"/>
      <c r="J47" s="1"/>
      <c r="K47" s="1"/>
      <c r="L47" s="1"/>
      <c r="M47" s="1"/>
      <c r="Q47" s="1"/>
    </row>
    <row r="48" spans="1:36" ht="15" customHeight="1" x14ac:dyDescent="0.2">
      <c r="A48" s="1" t="s">
        <v>28</v>
      </c>
      <c r="H48" s="1" t="s">
        <v>30</v>
      </c>
      <c r="I48" s="27" t="e">
        <f>IF(C32&gt;=6000,1,C40)</f>
        <v>#DIV/0!</v>
      </c>
      <c r="J48" s="27"/>
      <c r="K48" s="27"/>
      <c r="L48" s="27"/>
      <c r="M48" s="1" t="s">
        <v>7</v>
      </c>
      <c r="N48" s="1" t="s">
        <v>31</v>
      </c>
      <c r="O48" s="3" t="s">
        <v>29</v>
      </c>
      <c r="P48" s="26" t="e">
        <f>AA44</f>
        <v>#DIV/0!</v>
      </c>
      <c r="Q48" s="26"/>
      <c r="R48" s="26"/>
      <c r="S48" s="26"/>
      <c r="T48" s="1" t="s">
        <v>25</v>
      </c>
      <c r="U48" s="1" t="s">
        <v>8</v>
      </c>
      <c r="V48" s="1" t="s">
        <v>27</v>
      </c>
      <c r="W48" s="23" t="e">
        <f>Y46</f>
        <v>#DIV/0!</v>
      </c>
      <c r="X48" s="23"/>
      <c r="Y48" s="23"/>
      <c r="Z48" s="23"/>
      <c r="AA48" s="1" t="s">
        <v>25</v>
      </c>
      <c r="AB48" s="1" t="s">
        <v>32</v>
      </c>
      <c r="AC48" s="1" t="s">
        <v>10</v>
      </c>
      <c r="AD48" s="23" t="e">
        <f>ROUNDUP(I48*(AA44+Y46),2)</f>
        <v>#DIV/0!</v>
      </c>
      <c r="AE48" s="23"/>
      <c r="AF48" s="23"/>
      <c r="AG48" s="23"/>
      <c r="AH48" s="1" t="s">
        <v>25</v>
      </c>
    </row>
    <row r="49" spans="1:35" ht="15" customHeight="1" x14ac:dyDescent="0.2">
      <c r="J49" s="1"/>
      <c r="K49" s="1"/>
      <c r="L49" s="1"/>
      <c r="M49" s="1"/>
      <c r="Q49" s="1"/>
      <c r="AF49" s="1" t="s">
        <v>33</v>
      </c>
    </row>
    <row r="50" spans="1:35" ht="15" customHeight="1" x14ac:dyDescent="0.2">
      <c r="D50" s="3"/>
      <c r="E50" s="3"/>
      <c r="F50" s="3"/>
      <c r="G50" s="3"/>
      <c r="H50" s="3"/>
      <c r="I50" s="3"/>
      <c r="J50" s="3"/>
      <c r="K50" s="3"/>
      <c r="L50" s="3"/>
      <c r="M50" s="1"/>
      <c r="Q50" s="1"/>
      <c r="AB50" s="1" t="s">
        <v>34</v>
      </c>
    </row>
    <row r="51" spans="1:35" ht="15" customHeight="1" x14ac:dyDescent="0.2">
      <c r="D51" s="3"/>
      <c r="E51" s="3"/>
      <c r="F51" s="3"/>
      <c r="G51" s="3"/>
      <c r="H51" s="3"/>
      <c r="I51" s="3"/>
      <c r="J51" s="3"/>
      <c r="K51" s="3"/>
      <c r="L51" s="3"/>
      <c r="M51" s="1"/>
      <c r="Q51" s="1"/>
      <c r="AF51" s="1" t="s">
        <v>33</v>
      </c>
    </row>
    <row r="52" spans="1:35" ht="15" customHeight="1" x14ac:dyDescent="0.2">
      <c r="D52" s="3"/>
      <c r="E52" s="3"/>
      <c r="F52" s="3"/>
      <c r="G52" s="3"/>
      <c r="H52" s="3"/>
      <c r="I52" s="3"/>
      <c r="J52" s="3"/>
      <c r="K52" s="3"/>
      <c r="L52" s="3"/>
      <c r="M52" s="1"/>
      <c r="Q52" s="1"/>
      <c r="AD52" s="1" t="s">
        <v>35</v>
      </c>
      <c r="AE52" s="24" t="e">
        <f>ROUNDUP(AD48,0)</f>
        <v>#DIV/0!</v>
      </c>
      <c r="AF52" s="24"/>
      <c r="AG52" s="24"/>
      <c r="AH52" s="1" t="s">
        <v>25</v>
      </c>
    </row>
    <row r="53" spans="1:35" ht="15" customHeight="1" x14ac:dyDescent="0.2">
      <c r="D53" s="3"/>
      <c r="E53" s="3"/>
      <c r="F53" s="3"/>
      <c r="G53" s="3"/>
      <c r="H53" s="3"/>
      <c r="I53" s="3"/>
      <c r="J53" s="3"/>
      <c r="K53" s="3"/>
      <c r="L53" s="3"/>
      <c r="M53" s="1"/>
      <c r="Q53" s="1"/>
      <c r="AE53" s="5"/>
      <c r="AF53" s="5"/>
      <c r="AG53" s="5"/>
    </row>
    <row r="54" spans="1:35" ht="15" customHeight="1" x14ac:dyDescent="0.2">
      <c r="A54" s="1" t="s">
        <v>36</v>
      </c>
      <c r="J54" s="1"/>
      <c r="K54" s="1"/>
      <c r="L54" s="1"/>
      <c r="M54" s="1"/>
      <c r="Q54" s="1"/>
    </row>
    <row r="55" spans="1:35" ht="15" customHeight="1" x14ac:dyDescent="0.2">
      <c r="J55" s="1"/>
      <c r="K55" s="1"/>
      <c r="L55" s="1"/>
      <c r="M55" s="1"/>
      <c r="Q55" s="1"/>
    </row>
    <row r="56" spans="1:35" ht="15" customHeight="1" thickBot="1" x14ac:dyDescent="0.25">
      <c r="B56" s="1" t="s">
        <v>47</v>
      </c>
      <c r="C56" s="12" t="s">
        <v>46</v>
      </c>
      <c r="J56" s="1" t="s">
        <v>48</v>
      </c>
      <c r="K56" s="1"/>
      <c r="L56" s="1"/>
      <c r="M56" s="1"/>
      <c r="Q56" s="1"/>
      <c r="T56" s="8">
        <v>1</v>
      </c>
      <c r="U56" s="8" t="s">
        <v>25</v>
      </c>
    </row>
    <row r="57" spans="1:35" ht="15" customHeight="1" thickTop="1" x14ac:dyDescent="0.2">
      <c r="J57" s="1"/>
      <c r="K57" s="1"/>
      <c r="L57" s="1"/>
      <c r="M57" s="1"/>
      <c r="Q57" s="1"/>
    </row>
    <row r="58" spans="1:35" ht="15" customHeight="1" x14ac:dyDescent="0.2">
      <c r="B58" s="1" t="s">
        <v>47</v>
      </c>
      <c r="C58" s="12" t="s">
        <v>49</v>
      </c>
      <c r="I58" s="1" t="s">
        <v>50</v>
      </c>
      <c r="J58" s="1"/>
      <c r="K58" s="1"/>
      <c r="L58" s="1"/>
      <c r="M58" s="1"/>
      <c r="Q58" s="1"/>
      <c r="S58" s="1" t="s">
        <v>35</v>
      </c>
      <c r="T58" s="24" t="e">
        <f>AE52</f>
        <v>#DIV/0!</v>
      </c>
      <c r="U58" s="24"/>
      <c r="V58" s="1" t="s">
        <v>54</v>
      </c>
      <c r="AA58" s="1" t="s">
        <v>37</v>
      </c>
      <c r="AB58" s="25" t="e">
        <f>AE52*0.5-1</f>
        <v>#DIV/0!</v>
      </c>
      <c r="AC58" s="25"/>
      <c r="AD58" s="25"/>
      <c r="AE58" s="1" t="s">
        <v>25</v>
      </c>
    </row>
    <row r="59" spans="1:35" ht="15" customHeight="1" x14ac:dyDescent="0.2">
      <c r="J59" s="1"/>
      <c r="K59" s="1"/>
      <c r="L59" s="1"/>
      <c r="M59" s="1"/>
      <c r="Q59" s="1"/>
      <c r="AC59" s="1" t="s">
        <v>33</v>
      </c>
    </row>
    <row r="60" spans="1:35" ht="15" customHeight="1" x14ac:dyDescent="0.2">
      <c r="J60" s="1"/>
      <c r="K60" s="1"/>
      <c r="L60" s="1"/>
      <c r="M60" s="1"/>
      <c r="Q60" s="1"/>
      <c r="AB60" s="1" t="s">
        <v>34</v>
      </c>
    </row>
    <row r="61" spans="1:35" ht="15" customHeight="1" x14ac:dyDescent="0.2">
      <c r="J61" s="1"/>
      <c r="K61" s="1"/>
      <c r="L61" s="1"/>
      <c r="M61" s="1"/>
      <c r="Q61" s="1"/>
      <c r="AC61" s="1" t="s">
        <v>33</v>
      </c>
    </row>
    <row r="62" spans="1:35" ht="15" customHeight="1" thickBo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1"/>
      <c r="M62" s="1"/>
      <c r="Q62" s="1"/>
      <c r="AB62" s="1" t="s">
        <v>38</v>
      </c>
      <c r="AC62" s="21" t="e">
        <f>IF(AB58&lt;=0,0,ROUNDUP(AB58,))</f>
        <v>#DIV/0!</v>
      </c>
      <c r="AD62" s="21"/>
      <c r="AE62" s="8" t="s">
        <v>25</v>
      </c>
    </row>
    <row r="63" spans="1:35" ht="15" customHeight="1" thickTop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1"/>
      <c r="M63" s="1"/>
      <c r="Q63" s="1"/>
    </row>
    <row r="64" spans="1:35" ht="15" customHeight="1" thickBot="1" x14ac:dyDescent="0.25">
      <c r="B64" s="1" t="s">
        <v>47</v>
      </c>
      <c r="C64" s="12" t="s">
        <v>51</v>
      </c>
      <c r="I64" s="1" t="s">
        <v>52</v>
      </c>
      <c r="J64" s="1"/>
      <c r="K64" s="1"/>
      <c r="L64" s="1"/>
      <c r="M64" s="1"/>
      <c r="Q64" s="1"/>
      <c r="S64" s="1" t="s">
        <v>35</v>
      </c>
      <c r="T64" s="24" t="e">
        <f>AE52</f>
        <v>#DIV/0!</v>
      </c>
      <c r="U64" s="24"/>
      <c r="V64" s="1" t="s">
        <v>25</v>
      </c>
      <c r="W64" s="1" t="s">
        <v>13</v>
      </c>
      <c r="X64" s="1" t="s">
        <v>39</v>
      </c>
      <c r="Z64" s="1" t="s">
        <v>13</v>
      </c>
      <c r="AA64" s="1" t="s">
        <v>38</v>
      </c>
      <c r="AB64" s="24" t="e">
        <f>AC62</f>
        <v>#DIV/0!</v>
      </c>
      <c r="AC64" s="24"/>
      <c r="AD64" s="1" t="s">
        <v>25</v>
      </c>
      <c r="AE64" s="1" t="s">
        <v>10</v>
      </c>
      <c r="AF64" s="1" t="s">
        <v>40</v>
      </c>
      <c r="AG64" s="21" t="e">
        <f>AE52-1-AC62</f>
        <v>#DIV/0!</v>
      </c>
      <c r="AH64" s="21"/>
      <c r="AI64" s="8" t="s">
        <v>25</v>
      </c>
    </row>
    <row r="65" spans="4:17" ht="15" customHeight="1" thickTop="1" x14ac:dyDescent="0.2">
      <c r="D65" s="3"/>
      <c r="E65" s="3"/>
      <c r="F65" s="3"/>
      <c r="G65" s="3"/>
      <c r="H65" s="3"/>
      <c r="I65" s="3"/>
      <c r="J65" s="3"/>
      <c r="K65" s="3"/>
      <c r="L65" s="1"/>
      <c r="M65" s="1"/>
      <c r="Q65" s="1"/>
    </row>
    <row r="66" spans="4:17" ht="15" customHeight="1" x14ac:dyDescent="0.2">
      <c r="D66" s="3"/>
      <c r="E66" s="3"/>
      <c r="F66" s="3"/>
      <c r="G66" s="3"/>
      <c r="H66" s="3"/>
      <c r="I66" s="3"/>
      <c r="J66" s="3"/>
      <c r="K66" s="3"/>
      <c r="L66" s="1"/>
      <c r="M66" s="1"/>
      <c r="Q66" s="1"/>
    </row>
    <row r="67" spans="4:17" ht="15" customHeight="1" x14ac:dyDescent="0.2">
      <c r="D67" s="3"/>
      <c r="E67" s="3"/>
      <c r="F67" s="3"/>
      <c r="G67" s="3"/>
      <c r="H67" s="3"/>
      <c r="I67" s="3"/>
      <c r="J67" s="3"/>
      <c r="K67" s="3"/>
      <c r="L67" s="1"/>
      <c r="M67" s="1"/>
      <c r="Q67" s="1"/>
    </row>
    <row r="68" spans="4:17" ht="15" customHeight="1" x14ac:dyDescent="0.2">
      <c r="D68" s="3"/>
      <c r="E68" s="3"/>
      <c r="F68" s="3"/>
      <c r="G68" s="3"/>
      <c r="H68" s="3"/>
      <c r="I68" s="3"/>
      <c r="J68" s="3"/>
      <c r="K68" s="3"/>
      <c r="L68" s="1"/>
      <c r="M68" s="1"/>
      <c r="Q68" s="1"/>
    </row>
  </sheetData>
  <sheetProtection algorithmName="SHA-512" hashValue="gv6rbGH+ExddmwUz6YyokqwSoLNgJqUJ9gVjlcECtw/bI20b32bJKEq6uuXGbRsSW/PX6QtM1gCwzB/z9Yhdmg==" saltValue="+XCNwHrfXQTd60Rx1+1Xjw==" spinCount="100000" sheet="1" selectLockedCells="1"/>
  <mergeCells count="45">
    <mergeCell ref="P19:P22"/>
    <mergeCell ref="A1:AJ2"/>
    <mergeCell ref="O10:S10"/>
    <mergeCell ref="M12:P12"/>
    <mergeCell ref="G14:K14"/>
    <mergeCell ref="K16:P16"/>
    <mergeCell ref="Q19:Q22"/>
    <mergeCell ref="W19:AA19"/>
    <mergeCell ref="C20:G21"/>
    <mergeCell ref="K20:O21"/>
    <mergeCell ref="S22:W22"/>
    <mergeCell ref="AA22:AE22"/>
    <mergeCell ref="B19:B22"/>
    <mergeCell ref="H19:H22"/>
    <mergeCell ref="I19:I22"/>
    <mergeCell ref="J19:J22"/>
    <mergeCell ref="AE38:AI38"/>
    <mergeCell ref="D24:H24"/>
    <mergeCell ref="C28:H28"/>
    <mergeCell ref="L28:P28"/>
    <mergeCell ref="T28:X28"/>
    <mergeCell ref="C32:H32"/>
    <mergeCell ref="J32:K32"/>
    <mergeCell ref="L32:N32"/>
    <mergeCell ref="A35:A38"/>
    <mergeCell ref="B35:B38"/>
    <mergeCell ref="U35:Z35"/>
    <mergeCell ref="H38:L38"/>
    <mergeCell ref="R38:V38"/>
    <mergeCell ref="AG64:AH64"/>
    <mergeCell ref="C40:F40"/>
    <mergeCell ref="AD48:AG48"/>
    <mergeCell ref="AE52:AG52"/>
    <mergeCell ref="T58:U58"/>
    <mergeCell ref="AB58:AD58"/>
    <mergeCell ref="AC62:AD62"/>
    <mergeCell ref="T64:U64"/>
    <mergeCell ref="AB64:AC64"/>
    <mergeCell ref="O44:S44"/>
    <mergeCell ref="AA44:AD44"/>
    <mergeCell ref="M46:Q46"/>
    <mergeCell ref="Y46:AB46"/>
    <mergeCell ref="P48:S48"/>
    <mergeCell ref="W48:Z48"/>
    <mergeCell ref="I48:L48"/>
  </mergeCells>
  <phoneticPr fontId="1"/>
  <pageMargins left="0.78740157480314965" right="0.39370078740157483" top="0.59055118110236227" bottom="0.39370078740157483" header="0" footer="0"/>
  <pageSetup paperSize="9" orientation="portrait" r:id="rId1"/>
  <rowBreaks count="1" manualBreakCount="1">
    <brk id="53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計算書(Excel)</vt:lpstr>
      <vt:lpstr>'計算書(Excel)'!Print_Area</vt:lpstr>
    </vt:vector>
  </TitlesOfParts>
  <Company>姫路市役所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SHIROU</dc:creator>
  <cp:lastModifiedBy>木村　真輔</cp:lastModifiedBy>
  <cp:lastPrinted>2026-04-17T06:55:50Z</cp:lastPrinted>
  <dcterms:created xsi:type="dcterms:W3CDTF">2017-01-15T23:58:25Z</dcterms:created>
  <dcterms:modified xsi:type="dcterms:W3CDTF">2026-04-28T07:28:09Z</dcterms:modified>
</cp:coreProperties>
</file>