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90" windowHeight="12890" tabRatio="836" activeTab="0"/>
  </bookViews>
  <sheets>
    <sheet name="障害福祉サービス（グループホーム以外）" sheetId="1" r:id="rId1"/>
    <sheet name="障害福祉サービス（グループホーム）" sheetId="2" r:id="rId2"/>
    <sheet name="障害児通所支援" sheetId="3" r:id="rId3"/>
    <sheet name="別添１（消防確認）" sheetId="4" r:id="rId4"/>
    <sheet name="別添１（消防確認） (記載例)" sheetId="5" r:id="rId5"/>
    <sheet name="別添２（建築等確認）" sheetId="6" r:id="rId6"/>
    <sheet name="添付書類１（障害福祉サービス）" sheetId="7" r:id="rId7"/>
    <sheet name="添付書類１（記載例）（障害福祉サービス）" sheetId="8" r:id="rId8"/>
    <sheet name="添付書類１（障害児通所支援）" sheetId="9" r:id="rId9"/>
    <sheet name="添付書類１（記載例）（障害児通所支援）" sheetId="10" r:id="rId10"/>
    <sheet name="添付書類２" sheetId="11" r:id="rId11"/>
    <sheet name="添付書類２（記載例）" sheetId="12" r:id="rId12"/>
    <sheet name="添付書類３" sheetId="13" r:id="rId13"/>
    <sheet name="添付書類３ (記載例)" sheetId="14" r:id="rId14"/>
    <sheet name="添付書類６" sheetId="15" r:id="rId15"/>
    <sheet name="添付第６号（記入例）" sheetId="16" r:id="rId16"/>
  </sheets>
  <externalReferences>
    <externalReference r:id="rId19"/>
    <externalReference r:id="rId20"/>
    <externalReference r:id="rId21"/>
    <externalReference r:id="rId22"/>
  </externalReferences>
  <definedNames>
    <definedName name="_xlfn.IFS" hidden="1">#NAME?</definedName>
    <definedName name="houjin" localSheetId="2">#REF!</definedName>
    <definedName name="houjin" localSheetId="10">#REF!</definedName>
    <definedName name="houjin" localSheetId="11">#REF!</definedName>
    <definedName name="houjin" localSheetId="12">#REF!</definedName>
    <definedName name="houjin" localSheetId="13">#REF!</definedName>
    <definedName name="houjin" localSheetId="14">#REF!</definedName>
    <definedName name="houjin" localSheetId="4">#REF!</definedName>
    <definedName name="houjin">#REF!</definedName>
    <definedName name="jigyoumeishou" localSheetId="2">#REF!</definedName>
    <definedName name="jigyoumeishou" localSheetId="10">#REF!</definedName>
    <definedName name="jigyoumeishou" localSheetId="11">#REF!</definedName>
    <definedName name="jigyoumeishou" localSheetId="12">#REF!</definedName>
    <definedName name="jigyoumeishou" localSheetId="13">#REF!</definedName>
    <definedName name="jigyoumeishou" localSheetId="14">#REF!</definedName>
    <definedName name="jigyoumeishou" localSheetId="4">#REF!</definedName>
    <definedName name="jigyoumeishou">#REF!</definedName>
    <definedName name="kanagawaken" localSheetId="2">#REF!</definedName>
    <definedName name="kanagawaken" localSheetId="10">#REF!</definedName>
    <definedName name="kanagawaken" localSheetId="11">#REF!</definedName>
    <definedName name="kanagawaken" localSheetId="12">#REF!</definedName>
    <definedName name="kanagawaken" localSheetId="13">#REF!</definedName>
    <definedName name="kanagawaken" localSheetId="14">#REF!</definedName>
    <definedName name="kanagawaken" localSheetId="4">#REF!</definedName>
    <definedName name="kanagawaken">#REF!</definedName>
    <definedName name="kawasaki" localSheetId="2">#REF!</definedName>
    <definedName name="kawasaki" localSheetId="10">#REF!</definedName>
    <definedName name="kawasaki" localSheetId="11">#REF!</definedName>
    <definedName name="kawasaki" localSheetId="12">#REF!</definedName>
    <definedName name="kawasaki" localSheetId="13">#REF!</definedName>
    <definedName name="kawasaki" localSheetId="14">#REF!</definedName>
    <definedName name="kawasaki" localSheetId="4">#REF!</definedName>
    <definedName name="kawasaki">#REF!</definedName>
    <definedName name="_xlnm.Print_Area" localSheetId="2">'障害児通所支援'!$A$1:$AF$99</definedName>
    <definedName name="_xlnm.Print_Area" localSheetId="1">'障害福祉サービス（グループホーム）'!$A$1:$AI$100</definedName>
    <definedName name="_xlnm.Print_Area" localSheetId="0">'障害福祉サービス（グループホーム以外）'!$A$1:$AE$105</definedName>
    <definedName name="_xlnm.Print_Area" localSheetId="9">'添付書類１（記載例）（障害児通所支援）'!$A$1:$AO$42</definedName>
    <definedName name="_xlnm.Print_Area" localSheetId="7">'添付書類１（記載例）（障害福祉サービス）'!$A$1:$AS$33</definedName>
    <definedName name="_xlnm.Print_Area" localSheetId="8">'添付書類１（障害児通所支援）'!$A$1:$AO$42</definedName>
    <definedName name="_xlnm.Print_Area" localSheetId="6">'添付書類１（障害福祉サービス）'!$A$1:$AS$43</definedName>
    <definedName name="_xlnm.Print_Area" localSheetId="10">'添付書類２'!$A$1:$I$55</definedName>
    <definedName name="_xlnm.Print_Area" localSheetId="11">'添付書類２（記載例）'!$A$1:$I$55</definedName>
    <definedName name="_xlnm.Print_Area" localSheetId="12">'添付書類３'!$A$1:$I$82</definedName>
    <definedName name="_xlnm.Print_Area" localSheetId="13">'添付書類３ (記載例)'!$A$1:$I$54</definedName>
    <definedName name="_xlnm.Print_Area" localSheetId="14">'添付書類６'!$A$1:$AC$35</definedName>
    <definedName name="_xlnm.Print_Area" localSheetId="15">'添付第６号（記入例）'!$A$1:$AO$39</definedName>
    <definedName name="_xlnm.Print_Area" localSheetId="3">'別添１（消防確認）'!$A$1:$L$24</definedName>
    <definedName name="_xlnm.Print_Area" localSheetId="4">'別添１（消防確認） (記載例)'!$A$1:$L$24</definedName>
    <definedName name="_xlnm.Print_Area" localSheetId="5">'別添２（建築等確認）'!$A$1:$M$43</definedName>
    <definedName name="siharai" localSheetId="2">#REF!</definedName>
    <definedName name="siharai" localSheetId="10">#REF!</definedName>
    <definedName name="siharai" localSheetId="11">#REF!</definedName>
    <definedName name="siharai" localSheetId="12">#REF!</definedName>
    <definedName name="siharai" localSheetId="13">#REF!</definedName>
    <definedName name="siharai" localSheetId="14">#REF!</definedName>
    <definedName name="siharai" localSheetId="4">#REF!</definedName>
    <definedName name="siharai">#REF!</definedName>
    <definedName name="sikuchouson" localSheetId="2">#REF!</definedName>
    <definedName name="sikuchouson" localSheetId="10">#REF!</definedName>
    <definedName name="sikuchouson" localSheetId="11">#REF!</definedName>
    <definedName name="sikuchouson" localSheetId="12">#REF!</definedName>
    <definedName name="sikuchouson" localSheetId="13">#REF!</definedName>
    <definedName name="sikuchouson" localSheetId="14">#REF!</definedName>
    <definedName name="sikuchouson" localSheetId="4">#REF!</definedName>
    <definedName name="sikuchouson">#REF!</definedName>
    <definedName name="sinseisaki" localSheetId="2">#REF!</definedName>
    <definedName name="sinseisaki" localSheetId="10">#REF!</definedName>
    <definedName name="sinseisaki" localSheetId="11">#REF!</definedName>
    <definedName name="sinseisaki" localSheetId="12">#REF!</definedName>
    <definedName name="sinseisaki" localSheetId="13">#REF!</definedName>
    <definedName name="sinseisaki" localSheetId="14">#REF!</definedName>
    <definedName name="sinseisaki" localSheetId="4">#REF!</definedName>
    <definedName name="sinseisaki">#REF!</definedName>
    <definedName name="yokohama" localSheetId="2">#REF!</definedName>
    <definedName name="yokohama" localSheetId="10">#REF!</definedName>
    <definedName name="yokohama" localSheetId="11">#REF!</definedName>
    <definedName name="yokohama" localSheetId="12">#REF!</definedName>
    <definedName name="yokohama" localSheetId="13">#REF!</definedName>
    <definedName name="yokohama" localSheetId="14">#REF!</definedName>
    <definedName name="yokohama" localSheetId="4">#REF!</definedName>
    <definedName name="yokohama">#REF!</definedName>
    <definedName name="サービス提供形態">'[1]添付書類１-２（GH用）'!$K$14:$M$14</definedName>
  </definedNames>
  <calcPr fullCalcOnLoad="1"/>
</workbook>
</file>

<file path=xl/comments1.xml><?xml version="1.0" encoding="utf-8"?>
<comments xmlns="http://schemas.openxmlformats.org/spreadsheetml/2006/main">
  <authors>
    <author>hosaka</author>
    <author>Administrator</author>
  </authors>
  <commentList>
    <comment ref="AD2" authorId="0">
      <text>
        <r>
          <rPr>
            <b/>
            <sz val="10"/>
            <rFont val="BIZ UDPゴシック"/>
            <family val="3"/>
          </rPr>
          <t>相談日（来庁相談日）当日の日付を記載</t>
        </r>
      </text>
    </comment>
    <comment ref="B20" authorId="1">
      <text>
        <r>
          <rPr>
            <b/>
            <sz val="10"/>
            <rFont val="BIZ UDゴシック"/>
            <family val="3"/>
          </rPr>
          <t>非常災害時における対応（各種計画を策定する必要あり）に影響しますので、必ずあらかじめご確認ください。</t>
        </r>
      </text>
    </comment>
    <comment ref="U36" authorId="1">
      <text>
        <r>
          <rPr>
            <b/>
            <sz val="9"/>
            <rFont val="MS P ゴシック"/>
            <family val="3"/>
          </rPr>
          <t>有の場合は用途を、
無の場合は☑を記載してください。</t>
        </r>
      </text>
    </comment>
    <comment ref="U38" authorId="1">
      <text>
        <r>
          <rPr>
            <b/>
            <sz val="9"/>
            <rFont val="MS P ゴシック"/>
            <family val="3"/>
          </rPr>
          <t xml:space="preserve">済・未のいずれかに☑を付けてください。
予定している建物が既存のまま使用できるか、消防法に係る設備等工事が必要になるのか等消防署に相談を行ってください。（別添資料１）
本申請時は検査済証の写しが必要です。
</t>
        </r>
      </text>
    </comment>
  </commentList>
</comments>
</file>

<file path=xl/comments2.xml><?xml version="1.0" encoding="utf-8"?>
<comments xmlns="http://schemas.openxmlformats.org/spreadsheetml/2006/main">
  <authors>
    <author>hosaka</author>
    <author>Administrator</author>
  </authors>
  <commentList>
    <comment ref="AG2" authorId="0">
      <text>
        <r>
          <rPr>
            <b/>
            <sz val="10"/>
            <rFont val="BIZ UDPゴシック"/>
            <family val="3"/>
          </rPr>
          <t>相談日（来庁相談日）当日の日付を記載</t>
        </r>
      </text>
    </comment>
    <comment ref="Y58" authorId="0">
      <text>
        <r>
          <rPr>
            <b/>
            <sz val="11"/>
            <rFont val="ＭＳ Ｐゴシック"/>
            <family val="3"/>
          </rPr>
          <t>使用予定の土地及び全ての住居において購入契約または賃貸契約をする前に事前協議が必要です。</t>
        </r>
      </text>
    </comment>
    <comment ref="Y68" authorId="0">
      <text>
        <r>
          <rPr>
            <b/>
            <sz val="11"/>
            <rFont val="ＭＳ Ｐゴシック"/>
            <family val="3"/>
          </rPr>
          <t>使用予定の土地及び全ての住居において購入契約または賃貸契約をする前に事前協議が必要です。</t>
        </r>
      </text>
    </comment>
    <comment ref="C26" authorId="1">
      <text>
        <r>
          <rPr>
            <b/>
            <sz val="10"/>
            <rFont val="BIZ UDゴシック"/>
            <family val="3"/>
          </rPr>
          <t>内・外のいずれかに☑をつけてください。
非常災害時における対応（各種計画を策定する必要あり）に影響しますので、必ずあらかじめご確認ください。</t>
        </r>
      </text>
    </comment>
    <comment ref="D48" authorId="1">
      <text>
        <r>
          <rPr>
            <b/>
            <sz val="11"/>
            <rFont val="MS P ゴシック"/>
            <family val="3"/>
          </rPr>
          <t>該当する区分に〇を付けてください。</t>
        </r>
      </text>
    </comment>
  </commentList>
</comments>
</file>

<file path=xl/comments3.xml><?xml version="1.0" encoding="utf-8"?>
<comments xmlns="http://schemas.openxmlformats.org/spreadsheetml/2006/main">
  <authors>
    <author>hosaka</author>
    <author>Administrator</author>
  </authors>
  <commentList>
    <comment ref="AE2" authorId="0">
      <text>
        <r>
          <rPr>
            <b/>
            <sz val="10"/>
            <rFont val="BIZ UDPゴシック"/>
            <family val="3"/>
          </rPr>
          <t>相談日（来庁相談日）当日の日付を記載</t>
        </r>
      </text>
    </comment>
    <comment ref="C19" authorId="1">
      <text>
        <r>
          <rPr>
            <b/>
            <sz val="11"/>
            <rFont val="ＭＳ Ｐゴシック"/>
            <family val="3"/>
          </rPr>
          <t>非常災害時における対応（各種計画を策定する必要あり）に影響しますので、必ずあらかじめご確認ください。</t>
        </r>
      </text>
    </comment>
    <comment ref="V33" authorId="1">
      <text>
        <r>
          <rPr>
            <b/>
            <sz val="11"/>
            <rFont val="MS P ゴシック"/>
            <family val="3"/>
          </rPr>
          <t>有の場合は用途を、
無の場合は☑を記載してください。</t>
        </r>
      </text>
    </comment>
    <comment ref="V35" authorId="1">
      <text>
        <r>
          <rPr>
            <b/>
            <sz val="11"/>
            <rFont val="MS P ゴシック"/>
            <family val="3"/>
          </rPr>
          <t>済・未のいずれかに☑を付けてください。
予定している建物が既存のまま使用できるか、消防法に係る設備等工事が必要になるのか等消防署に相談を行ってください。
（別添資料１）
本申請時は検査済証の写しが必要です。</t>
        </r>
      </text>
    </comment>
  </commentList>
</comments>
</file>

<file path=xl/comments6.xml><?xml version="1.0" encoding="utf-8"?>
<comments xmlns="http://schemas.openxmlformats.org/spreadsheetml/2006/main">
  <authors>
    <author>Administrator</author>
  </authors>
  <commentList>
    <comment ref="H25" authorId="0">
      <text>
        <r>
          <rPr>
            <b/>
            <sz val="11"/>
            <rFont val="MS P ゴシック"/>
            <family val="3"/>
          </rPr>
          <t>①～③の内容について確認を受けた際の担当者の名前を入力すること。</t>
        </r>
      </text>
    </comment>
    <comment ref="H32" authorId="0">
      <text>
        <r>
          <rPr>
            <b/>
            <sz val="11"/>
            <rFont val="MS P ゴシック"/>
            <family val="3"/>
          </rPr>
          <t>①～③の内容について確認を受けた際の担当者の名前を入力すること。</t>
        </r>
      </text>
    </comment>
    <comment ref="B18" authorId="0">
      <text>
        <r>
          <rPr>
            <b/>
            <sz val="11"/>
            <rFont val="MS P ゴシック"/>
            <family val="3"/>
          </rPr>
          <t>「姫路市ｗｅｂマップ」を使えば、ウェブ上で所在地が市街地区域かどうかや、用途地域を確認することができます。</t>
        </r>
      </text>
    </comment>
    <comment ref="D24" authorId="0">
      <text>
        <r>
          <rPr>
            <b/>
            <sz val="11"/>
            <rFont val="MS P ゴシック"/>
            <family val="3"/>
          </rPr>
          <t>サイトにアクセスにした後、「都市計画」カテゴリ内の「用途地域」をクリックした後、画面左側の「住所から探す」で検索してください。</t>
        </r>
      </text>
    </comment>
  </commentList>
</comments>
</file>

<file path=xl/comments8.xml><?xml version="1.0" encoding="utf-8"?>
<comments xmlns="http://schemas.openxmlformats.org/spreadsheetml/2006/main">
  <authors>
    <author>HEIMAT</author>
    <author>POL</author>
  </authors>
  <commentList>
    <comment ref="M8" authorId="0">
      <text>
        <r>
          <rPr>
            <sz val="12"/>
            <rFont val="ＭＳ Ｐゴシック"/>
            <family val="3"/>
          </rPr>
          <t>新設の事業所の場合、定員の９０％（推定数）となります。</t>
        </r>
      </text>
    </comment>
    <comment ref="AF9" authorId="0">
      <text>
        <r>
          <rPr>
            <sz val="12"/>
            <rFont val="ＭＳ Ｐゴシック"/>
            <family val="3"/>
          </rPr>
          <t>人員配置体制加算Ⅰ～Ⅲ型(生活介護)等、人員配置に関する加算がある場合は記載する。</t>
        </r>
      </text>
    </comment>
    <comment ref="E12" authorId="0">
      <text>
        <r>
          <rPr>
            <sz val="12"/>
            <rFont val="ＭＳ Ｐゴシック"/>
            <family val="3"/>
          </rPr>
          <t>曜日はカレンダーに基づき修正のうえ、記入してください。</t>
        </r>
      </text>
    </comment>
    <comment ref="Y19" authorId="1">
      <text>
        <r>
          <rPr>
            <sz val="10"/>
            <rFont val="MS P ゴシック"/>
            <family val="3"/>
          </rPr>
          <t>有給休暇取得時は「○」（半日、時間休暇取得は「△」）にしてください。
※勤務時間合計や常勤換算後の人数が少なくなりますが、そのままで差し支えありません。</t>
        </r>
      </text>
    </comment>
  </commentList>
</comments>
</file>

<file path=xl/sharedStrings.xml><?xml version="1.0" encoding="utf-8"?>
<sst xmlns="http://schemas.openxmlformats.org/spreadsheetml/2006/main" count="1940" uniqueCount="698">
  <si>
    <t>法人の概要</t>
  </si>
  <si>
    <t>法人の所在地</t>
  </si>
  <si>
    <t>電話</t>
  </si>
  <si>
    <t>事業の概要</t>
  </si>
  <si>
    <t>事業所所在地</t>
  </si>
  <si>
    <t>事業所名称</t>
  </si>
  <si>
    <t>土地所有者</t>
  </si>
  <si>
    <t>建物所有者</t>
  </si>
  <si>
    <t>サービス提供時間</t>
  </si>
  <si>
    <t>医師</t>
  </si>
  <si>
    <t>サービス管理
責任者 氏名</t>
  </si>
  <si>
    <t>理学療法士
作業療法士</t>
  </si>
  <si>
    <t>職業指導員</t>
  </si>
  <si>
    <t>名称</t>
  </si>
  <si>
    <t>住居区分</t>
  </si>
  <si>
    <t>住居の利用定員</t>
  </si>
  <si>
    <t>人</t>
  </si>
  <si>
    <t>居室数</t>
  </si>
  <si>
    <t>施　設　等　の　概　要</t>
  </si>
  <si>
    <t>例：</t>
  </si>
  <si>
    <t>生活介護を、２単位で実施する場合</t>
  </si>
  <si>
    <t>日</t>
  </si>
  <si>
    <t>月</t>
  </si>
  <si>
    <t>年</t>
  </si>
  <si>
    <t>ＦＡＸ</t>
  </si>
  <si>
    <t>〒(</t>
  </si>
  <si>
    <t>)</t>
  </si>
  <si>
    <t>代表者職・氏名</t>
  </si>
  <si>
    <t>主たる事業所</t>
  </si>
  <si>
    <t>造</t>
  </si>
  <si>
    <t>階建の</t>
  </si>
  <si>
    <t>階部分</t>
  </si>
  <si>
    <t>無</t>
  </si>
  <si>
    <t>訓練・作業室</t>
  </si>
  <si>
    <t>相談室</t>
  </si>
  <si>
    <t>洗面所</t>
  </si>
  <si>
    <t>便所</t>
  </si>
  <si>
    <t>㎡</t>
  </si>
  <si>
    <t>多目的室</t>
  </si>
  <si>
    <t>居室</t>
  </si>
  <si>
    <t>月</t>
  </si>
  <si>
    <t>有(</t>
  </si>
  <si>
    <t>曜日～</t>
  </si>
  <si>
    <t>曜日（週</t>
  </si>
  <si>
    <t>日）</t>
  </si>
  <si>
    <t>時</t>
  </si>
  <si>
    <t>分～</t>
  </si>
  <si>
    <t>分</t>
  </si>
  <si>
    <t>常勤</t>
  </si>
  <si>
    <t>名</t>
  </si>
  <si>
    <t>）</t>
  </si>
  <si>
    <t>居室の最小床面積
（収納スペース除く）</t>
  </si>
  <si>
    <t>定員</t>
  </si>
  <si>
    <t>療養介護、生活介護で複数の単位で実施する場合は、単位ごとに記載してください。</t>
  </si>
  <si>
    <t>　</t>
  </si>
  <si>
    <t>生活支援員</t>
  </si>
  <si>
    <t>事業所・施設の名称</t>
  </si>
  <si>
    <t>サービスの種類</t>
  </si>
  <si>
    <t>備考</t>
  </si>
  <si>
    <t>事業所名</t>
  </si>
  <si>
    <t>サービス種別</t>
  </si>
  <si>
    <t>管理者</t>
  </si>
  <si>
    <t>サービス提供責任者</t>
  </si>
  <si>
    <t>サービス管理責任者</t>
  </si>
  <si>
    <t>経歴書</t>
  </si>
  <si>
    <t>相談支援専門員</t>
  </si>
  <si>
    <t>生年月日</t>
  </si>
  <si>
    <t>職務内容</t>
  </si>
  <si>
    <t>（添付書類第６号）</t>
  </si>
  <si>
    <t>平面図</t>
  </si>
  <si>
    <t>更衣室
（○○．○㎡）</t>
  </si>
  <si>
    <t>給湯室
（○○．○㎡）</t>
  </si>
  <si>
    <t>トイレ
（○○．○㎡）</t>
  </si>
  <si>
    <t>相談室
（○○．○㎡）</t>
  </si>
  <si>
    <t>階段室</t>
  </si>
  <si>
    <t>(10)</t>
  </si>
  <si>
    <t>(9)</t>
  </si>
  <si>
    <t>(8)</t>
  </si>
  <si>
    <t>カウンター</t>
  </si>
  <si>
    <t>サービス提供
責任者
（訪問介護）</t>
  </si>
  <si>
    <t>管理者
（訪問介護、居宅介護兼務）</t>
  </si>
  <si>
    <t>会議室
（○○．○㎡）</t>
  </si>
  <si>
    <t>サービス提供
責任者
（居宅介護）</t>
  </si>
  <si>
    <t>エレベータ</t>
  </si>
  <si>
    <t>書棚
（訪問介護）</t>
  </si>
  <si>
    <t>書棚
（居宅介護）</t>
  </si>
  <si>
    <t>複写機、ファックス</t>
  </si>
  <si>
    <t>サービス管理責任者</t>
  </si>
  <si>
    <t>有</t>
  </si>
  <si>
    <t>(複数の場合は全員記載してください。）</t>
  </si>
  <si>
    <t>資格
実務経験等</t>
  </si>
  <si>
    <t>予定している
土地・建物
の所有及び
賃貸状況</t>
  </si>
  <si>
    <t>未</t>
  </si>
  <si>
    <t>　検査済証</t>
  </si>
  <si>
    <t>消防法との適合確認
(消防局への相談)</t>
  </si>
  <si>
    <t>登記予定日</t>
  </si>
  <si>
    <t>本体住居名</t>
  </si>
  <si>
    <t>建築確認済証</t>
  </si>
  <si>
    <t>主たる事業所からの移動時間　</t>
  </si>
  <si>
    <t>資格</t>
  </si>
  <si>
    <t>建築確認済証若しくは
建築計画概要書</t>
  </si>
  <si>
    <t>消　防　署　と　の　協　議　記　録</t>
  </si>
  <si>
    <t>協議者（法人側）氏名　　　</t>
  </si>
  <si>
    <t>電話番号：</t>
  </si>
  <si>
    <t>事業の種類</t>
  </si>
  <si>
    <t>法人名</t>
  </si>
  <si>
    <t>（未定の場合は無記入で可）</t>
  </si>
  <si>
    <t>消防署との協議内容記録</t>
  </si>
  <si>
    <t>協議すべき項目</t>
  </si>
  <si>
    <t>チェック欄</t>
  </si>
  <si>
    <t>【記載欄】</t>
  </si>
  <si>
    <t>指定日</t>
  </si>
  <si>
    <t>）</t>
  </si>
  <si>
    <t>①事業所名</t>
  </si>
  <si>
    <t>②事業所名</t>
  </si>
  <si>
    <t>所在地</t>
  </si>
  <si>
    <t>理由　　[記載例：延べ床面積が〇〇㎡であるので、用途変更は不要。]</t>
  </si>
  <si>
    <t>室</t>
  </si>
  <si>
    <t>※住居が多数の場合は、同様式を追加添付してください。</t>
  </si>
  <si>
    <t>(フリガナ)</t>
  </si>
  <si>
    <t>検査済証若しくは
建築確認台帳証明書</t>
  </si>
  <si>
    <t>消防法の適合確認
(消防署への協議)</t>
  </si>
  <si>
    <t>名、</t>
  </si>
  <si>
    <t>非常勤</t>
  </si>
  <si>
    <t>予定している施設の
所有及び賃貸状況</t>
  </si>
  <si>
    <t>　　登記、消防関係及び損害賠償保険等の提出書類においては、各機関、手続に時間を要します。</t>
  </si>
  <si>
    <t>令和</t>
  </si>
  <si>
    <t>事業者名
（法人名）</t>
  </si>
  <si>
    <t>氏名</t>
  </si>
  <si>
    <t>サービスの
種類及び定員</t>
  </si>
  <si>
    <t>従たる事業所</t>
  </si>
  <si>
    <t>有 （</t>
  </si>
  <si>
    <t>生活支援員</t>
  </si>
  <si>
    <t>看護職員</t>
  </si>
  <si>
    <t>就労支援員</t>
  </si>
  <si>
    <t>サービス提供
責任者 氏名</t>
  </si>
  <si>
    <t>就労定着支援員</t>
  </si>
  <si>
    <t>その他</t>
  </si>
  <si>
    <t>サービス
種別</t>
  </si>
  <si>
    <t>※以下の内容は、事業所ごと、サービス種別ごと、単位ごとに記入してください。</t>
  </si>
  <si>
    <t>担当者
職・氏名・連絡先</t>
  </si>
  <si>
    <t>営業時間</t>
  </si>
  <si>
    <t>営業日
（サービス提供日）</t>
  </si>
  <si>
    <t>実務経験</t>
  </si>
  <si>
    <t>研修受講</t>
  </si>
  <si>
    <t>サビ管</t>
  </si>
  <si>
    <t>※障害福祉サービス事業を行うにあたり、近隣(マンション等の場合は管理人等も含む)の方々に理解を得る必要があります。</t>
  </si>
  <si>
    <t>　　書類が整わず期限までに提出できない場合や補正が完了しない場合は、指定日を翌月以降に変更しますので、ご注意ください。</t>
  </si>
  <si>
    <t>業務名</t>
  </si>
  <si>
    <t>年数 計</t>
  </si>
  <si>
    <t>サービス１</t>
  </si>
  <si>
    <t>サービス２</t>
  </si>
  <si>
    <t>予定している建物
（建築・消防関係）</t>
  </si>
  <si>
    <t>予定している
賃貸借契約期間</t>
  </si>
  <si>
    <t>物件の
使用用途
指定の有無</t>
  </si>
  <si>
    <t>　※　姫路市ハザードマップを参照し、確認すること（https://www.city.himeji.lg.jp/bousai/0000014098.html）</t>
  </si>
  <si>
    <t>月１日開始予定</t>
  </si>
  <si>
    <t>【事業所番号：　　　　　　　　　　　　</t>
  </si>
  <si>
    <t>】</t>
  </si>
  <si>
    <t>　事業所名　：</t>
  </si>
  <si>
    <t>単位</t>
  </si>
  <si>
    <t>／</t>
  </si>
  <si>
    <t>相談支援
専門員</t>
  </si>
  <si>
    <t>初任者研修（講義部分）修了</t>
  </si>
  <si>
    <t>　第(</t>
  </si>
  <si>
    <t>)条　第(</t>
  </si>
  <si>
    <t>)項　第(</t>
  </si>
  <si>
    <t>)号</t>
  </si>
  <si>
    <t>・</t>
  </si>
  <si>
    <t>無</t>
  </si>
  <si>
    <t>(　本申請時には提出する必要があります)</t>
  </si>
  <si>
    <t>　無 　</t>
  </si>
  <si>
    <t>有</t>
  </si>
  <si>
    <t>洪水浸水想定区域（</t>
  </si>
  <si>
    <t>内</t>
  </si>
  <si>
    <t>外</t>
  </si>
  <si>
    <t>土砂災害警戒区域（</t>
  </si>
  <si>
    <t>高潮浸水想定区域（</t>
  </si>
  <si>
    <t>地域生活支援員
地域生活支援員</t>
  </si>
  <si>
    <t>従業者
（居宅介護等ヘルパー）</t>
  </si>
  <si>
    <t>実践研修(又は更新研修)修了</t>
  </si>
  <si>
    <t>下記の枠内の</t>
  </si>
  <si>
    <t>色部分に必要事項を記入し、添付書類を準備した上で来庁相談の予約連絡をしてください。</t>
  </si>
  <si>
    <t>※</t>
  </si>
  <si>
    <t>済</t>
  </si>
  <si>
    <t>　履歴事項全部証明書　　（有・無のいずれかに○をつけてください）</t>
  </si>
  <si>
    <t>メール
アドレス</t>
  </si>
  <si>
    <t>注2)　事業所指定予定月の指定する日（原則１０日頃）までに、補正対応を含め、全ての書類等を提出する必要があります。</t>
  </si>
  <si>
    <t>注1)　事前協議後に内容が変更となる場合は、再度、事前協議をしていただくこととなります。</t>
  </si>
  <si>
    <t>指定（申請・変更）事前協議書（障害福祉サービス）</t>
  </si>
  <si>
    <t>（添付書類１）</t>
  </si>
  <si>
    <t>従業者の勤務の体制及び勤務形態一覧表（　　　　年　　　　月分）</t>
  </si>
  <si>
    <t>サービス提供単位※</t>
  </si>
  <si>
    <t>　　単位中　　　単位目</t>
  </si>
  <si>
    <t>　</t>
  </si>
  <si>
    <t>事業所・施設名</t>
  </si>
  <si>
    <r>
      <t>サービス提供単位名（</t>
    </r>
    <r>
      <rPr>
        <u val="single"/>
        <sz val="12"/>
        <rFont val="ＭＳ ゴシック"/>
        <family val="3"/>
      </rPr>
      <t>※複数のサービス提供単位を設定する場合のみ</t>
    </r>
    <r>
      <rPr>
        <sz val="12"/>
        <rFont val="ＭＳ ゴシック"/>
        <family val="3"/>
      </rPr>
      <t>）</t>
    </r>
  </si>
  <si>
    <t>　　　人</t>
  </si>
  <si>
    <t>前年度の平均利用者数</t>
  </si>
  <si>
    <t>　　　　人</t>
  </si>
  <si>
    <t>指定基準上の必要職員数</t>
  </si>
  <si>
    <t>平均障害程度区分（生活介護の場合に記載）</t>
  </si>
  <si>
    <t>人員配置区分等届出上の必要職員数</t>
  </si>
  <si>
    <t>直接サービス提供職員</t>
  </si>
  <si>
    <t>職種</t>
  </si>
  <si>
    <t>勤務形態</t>
  </si>
  <si>
    <t>第１週</t>
  </si>
  <si>
    <t>第２週</t>
  </si>
  <si>
    <t>第３週</t>
  </si>
  <si>
    <t>第４週</t>
  </si>
  <si>
    <t>４週の合計</t>
  </si>
  <si>
    <t>週平均の勤務時間</t>
  </si>
  <si>
    <t>常勤換算後の人数</t>
  </si>
  <si>
    <t>資格等</t>
  </si>
  <si>
    <t>☆</t>
  </si>
  <si>
    <t>合計</t>
  </si>
  <si>
    <t>1週間に当該事業所・施設における常勤職員の勤務すべき時間数</t>
  </si>
  <si>
    <t>←必ず記入</t>
  </si>
  <si>
    <t>その他の職員</t>
  </si>
  <si>
    <t>注１</t>
  </si>
  <si>
    <t>本表はサービスの種類ごとに作成してください（※通所施設で従たる事業所がある場合は主たる事業所・従たる事業所ごとに作成してください）。</t>
  </si>
  <si>
    <t>注２</t>
  </si>
  <si>
    <t>☆欄は、当該月の曜日を記入してください。</t>
  </si>
  <si>
    <t>注３</t>
  </si>
  <si>
    <t>※の項目は、療養介護・生活介護・施設入所支援において複数のサービス提供単位を設定する場合に記載してください。</t>
  </si>
  <si>
    <t>注４</t>
  </si>
  <si>
    <t>「勤務形態」欄は、①常勤・専従、②常勤・兼務、③非常勤・専従、④非常勤・兼務のいずれかを記載してください。なお、兼務とは、同一事業所内において他の</t>
  </si>
  <si>
    <t>職務を兼ねることであり、同一法人内の他事業所で他の職務を兼ねる場合は該当しません。</t>
  </si>
  <si>
    <t>注５</t>
  </si>
  <si>
    <t>加算等に係る加配職員である場合は、氏名の後ろに「（加配分）」と明記、区分した上、それぞれ１日あたりの勤務時間を記載してください。</t>
  </si>
  <si>
    <t>注６</t>
  </si>
  <si>
    <t>「資格等」欄には、「介護福祉士」「看護師」等の資格の種類、または「訪問介護員○級」「居宅介護従業者○級」等の研修の修了状況を記載してください。</t>
  </si>
  <si>
    <t>注７</t>
  </si>
  <si>
    <t>「常勤換算後の人数」欄の算出に当たっては、小数点以下第２位を切り捨ててください。なお、「週平均の勤務時間」数が、超過勤務等により常勤職員の勤務すべ</t>
  </si>
  <si>
    <t>き時間数を超える場合であっても、常勤換算後の人数は「1.0」とみなします。</t>
  </si>
  <si>
    <t>注８</t>
  </si>
  <si>
    <t>常勤配置職員が有給休暇の取得や休職等により欠勤している場合は、時間数に替えて「○」（半日、時間休暇取得は「△」）を記入してください。</t>
  </si>
  <si>
    <t>なお合計勤務時間が常勤の勤務すべき時間数に達しなかったり、常勤換算後の人数が1.0を下回ることがありますが、そのままで差し支えありません。</t>
  </si>
  <si>
    <t>注９</t>
  </si>
  <si>
    <t>一週間に当該事業所・施設における常勤職員の勤務すべき時間数を入力していない場合や、４週の合計時間数が一週間に当該事業所・施設における常勤職員の勤務すべき時間数☓４を超えた場合、</t>
  </si>
  <si>
    <t>合計数が赤字で表示されます。</t>
  </si>
  <si>
    <t>注10</t>
  </si>
  <si>
    <t>各事業所・施設において使用している勤務割表等（変更の届出の場合は変更後の予定勤務割表等）により、届出の対象となる従業者の職種、勤務形態、氏名、当該</t>
  </si>
  <si>
    <t>業務の勤務時間数、常勤換算後の人数が確認できる場合はその書類をもって添付書類として差し支えありません。</t>
  </si>
  <si>
    <t>注11</t>
  </si>
  <si>
    <t>行が不足する場合は、適宜複写し作成してください。</t>
  </si>
  <si>
    <t>注12</t>
  </si>
  <si>
    <t>共同生活援助（グループホーム）の場合は、添付書類１-２も提出してください。</t>
  </si>
  <si>
    <t>注13</t>
  </si>
  <si>
    <t>勤務表（予定表・実績表）は毎月作成し、基準上の人員配置を満たしていることの確認を行ってください。その際、報酬区分に変更がある場合は速やかに届け出てください。</t>
  </si>
  <si>
    <t>従業者の勤務の体制及び勤務形態一覧表（令和○○年○月分）</t>
  </si>
  <si>
    <t>生活介護　</t>
  </si>
  <si>
    <t>○○園</t>
  </si>
  <si>
    <t>　20　人</t>
  </si>
  <si>
    <t>18　人</t>
  </si>
  <si>
    <t>（5：1）　　　　　3.6</t>
  </si>
  <si>
    <t>4以上5未満（5：1）　</t>
  </si>
  <si>
    <t>人員配置加算Ⅲ型（2.5：1）　→　7.2</t>
  </si>
  <si>
    <t>木</t>
  </si>
  <si>
    <t>金</t>
  </si>
  <si>
    <t>土</t>
  </si>
  <si>
    <t>火</t>
  </si>
  <si>
    <t>水</t>
  </si>
  <si>
    <t>看護職員</t>
  </si>
  <si>
    <t>非常勤・兼務</t>
  </si>
  <si>
    <t>Ａ</t>
  </si>
  <si>
    <t>看護師</t>
  </si>
  <si>
    <t>機能訓練指導員</t>
  </si>
  <si>
    <t>Ｂ</t>
  </si>
  <si>
    <t>理学療法士</t>
  </si>
  <si>
    <t>生活支援員</t>
  </si>
  <si>
    <t>常勤・専従</t>
  </si>
  <si>
    <t>Ｃ</t>
  </si>
  <si>
    <t>介護福祉士</t>
  </si>
  <si>
    <t>常勤・専従</t>
  </si>
  <si>
    <t>Ｄ</t>
  </si>
  <si>
    <t>社会福祉士</t>
  </si>
  <si>
    <t>常勤・専従</t>
  </si>
  <si>
    <t>Ｅ</t>
  </si>
  <si>
    <t>Ｆ</t>
  </si>
  <si>
    <t>Ｇ</t>
  </si>
  <si>
    <t>△</t>
  </si>
  <si>
    <t>○</t>
  </si>
  <si>
    <t>Ｈ</t>
  </si>
  <si>
    <t>非常勤・専従</t>
  </si>
  <si>
    <t>Ｉ</t>
  </si>
  <si>
    <t>Ｊ</t>
  </si>
  <si>
    <t>Ｋ</t>
  </si>
  <si>
    <t>Ｌ</t>
  </si>
  <si>
    <t>非常勤・専従</t>
  </si>
  <si>
    <t>Ｍ</t>
  </si>
  <si>
    <t>事務員</t>
  </si>
  <si>
    <t>Ｎ</t>
  </si>
  <si>
    <t>栄養士</t>
  </si>
  <si>
    <t>Ｏ</t>
  </si>
  <si>
    <t>調理員</t>
  </si>
  <si>
    <t>Ｐ</t>
  </si>
  <si>
    <t>(添付書類２）</t>
  </si>
  <si>
    <t>組　　織　　体　　制　　図</t>
  </si>
  <si>
    <t>事業所の名称</t>
  </si>
  <si>
    <t>同一所在地において他に実施している事業</t>
  </si>
  <si>
    <t>※　担当業務や兼務の状況が分かるように図又は文章による説明を加えてください。</t>
  </si>
  <si>
    <t>※　既存の組織体制図がある場合は、その写し等の添付でかまいません。</t>
  </si>
  <si>
    <t>○△介護サービス</t>
  </si>
  <si>
    <t>居宅介護・重度訪問介護・同行援護</t>
  </si>
  <si>
    <t>介護保険法に基づく訪問介護事業、居宅介護支援事業</t>
  </si>
  <si>
    <t>　　　　　　</t>
  </si>
  <si>
    <t>氏名　　○○○○</t>
  </si>
  <si>
    <t>（訪問介護事業所の管理者と兼務）</t>
  </si>
  <si>
    <t>　　氏名</t>
  </si>
  <si>
    <t>○○○○</t>
  </si>
  <si>
    <t>○○○○（同行援護）</t>
  </si>
  <si>
    <t>（訪問介護事業所のｻｰﾋﾞｽ提供責任者と兼務）</t>
  </si>
  <si>
    <t>従業者氏名</t>
  </si>
  <si>
    <t>　　　　 　○○○○（同行援護）</t>
  </si>
  <si>
    <t>（訪問介護事業所の従業者と兼務）</t>
  </si>
  <si>
    <t>・管理者・サービス提供責任者・従業者のいずれもが、指定訪問介護事業所と兼務している。</t>
  </si>
  <si>
    <t>・指定居宅介護支援事業所との兼務はない。</t>
  </si>
  <si>
    <t>・（同行援護）とあるのは同行援護への従事が可能な職員</t>
  </si>
  <si>
    <t>（添付書類３）</t>
  </si>
  <si>
    <t>管　　　理　　　者</t>
  </si>
  <si>
    <t>地域移行支援・地域定着支援従事者</t>
  </si>
  <si>
    <t>サービス種類</t>
  </si>
  <si>
    <t>兼務状況</t>
  </si>
  <si>
    <t>フリガナ</t>
  </si>
  <si>
    <t>　　　年　　月　　日</t>
  </si>
  <si>
    <t>住所</t>
  </si>
  <si>
    <t>（郵便番号　　　－　　　）</t>
  </si>
  <si>
    <t>電話番号</t>
  </si>
  <si>
    <t>主な職歴等</t>
  </si>
  <si>
    <t>年　月　～　年　月</t>
  </si>
  <si>
    <t>勤務先等</t>
  </si>
  <si>
    <t>職務に関連する資格</t>
  </si>
  <si>
    <t>資格の種類</t>
  </si>
  <si>
    <t>資格取得年月日</t>
  </si>
  <si>
    <t>職務に関連する研修の受講状況</t>
  </si>
  <si>
    <t>サービス管理責任者研修</t>
  </si>
  <si>
    <t>□未受講</t>
  </si>
  <si>
    <t>相談支援従事者研修
（障害者ケアマネジメント研修）</t>
  </si>
  <si>
    <t>□　　　　年　　　　月修了　　　　</t>
  </si>
  <si>
    <t xml:space="preserve">
上記以外の研修</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</si>
  <si>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</si>
  <si>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</si>
  <si>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　　２　住所・電話番号は、自宅のものを記載してください（携帯電話可）。</t>
  </si>
  <si>
    <t>　　３　管理者については、資格要件を確認できる資料を添付してください。（資格要件は裏面参照）</t>
  </si>
  <si>
    <t>　　４　サービス管理責任者については、サービス管理責任者研修を修了した旨の証明書、実務経験証明書及び資格証の写し</t>
  </si>
  <si>
    <t>　　　　（社会福祉士等の資格がある場合）を添付してください。</t>
  </si>
  <si>
    <t>　　５　相談支援専門員については、相談支援従事者初任者研修または現任研修を修了した旨の証明書、実務経験証明書及び</t>
  </si>
  <si>
    <t>　　　　資格証の写し（社会福祉士等の資格がある場合）を添付してください。</t>
  </si>
  <si>
    <t>　　６　療養介護、生活介護、自立訓練、就労移行支援、就労継続支援の管理者については資格要件があり、必要な添付書類</t>
  </si>
  <si>
    <t>　　　　がありますので、お問い合わせください。</t>
  </si>
  <si>
    <t>【管理者の資格要件について】</t>
  </si>
  <si>
    <t>サービス名</t>
  </si>
  <si>
    <t>資格要件</t>
  </si>
  <si>
    <t>添付書類（例）</t>
  </si>
  <si>
    <t>療養介護</t>
  </si>
  <si>
    <t>医師免状（写）</t>
  </si>
  <si>
    <t>就労継続支援</t>
  </si>
  <si>
    <t>次の①～④のいずれかを満たす者</t>
  </si>
  <si>
    <t>①社会福祉主事資格要件に該当する者（同等以上として社会福祉士、精神保健福祉士等）</t>
  </si>
  <si>
    <t>各資格証（写）</t>
  </si>
  <si>
    <t>②社会福祉法第2条に規定する第一種・第二種社会福祉事業に2年以上従事した経験のある者</t>
  </si>
  <si>
    <t>実務経験証明書</t>
  </si>
  <si>
    <t>③企業を経営した経験を有する者</t>
  </si>
  <si>
    <t>登記事項証明書</t>
  </si>
  <si>
    <t>④社会福祉施設長認定講習会を修了した者</t>
  </si>
  <si>
    <t>講習修了証（写）</t>
  </si>
  <si>
    <t>就労継続支援に定める①②④のいずれかを満たす者</t>
  </si>
  <si>
    <t>上に同じ</t>
  </si>
  <si>
    <t>○○○園</t>
  </si>
  <si>
    <t>生活介護</t>
  </si>
  <si>
    <t>兼務なし</t>
  </si>
  <si>
    <t>○○○　○○</t>
  </si>
  <si>
    <t>昭和○○年○○月○○日</t>
  </si>
  <si>
    <t>○△　○□</t>
  </si>
  <si>
    <t>（郵便番号○○○－○○○○）姫路市○○町○○番地</t>
  </si>
  <si>
    <t>○○○－○○○－○○○○</t>
  </si>
  <si>
    <t>平成15年4月～平成25年9月</t>
  </si>
  <si>
    <t>○○○○園</t>
  </si>
  <si>
    <t>支援員</t>
  </si>
  <si>
    <t>社会福祉主事任用資格</t>
  </si>
  <si>
    <t>平成15年3月</t>
  </si>
  <si>
    <t>　　３　サービス管理責任者については、サービス管理責任者研修を修了した旨の証明書、実務経験証明書及び資格証の写し</t>
  </si>
  <si>
    <t>　　４　相談支援専門員については、相談支援従事者初任者研修または現任研修を修了した旨の証明書、実務経験証明書及び</t>
  </si>
  <si>
    <t>　　５　療養介護、生活介護、自立訓練、就労移行支援、就労継続支援の管理者については資格要件があり、必要な添付書類</t>
  </si>
  <si>
    <t>（添付書類６）</t>
  </si>
  <si>
    <t>備考１　各室の用途及び面積を記載してください。</t>
  </si>
  <si>
    <t>　　　２　当該事業所の専用部分と他の事業所等との共用部分がある場合はそれぞれ色分けするなどして、使用関係を分かり易く表示してください。</t>
  </si>
  <si>
    <t>　　　３　既存の図面がある場合は、この様式によらず、既存の資料を提出していただいてかまいません。</t>
  </si>
  <si>
    <t>○○○○（申請書に記載した内容と同一の事業所名）</t>
  </si>
  <si>
    <t>【記載例：】　●●ビル　●階平面図</t>
  </si>
  <si>
    <t>(7)</t>
  </si>
  <si>
    <t>(６)</t>
  </si>
  <si>
    <t>(2)</t>
  </si>
  <si>
    <t>(1)</t>
  </si>
  <si>
    <t>(3)</t>
  </si>
  <si>
    <t>(4)</t>
  </si>
  <si>
    <t>(5)</t>
  </si>
  <si>
    <t>(11)</t>
  </si>
  <si>
    <t>(12)</t>
  </si>
  <si>
    <t>(13)</t>
  </si>
  <si>
    <t>(14)</t>
  </si>
  <si>
    <t>（他社の専有スペース）</t>
  </si>
  <si>
    <t>監査指導課 障害指定担当 事前協議用【別添１】</t>
  </si>
  <si>
    <t>消防署</t>
  </si>
  <si>
    <t>消防署・担当課・担当者名</t>
  </si>
  <si>
    <t>課　担当者</t>
  </si>
  <si>
    <t>協議日　：</t>
  </si>
  <si>
    <t>東</t>
  </si>
  <si>
    <t>予防</t>
  </si>
  <si>
    <t>●●</t>
  </si>
  <si>
    <t>下記の枠内は協議の前に予め記入し、消防署協議の場において内容を説明できるようにしてください。</t>
  </si>
  <si>
    <t xml:space="preserve">
○　「防火対象物使用開始届」等の消防法上の手続きについて、所轄消防署と事前に相談し、届出の受理、検査が確認
　　できるものであること。</t>
  </si>
  <si>
    <t>２　まちづくり指導課</t>
  </si>
  <si>
    <t>①　市街化区域ですか</t>
  </si>
  <si>
    <t>②　開業予定の事業は、都市計画法上支障ありませんか。</t>
  </si>
  <si>
    <t>【協議結果】</t>
  </si>
  <si>
    <t>３　建築指導課</t>
  </si>
  <si>
    <t>建築指導関係各課との協議事項</t>
  </si>
  <si>
    <t>○協議対象課　（順序と協議すべき項目）</t>
  </si>
  <si>
    <t>※１．改築・改修等の場合は、用途変更等の建築基準法上の手続きが必要かどうかについて、建築指導課に事前に相談してください。
　　その結果を建築審査課との協議記録に記載（手続き不要の場合でも、その理由を記載）して事前協議書に添付してください。
　　なお、手続きが必要な場合は、事前協議後における申請までに完了させる必要があります。</t>
  </si>
  <si>
    <t>協議日　令和</t>
  </si>
  <si>
    <t>日</t>
  </si>
  <si>
    <t>はい</t>
  </si>
  <si>
    <t>いいえ</t>
  </si>
  <si>
    <t>※１</t>
  </si>
  <si>
    <t>①　建築物の用途変更の確認申請は必要ですか</t>
  </si>
  <si>
    <t>　用途地域を確認し、右側のチェック欄に記入してください。</t>
  </si>
  <si>
    <t>監査指導課 障害指定担当 事前協議用【別添２】</t>
  </si>
  <si>
    <t>下記の枠内の　　色の欄は協議の前に予め記入し、建築指導関係各課との協議の場において内容を説明できるようにしてください。</t>
  </si>
  <si>
    <t>協議者（法人側）氏名</t>
  </si>
  <si>
    <t>【例：消防の設備工事を行う場合】
　　事前相談　→　工事前の設計届　→　消防設備工事　→　工事後の設置届　→　防火対象物使用開始届　
　　→　現地調査（現地確認）　→　消防署が押印した検査済証の取得</t>
  </si>
  <si>
    <t>　
　・防火対象物使用開始届出書を提出すること。
　・消火器○本、誘導灯○個を□□に設置すること。
　・消防用設備（△△）の不良個所を改修すること。</t>
  </si>
  <si>
    <t>○○　○○</t>
  </si>
  <si>
    <t>079-123-4567</t>
  </si>
  <si>
    <t>就労継続支援B型</t>
  </si>
  <si>
    <t>NPO法人○○</t>
  </si>
  <si>
    <t>＠＠＠＠</t>
  </si>
  <si>
    <t>姫路市○○○</t>
  </si>
  <si>
    <t>④　建築指導関係各課との協議記録(本申請時に建築確認済証・検査済証等の提出が必要です。)【別添２】</t>
  </si>
  <si>
    <t>①　事業計画書</t>
  </si>
  <si>
    <t>②　定款または登記事項全部証明書の写し(目的に「法に基づく障害福祉サービス事業」の記載が必要です。）</t>
  </si>
  <si>
    <t>③　消防署との協議記録(消防法の適合確認が必要です。事業所所在地を所轄する消防署へ相談してください。)【別添１】</t>
  </si>
  <si>
    <t>⑤　事業の用に供する建物の平面図（各室名と面積を記入のこと。）、事業所付近の詳細地図</t>
  </si>
  <si>
    <t>⑥　職員の勤務体制及び勤務形態一覧表（添付書類第１号）</t>
  </si>
  <si>
    <t>⑦　組織体制図（添付書類第２号）</t>
  </si>
  <si>
    <t>　　本申請時には、サービス管理責任者の要件が確認できるもの（資格証の写し、研修修了証書及び実務経験証明書）が必要です。</t>
  </si>
  <si>
    <t>　　本申請時には登記事項全部証明書の原本（３か月以内）が必要です。</t>
  </si>
  <si>
    <t>○　事前協議に必要な添付書類</t>
  </si>
  <si>
    <t>管理者　氏名</t>
  </si>
  <si>
    <t>○　サービスの種類が３以上の場合は、この様式を２枚使用して作成し、合わせてご提出ください。</t>
  </si>
  <si>
    <r>
      <t>①（サービスの種類：生活介護）</t>
    </r>
    <r>
      <rPr>
        <u val="single"/>
        <sz val="10"/>
        <color indexed="8"/>
        <rFont val="BIZ UDゴシック"/>
        <family val="3"/>
      </rPr>
      <t>１単位／２単位</t>
    </r>
  </si>
  <si>
    <r>
      <t>②（サービスの種類：生活介護）</t>
    </r>
    <r>
      <rPr>
        <u val="single"/>
        <sz val="10"/>
        <color indexed="8"/>
        <rFont val="BIZ UDゴシック"/>
        <family val="3"/>
      </rPr>
      <t>２単位／２単位</t>
    </r>
  </si>
  <si>
    <t>●　留意事項</t>
  </si>
  <si>
    <t>●　協議内容</t>
  </si>
  <si>
    <t>該当しない職種は二重線で消してください。</t>
  </si>
  <si>
    <t>平成25年10月～令和4年12月</t>
  </si>
  <si>
    <t>令和5年1月～</t>
  </si>
  <si>
    <t>管理者兼サービス管理責任者</t>
  </si>
  <si>
    <t>事業所定員　計</t>
  </si>
  <si>
    <t>事業の区分・定員</t>
  </si>
  <si>
    <t xml:space="preserve">介護サービス包括型 </t>
  </si>
  <si>
    <t xml:space="preserve">外部サービス利用型 </t>
  </si>
  <si>
    <t>日中サービス支援型</t>
  </si>
  <si>
    <t>サテライト</t>
  </si>
  <si>
    <t>共同生活住居
の名称及び定員</t>
  </si>
  <si>
    <t>主たる事業所（共同生活住居①）</t>
  </si>
  <si>
    <t>洪水浸水想定区域
土砂災害警戒区域
高潮浸水想定区域</t>
  </si>
  <si>
    <t>本体住居からの移動時間　</t>
  </si>
  <si>
    <t>サービス管理
責任者　氏名</t>
  </si>
  <si>
    <t>サービス管理責任者
資格・実務経験等</t>
  </si>
  <si>
    <t>研修受講</t>
  </si>
  <si>
    <t>相談支援</t>
  </si>
  <si>
    <t xml:space="preserve">※
※
</t>
  </si>
  <si>
    <t>※　姫路市ハザードマップを参照し、確認すること（https://www.city.himeji.lg.jp/bousai/0000014098.html）</t>
  </si>
  <si>
    <t>下記の枠内の　　色部分に必要事項を記入し、添付書類を準備した上で来庁相談の予約連絡をしてください。</t>
  </si>
  <si>
    <t>　共同生活住居②</t>
  </si>
  <si>
    <t>賃貸借契約期間</t>
  </si>
  <si>
    <t>日から</t>
  </si>
  <si>
    <t>日まで</t>
  </si>
  <si>
    <t>予定している建物の構造・安全確認</t>
  </si>
  <si>
    <t>家賃</t>
  </si>
  <si>
    <t>円</t>
  </si>
  <si>
    <t>共同生活住居の概要</t>
  </si>
  <si>
    <t>サテライト住居</t>
  </si>
  <si>
    <t>共同生活住居②</t>
  </si>
  <si>
    <t>本体住居の利用定員</t>
  </si>
  <si>
    <t>本申請時には履歴事項全部証明書の原本（３か月以内）が必要です。</t>
  </si>
  <si>
    <t>⑧　管理者及びサービス管理責任者の経歴書</t>
  </si>
  <si>
    <t>○　外部サービス利用型指定共同生活援助事業所の場合</t>
  </si>
  <si>
    <t>○　日中サービス支援型指定共同生活援助事業所の場合</t>
  </si>
  <si>
    <t>物件の
用途指定の
有無</t>
  </si>
  <si>
    <t>居室の床面積
（収納スペース除く）</t>
  </si>
  <si>
    <t>主たる事業所(共同生活住居①)</t>
  </si>
  <si>
    <t>１　法人・事業の概要</t>
  </si>
  <si>
    <t>２　管理者・サービス管理責任者の状況</t>
  </si>
  <si>
    <t>３　施設等の状況</t>
  </si>
  <si>
    <t>２　施設等の状況</t>
  </si>
  <si>
    <t>３　人員配置の状況</t>
  </si>
  <si>
    <t>地方公共団体が設置する協議会等への報告・協議会からの評価等に関する措置の概要についての添付書類が必要です。</t>
  </si>
  <si>
    <t>・難病等対象者</t>
  </si>
  <si>
    <t>　※　サービス対象とする障害種別に○をつけてください。</t>
  </si>
  <si>
    <t>自己所有</t>
  </si>
  <si>
    <t>また、協議結果について、下記１～３の　　色の欄に入力してください。</t>
  </si>
  <si>
    <t xml:space="preserve">
○　改築・改修等の場合は、事前相談の結果を「消防署との協議記録」に記載し、事前協議書に添付すること。
　　なお、協議の結果、設備の設置や改修を要するなど、検査済証の交付を受けるまでに時間を要するため、早期に
　　相談し、手続に着手すること。（下記の例のとおり）
　　※　指定申請時までに検査済証の交付を受けることが必要。</t>
  </si>
  <si>
    <t>注2)　事業所指定予定月の指定する日（原則１５日頃）までに、補正対応を含め、全ての書類等を提出する必要があります。</t>
  </si>
  <si>
    <t>⑨　サービス管理責任者の要件が確認できるもの（資格証の写し及び研修修了証書）</t>
  </si>
  <si>
    <r>
      <rPr>
        <sz val="10"/>
        <rFont val="BIZ UDゴシック"/>
        <family val="3"/>
      </rPr>
      <t>事業開始要件</t>
    </r>
    <r>
      <rPr>
        <sz val="11"/>
        <rFont val="BIZ UDゴシック"/>
        <family val="3"/>
      </rPr>
      <t xml:space="preserve">
(</t>
    </r>
    <r>
      <rPr>
        <sz val="8"/>
        <rFont val="BIZ UDゴシック"/>
        <family val="3"/>
      </rPr>
      <t>就労定着支援・自立生活援助)</t>
    </r>
  </si>
  <si>
    <r>
      <t xml:space="preserve">主たる対象者
</t>
    </r>
    <r>
      <rPr>
        <sz val="8"/>
        <rFont val="BIZ UDゴシック"/>
        <family val="3"/>
      </rPr>
      <t>（障害種別）</t>
    </r>
  </si>
  <si>
    <t>　※　本申請時には、資格証の写し、研修修了証書のほか、実務経験証明書（原本）を提出する必要があります。</t>
  </si>
  <si>
    <t>　※　本申請時には、登記事項全部証明書の原本（申請日の３か月以内に発行されたもの）が必要です。</t>
  </si>
  <si>
    <t>　当該事業の実施について定めている定款・寄付行為等又は条例等（就労継続支援Ａ型のみ）</t>
  </si>
  <si>
    <t>・賃借（貸主:</t>
  </si>
  <si>
    <t>計</t>
  </si>
  <si>
    <t>指定（申請・変更）事前協議書（障害児通所支援）</t>
  </si>
  <si>
    <t>主たる対象者</t>
  </si>
  <si>
    <t>　・　　重症心身障害児</t>
  </si>
  <si>
    <t>重症心身障害児以外</t>
  </si>
  <si>
    <t>児童発達支援
管理管理責任者
氏名</t>
  </si>
  <si>
    <t>児童発達支援
管理責任者
資格・実務経験
等</t>
  </si>
  <si>
    <t>うち児童・障害児
・障害福祉経験</t>
  </si>
  <si>
    <t>児発管（サビ管）</t>
  </si>
  <si>
    <t>相談支援専門員
初任者研修</t>
  </si>
  <si>
    <t>児童指導員</t>
  </si>
  <si>
    <t>保育士</t>
  </si>
  <si>
    <t>嘱託医</t>
  </si>
  <si>
    <t>機能訓練担当職員
（理学療法士等）</t>
  </si>
  <si>
    <t>児童発達支援、放課後等デイサービスで複数の単位で実施する場合は、単位ごとに記載してください。</t>
  </si>
  <si>
    <t>放課後等デイサービスを、２単位で実施する場合</t>
  </si>
  <si>
    <r>
      <t>①（サービスの種類：放課後等デイサービス）</t>
    </r>
    <r>
      <rPr>
        <u val="single"/>
        <sz val="10"/>
        <color indexed="8"/>
        <rFont val="BIZ UDゴシック"/>
        <family val="3"/>
      </rPr>
      <t>１単位／２単位</t>
    </r>
    <r>
      <rPr>
        <sz val="10"/>
        <color indexed="8"/>
        <rFont val="BIZ UDゴシック"/>
        <family val="3"/>
      </rPr>
      <t>、②（サービスの種類：放課後等デイサービス）</t>
    </r>
    <r>
      <rPr>
        <u val="single"/>
        <sz val="10"/>
        <color indexed="8"/>
        <rFont val="BIZ UDゴシック"/>
        <family val="3"/>
      </rPr>
      <t>２単位／２単位</t>
    </r>
  </si>
  <si>
    <t>②　定款または登記事項全部証明書の写し(目的に「法に基づく障害児通所支援事業」の記載が必要です。）</t>
  </si>
  <si>
    <t>⑧　管理者及び児童発達支援管理責任者の経歴書</t>
  </si>
  <si>
    <t>⑨　児童発達支援管理責任者の要件が確認できるもの（資格証の写し及び研修修了証書）</t>
  </si>
  <si>
    <t>※障害児通所支援事業を行うにあたり、近隣(マンション等の場合は管理人等も含む)の方々に理解を得る必要があります。</t>
  </si>
  <si>
    <t>職名</t>
  </si>
  <si>
    <r>
      <t>　定款及び履歴事項全部証明書の事業目的に</t>
    </r>
    <r>
      <rPr>
        <b/>
        <sz val="8"/>
        <rFont val="BIZ UDゴシック"/>
        <family val="3"/>
      </rPr>
      <t>「法に基づく障害児通所支援事業」</t>
    </r>
    <r>
      <rPr>
        <sz val="8"/>
        <rFont val="BIZ UDゴシック"/>
        <family val="3"/>
      </rPr>
      <t>の記載　（有・無のいずれかに○をつけてください）</t>
    </r>
  </si>
  <si>
    <t>遊戯室</t>
  </si>
  <si>
    <t>静養室</t>
  </si>
  <si>
    <t>日まで</t>
  </si>
  <si>
    <t>指導訓練室</t>
  </si>
  <si>
    <t>事務室</t>
  </si>
  <si>
    <t>予定している建物の
構造・安全確認</t>
  </si>
  <si>
    <t>一戸建て</t>
  </si>
  <si>
    <t>・ アパート</t>
  </si>
  <si>
    <t>・　マンション</t>
  </si>
  <si>
    <t>その他（</t>
  </si>
  <si>
    <t>受託居宅介護サービス事業者との契約が必要になります。現時点においての状況、調整事項等を記載してください。</t>
  </si>
  <si>
    <r>
      <t xml:space="preserve">各部屋の面積
</t>
    </r>
    <r>
      <rPr>
        <sz val="8"/>
        <rFont val="BIZ UDゴシック"/>
        <family val="3"/>
      </rPr>
      <t>※右欄にない部屋・設備を
設ける場合は、空欄に記入</t>
    </r>
  </si>
  <si>
    <t>記載事項に空欄が多い場合、指定申請をするための必要な準備ができていないものとして扱う場合があります。</t>
  </si>
  <si>
    <t>※障害福祉サービス事業を行うにあたり近隣の(マンション等の場合は管理人等も含む)方々に理解を得る必要があります。</t>
  </si>
  <si>
    <t>（内・外のいずれかに☑をつけてください）</t>
  </si>
  <si>
    <t>身体障害者　・</t>
  </si>
  <si>
    <t>知的障害者　・</t>
  </si>
  <si>
    <t>精神障害者　・</t>
  </si>
  <si>
    <t>特定なし　・</t>
  </si>
  <si>
    <t>障害児 ・</t>
  </si>
  <si>
    <t>　※　サービス対象とする障害種別に☑をつけてください。</t>
  </si>
  <si>
    <r>
      <t>　定款及び履歴事項全部証明書の事業目的に</t>
    </r>
    <r>
      <rPr>
        <b/>
        <sz val="8"/>
        <rFont val="BIZ UDゴシック"/>
        <family val="3"/>
      </rPr>
      <t>「法に基づく障害福祉サービス事業」</t>
    </r>
    <r>
      <rPr>
        <sz val="8"/>
        <rFont val="BIZ UDゴシック"/>
        <family val="3"/>
      </rPr>
      <t>の記載　（有・無のいずれかに☑をつけてください）</t>
    </r>
  </si>
  <si>
    <t>有</t>
  </si>
  <si>
    <t>該当区分に☑を付けてください。
日中サービス支援型の指定を希望する場合は、別途障害福祉課への協議・手続が必要です。</t>
  </si>
  <si>
    <t>有 (</t>
  </si>
  <si>
    <t xml:space="preserve">　無 　 </t>
  </si>
  <si>
    <t>一戸建て ・</t>
  </si>
  <si>
    <t>アパート ・</t>
  </si>
  <si>
    <t>マンション ・</t>
  </si>
  <si>
    <t>その他(</t>
  </si>
  <si>
    <t>)</t>
  </si>
  <si>
    <r>
      <t>　定款及び履歴事項全部証明書の事業目的に</t>
    </r>
    <r>
      <rPr>
        <b/>
        <sz val="8"/>
        <rFont val="BIZ UDゴシック"/>
        <family val="3"/>
      </rPr>
      <t>「法に基づく障害福祉サービス事業」</t>
    </r>
    <r>
      <rPr>
        <sz val="8"/>
        <rFont val="BIZ UDゴシック"/>
        <family val="3"/>
      </rPr>
      <t>の記載（有・無のいずれかに☑をつけてください）</t>
    </r>
  </si>
  <si>
    <t>　履歴事項全部証明書　　（有・無のいずれかに☑をつけてください）</t>
  </si>
  <si>
    <t>⑩　事業計画書及び生産活動等事業に係る収支予算書（就労継続支援Ａ型、就労継続支援B型に限る）</t>
  </si>
  <si>
    <t>　※　就労継続支援Ａ型</t>
  </si>
  <si>
    <t>１　都市計画課　（または姫路市ｗｅｂマップで確認）　　　　</t>
  </si>
  <si>
    <t>担当者名</t>
  </si>
  <si>
    <t>　※「姫路市ｗｅｂマップ」のURL：</t>
  </si>
  <si>
    <t>https://www.sonicweb-asp.jp/himeji/</t>
  </si>
  <si>
    <t>□　　　　年　　　　月・　　　　　　　を修了</t>
  </si>
  <si>
    <t>■　　平成２５年　９月修了　　　　</t>
  </si>
  <si>
    <t>■　　平成２５年　９月・　就労分野　を修了</t>
  </si>
  <si>
    <t>■　　令和　４年１１月・　更新研修　を修了</t>
  </si>
  <si>
    <t xml:space="preserve"> </t>
  </si>
  <si>
    <t>(複数の場合、別紙を添付して全員記載してください）</t>
  </si>
  <si>
    <t>(複数の場合、別紙を添付して全員記載してください）</t>
  </si>
  <si>
    <t>共同生活援助　指定（申請・変更）　事前協議書　</t>
  </si>
  <si>
    <t>⑥　職員の勤務体制及び勤務形態一覧表（添付書類１）</t>
  </si>
  <si>
    <t>⑦　組織体制図（添付書類２）</t>
  </si>
  <si>
    <t>⑧　管理者、サービス提供責任者及びサービス管理責任者の経歴書（添付書類３）</t>
  </si>
  <si>
    <t>Ver.1.02(2023.5)</t>
  </si>
  <si>
    <t xml:space="preserve">
○　改築・改修等の場合は、事前相談の結果を「消防署との協議記録」に記載し、事前協議書に添付すること。
　　なお、協議の結果、設備の設置や改修を要するなど、検査済証の交付を受けるまでに時間を要するため、
　　早期に相談し、手続に着手すること。（下記の例のとおり）
　　※　指定申請時までに検査済証の交付を受けることが必要。</t>
  </si>
  <si>
    <r>
      <t>消防署との協議事項及び指導事項</t>
    </r>
    <r>
      <rPr>
        <sz val="12"/>
        <color indexed="10"/>
        <rFont val="BIZ UDゴシック"/>
        <family val="3"/>
      </rPr>
      <t>　　　　</t>
    </r>
  </si>
  <si>
    <t>①　事業所開設の計画（平面図や設計図面等）を提示した結果、
　「支障なし」　との回答を得られましたか。</t>
  </si>
  <si>
    <t>②　上記①の協議の結果「要協議」とされた場合、協議結果を右側の
　記載欄に記入してください。</t>
  </si>
  <si>
    <t>③　上記１①で市街化調整区域である場合、必要な協議を行い、その
　結果開発許可または建築許可を受けることができましたか。</t>
  </si>
  <si>
    <t>Ver.2.01(2023.8)</t>
  </si>
  <si>
    <t>予定or実績</t>
  </si>
  <si>
    <t>児童指導員</t>
  </si>
  <si>
    <t>保育士</t>
  </si>
  <si>
    <t>指導員</t>
  </si>
  <si>
    <t>理学療法士</t>
  </si>
  <si>
    <t>作業療法士</t>
  </si>
  <si>
    <t>言語聴覚士</t>
  </si>
  <si>
    <t>心理専門職</t>
  </si>
  <si>
    <t>適合研修終了者</t>
  </si>
  <si>
    <t>従業者の勤務の体制及び勤務形態一覧表</t>
  </si>
  <si>
    <t>（</t>
  </si>
  <si>
    <t>分</t>
  </si>
  <si>
    <t>）</t>
  </si>
  <si>
    <t>常勤専従</t>
  </si>
  <si>
    <t>常勤兼務</t>
  </si>
  <si>
    <t>非常勤</t>
  </si>
  <si>
    <t>支援の種類</t>
  </si>
  <si>
    <t>事業所名</t>
  </si>
  <si>
    <t>月</t>
  </si>
  <si>
    <t>火</t>
  </si>
  <si>
    <t>水</t>
  </si>
  <si>
    <t>基準配置すべき児童指導員、保育士</t>
  </si>
  <si>
    <t>多機能型事業所の
適用の有無</t>
  </si>
  <si>
    <t>多機能型事業所の場合の特例適用の有無</t>
  </si>
  <si>
    <r>
      <t xml:space="preserve">1週間に当該事業所常勤職員の勤務すべき時間数
</t>
    </r>
    <r>
      <rPr>
        <b/>
        <sz val="10"/>
        <color indexed="10"/>
        <rFont val="ＭＳ Ｐゴシック"/>
        <family val="3"/>
      </rPr>
      <t>※時刻表示で入力（例　40:00【40時間00分】）ください。</t>
    </r>
  </si>
  <si>
    <t>無</t>
  </si>
  <si>
    <t>　</t>
  </si>
  <si>
    <t>　</t>
  </si>
  <si>
    <t>区分</t>
  </si>
  <si>
    <t>職種
（資格）
区分</t>
  </si>
  <si>
    <t>資格等証明書添付チェック欄</t>
  </si>
  <si>
    <t>第５週</t>
  </si>
  <si>
    <t>月計</t>
  </si>
  <si>
    <t>勤務時間の状況</t>
  </si>
  <si>
    <t>4週
合計</t>
  </si>
  <si>
    <t>週平均勤務時間</t>
  </si>
  <si>
    <t>常勤換算後人数</t>
  </si>
  <si>
    <t>直接支援職員</t>
  </si>
  <si>
    <t>人員基準に該当する職員</t>
  </si>
  <si>
    <t>□</t>
  </si>
  <si>
    <t>サービス提供時間内における配置実人数</t>
  </si>
  <si>
    <t>○時○分～○時○分</t>
  </si>
  <si>
    <t>上記以外の加配職員</t>
  </si>
  <si>
    <t>サービス提供時間内における
配置職員の実人員数の計</t>
  </si>
  <si>
    <t>上記以外の職員</t>
  </si>
  <si>
    <t>4週
合計</t>
  </si>
  <si>
    <r>
      <t xml:space="preserve">当該事業所で定める勤務時間の区分
</t>
    </r>
    <r>
      <rPr>
        <sz val="11"/>
        <color indexed="10"/>
        <rFont val="ＭＳ Ｐゴシック"/>
        <family val="3"/>
      </rPr>
      <t>※必ず時刻表示で入力（例　40:00【40時間00分】）してください。</t>
    </r>
  </si>
  <si>
    <t>シフト区分</t>
  </si>
  <si>
    <t>実働時間②-①-③</t>
  </si>
  <si>
    <t>開始時間①</t>
  </si>
  <si>
    <t>終了時間②</t>
  </si>
  <si>
    <t>休憩時間③</t>
  </si>
  <si>
    <t>【記載に際しての留意事項】</t>
  </si>
  <si>
    <t>休</t>
  </si>
  <si>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</si>
  <si>
    <t>①</t>
  </si>
  <si>
    <t>②</t>
  </si>
  <si>
    <t>２　「当該事業所で定める勤務時間の区分（※）」は、「シフト区分」毎に、例えば、開始時間「８：３０」、終了時間「１７：３０」、休憩時間「0:45（45分休憩の場合）」と入力してください（実働時間は自動計算されます）。</t>
  </si>
  <si>
    <t>③</t>
  </si>
  <si>
    <t>④</t>
  </si>
  <si>
    <t>３　必要に応じて、セルを複写により、欄を増やしてください。</t>
  </si>
  <si>
    <t>⑤</t>
  </si>
  <si>
    <t>４　当該事業所・施設に係る組織体制図（参考様式５別紙）及び資格等の証明書を添付してください。</t>
  </si>
  <si>
    <t>⑥</t>
  </si>
  <si>
    <r>
      <t>5　特例による多機能型の場合は、勤務形態一覧表も含め、</t>
    </r>
    <r>
      <rPr>
        <b/>
        <u val="single"/>
        <sz val="10"/>
        <rFont val="ＭＳ Ｐゴシック"/>
        <family val="3"/>
      </rPr>
      <t>各サービスごとに作成</t>
    </r>
    <r>
      <rPr>
        <sz val="10"/>
        <rFont val="ＭＳ Ｐゴシック"/>
        <family val="3"/>
      </rPr>
      <t>してください。</t>
    </r>
  </si>
  <si>
    <t>⑦</t>
  </si>
  <si>
    <t>　
　　</t>
  </si>
  <si>
    <t>予定</t>
  </si>
  <si>
    <t>理学療法士</t>
  </si>
  <si>
    <t>作業療法士</t>
  </si>
  <si>
    <t>言語聴覚士</t>
  </si>
  <si>
    <t>（</t>
  </si>
  <si>
    <t>2019</t>
  </si>
  <si>
    <t>児童発達支援</t>
  </si>
  <si>
    <t>あり</t>
  </si>
  <si>
    <t>　</t>
  </si>
  <si>
    <t>勤務時間の状況</t>
  </si>
  <si>
    <t>4週
合計</t>
  </si>
  <si>
    <t>週平均勤務時間</t>
  </si>
  <si>
    <t>常勤換算後人数</t>
  </si>
  <si>
    <t>■</t>
  </si>
  <si>
    <t>ＡＡＡＡ</t>
  </si>
  <si>
    <t>①</t>
  </si>
  <si>
    <t>ＢＢＢＢ</t>
  </si>
  <si>
    <t>ＣＣＣＣ</t>
  </si>
  <si>
    <t>②</t>
  </si>
  <si>
    <t>10時00分～13時00分</t>
  </si>
  <si>
    <t>ＤＤＤＤ</t>
  </si>
  <si>
    <t>勤務時間の状況</t>
  </si>
  <si>
    <t>4週
合計</t>
  </si>
  <si>
    <t>週平均勤務時間</t>
  </si>
  <si>
    <t>管理者兼児発管</t>
  </si>
  <si>
    <t>ＥＥＥＥ</t>
  </si>
  <si>
    <r>
      <t xml:space="preserve">当該事業所で定める勤務時間の区分
</t>
    </r>
    <r>
      <rPr>
        <sz val="11"/>
        <color indexed="10"/>
        <rFont val="ＭＳ Ｐゴシック"/>
        <family val="3"/>
      </rPr>
      <t>※必ず時刻表示で入力（例　40:00【40時間00分】）してください。</t>
    </r>
  </si>
  <si>
    <t>①</t>
  </si>
  <si>
    <t>②</t>
  </si>
  <si>
    <t>③</t>
  </si>
  <si>
    <t>④</t>
  </si>
  <si>
    <t>⑤</t>
  </si>
  <si>
    <t>⑥</t>
  </si>
  <si>
    <t>⑦</t>
  </si>
  <si>
    <t>　
　　</t>
  </si>
  <si>
    <t>＃＃＃＃＃＃＃＃＃＃</t>
  </si>
  <si>
    <t>（添付書類１）</t>
  </si>
  <si>
    <t>（添付書類１）</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</si>
</sst>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411]ggge&quot;年&quot;m&quot;月&quot;d&quot;日&quot;;@"/>
    <numFmt numFmtId="179" formatCode="0_ "/>
    <numFmt numFmtId="180" formatCode="0_);[Red]\(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_ ;[Red]\-#,##0\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quot;人&quot;"/>
    <numFmt numFmtId="204" formatCode="##############.0&quot;人&quot;"/>
    <numFmt numFmtId="205" formatCode="mmm\-yyyy"/>
    <numFmt numFmtId="206" formatCode="yyyy&quot;年&quot;m&quot;月&quot;d&quot;日&quot;;@"/>
    <numFmt numFmtId="207" formatCode="#,##0_ "/>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 numFmtId="218" formatCode="#,##0.00_ "/>
    <numFmt numFmtId="219" formatCode="#,##0&quot;人&quot;"/>
    <numFmt numFmtId="220" formatCode="[h]:mm"/>
    <numFmt numFmtId="221" formatCode="d"/>
    <numFmt numFmtId="222" formatCode="h:mm;@"/>
  </numFmts>
  <fonts count="1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10"/>
      <name val="ＭＳ ゴシック"/>
      <family val="3"/>
    </font>
    <font>
      <sz val="11"/>
      <name val="ＭＳ ゴシック"/>
      <family val="3"/>
    </font>
    <font>
      <sz val="14"/>
      <name val="ＭＳ ゴシック"/>
      <family val="3"/>
    </font>
    <font>
      <sz val="9"/>
      <name val="ＭＳ 明朝"/>
      <family val="1"/>
    </font>
    <font>
      <sz val="11"/>
      <name val="ＭＳ 明朝"/>
      <family val="1"/>
    </font>
    <font>
      <sz val="14"/>
      <name val="ＭＳ Ｐゴシック"/>
      <family val="3"/>
    </font>
    <font>
      <sz val="11"/>
      <color indexed="12"/>
      <name val="ＭＳ 明朝"/>
      <family val="1"/>
    </font>
    <font>
      <sz val="14"/>
      <color indexed="12"/>
      <name val="ＭＳ 明朝"/>
      <family val="1"/>
    </font>
    <font>
      <sz val="18"/>
      <name val="ＭＳ ゴシック"/>
      <family val="3"/>
    </font>
    <font>
      <sz val="24"/>
      <name val="ＭＳ 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9"/>
      <name val="BIZ UDゴシック"/>
      <family val="3"/>
    </font>
    <font>
      <sz val="14"/>
      <name val="BIZ UDゴシック"/>
      <family val="3"/>
    </font>
    <font>
      <sz val="11"/>
      <name val="BIZ UDゴシック"/>
      <family val="3"/>
    </font>
    <font>
      <sz val="8"/>
      <name val="BIZ UDゴシック"/>
      <family val="3"/>
    </font>
    <font>
      <b/>
      <sz val="8"/>
      <name val="BIZ UDゴシック"/>
      <family val="3"/>
    </font>
    <font>
      <sz val="10"/>
      <name val="BIZ UDゴシック"/>
      <family val="3"/>
    </font>
    <font>
      <sz val="6"/>
      <name val="BIZ UDゴシック"/>
      <family val="3"/>
    </font>
    <font>
      <sz val="10"/>
      <color indexed="8"/>
      <name val="BIZ UDゴシック"/>
      <family val="3"/>
    </font>
    <font>
      <sz val="9"/>
      <color indexed="8"/>
      <name val="BIZ UDゴシック"/>
      <family val="3"/>
    </font>
    <font>
      <sz val="9"/>
      <color indexed="10"/>
      <name val="BIZ UDゴシック"/>
      <family val="3"/>
    </font>
    <font>
      <sz val="11"/>
      <color indexed="10"/>
      <name val="BIZ UDゴシック"/>
      <family val="3"/>
    </font>
    <font>
      <sz val="16"/>
      <name val="BIZ UDゴシック"/>
      <family val="3"/>
    </font>
    <font>
      <sz val="8"/>
      <color indexed="8"/>
      <name val="BIZ UDゴシック"/>
      <family val="3"/>
    </font>
    <font>
      <b/>
      <sz val="10"/>
      <name val="BIZ UDPゴシック"/>
      <family val="3"/>
    </font>
    <font>
      <b/>
      <sz val="10"/>
      <name val="BIZ UDゴシック"/>
      <family val="3"/>
    </font>
    <font>
      <sz val="12"/>
      <name val="ＭＳ ゴシック"/>
      <family val="3"/>
    </font>
    <font>
      <u val="single"/>
      <sz val="12"/>
      <name val="ＭＳ ゴシック"/>
      <family val="3"/>
    </font>
    <font>
      <b/>
      <sz val="12"/>
      <name val="ＭＳ ゴシック"/>
      <family val="3"/>
    </font>
    <font>
      <sz val="20"/>
      <name val="ＭＳ Ｐゴシック"/>
      <family val="3"/>
    </font>
    <font>
      <sz val="10"/>
      <name val="MS P ゴシック"/>
      <family val="3"/>
    </font>
    <font>
      <sz val="10.5"/>
      <name val="ＭＳ ゴシック"/>
      <family val="3"/>
    </font>
    <font>
      <sz val="11"/>
      <name val="HGｺﾞｼｯｸM"/>
      <family val="3"/>
    </font>
    <font>
      <sz val="14"/>
      <name val="HGｺﾞｼｯｸM"/>
      <family val="3"/>
    </font>
    <font>
      <b/>
      <sz val="12"/>
      <name val="HGｺﾞｼｯｸM"/>
      <family val="3"/>
    </font>
    <font>
      <sz val="9"/>
      <name val="HGｺﾞｼｯｸM"/>
      <family val="3"/>
    </font>
    <font>
      <sz val="8"/>
      <name val="HGｺﾞｼｯｸM"/>
      <family val="3"/>
    </font>
    <font>
      <sz val="11"/>
      <name val="BIZ UDPゴシック"/>
      <family val="3"/>
    </font>
    <font>
      <sz val="11"/>
      <color indexed="12"/>
      <name val="BIZ UDPゴシック"/>
      <family val="3"/>
    </font>
    <font>
      <sz val="8"/>
      <name val="BIZ UDPゴシック"/>
      <family val="3"/>
    </font>
    <font>
      <sz val="9"/>
      <name val="BIZ UDPゴシック"/>
      <family val="3"/>
    </font>
    <font>
      <b/>
      <sz val="18"/>
      <name val="BIZ UDゴシック"/>
      <family val="3"/>
    </font>
    <font>
      <b/>
      <sz val="11"/>
      <name val="BIZ UDゴシック"/>
      <family val="3"/>
    </font>
    <font>
      <b/>
      <sz val="16"/>
      <name val="BIZ UDゴシック"/>
      <family val="3"/>
    </font>
    <font>
      <b/>
      <sz val="14"/>
      <name val="BIZ UDゴシック"/>
      <family val="3"/>
    </font>
    <font>
      <sz val="11"/>
      <color indexed="8"/>
      <name val="BIZ UDゴシック"/>
      <family val="3"/>
    </font>
    <font>
      <sz val="12"/>
      <name val="BIZ UDゴシック"/>
      <family val="3"/>
    </font>
    <font>
      <sz val="12"/>
      <color indexed="8"/>
      <name val="BIZ UDゴシック"/>
      <family val="3"/>
    </font>
    <font>
      <u val="single"/>
      <sz val="10"/>
      <color indexed="8"/>
      <name val="BIZ UDゴシック"/>
      <family val="3"/>
    </font>
    <font>
      <b/>
      <sz val="10"/>
      <color indexed="10"/>
      <name val="BIZ UDゴシック"/>
      <family val="3"/>
    </font>
    <font>
      <sz val="10"/>
      <color indexed="10"/>
      <name val="BIZ UDゴシック"/>
      <family val="3"/>
    </font>
    <font>
      <sz val="10"/>
      <name val="HGｺﾞｼｯｸM"/>
      <family val="3"/>
    </font>
    <font>
      <sz val="7"/>
      <name val="BIZ UDゴシック"/>
      <family val="3"/>
    </font>
    <font>
      <b/>
      <sz val="9"/>
      <name val="MS P ゴシック"/>
      <family val="3"/>
    </font>
    <font>
      <sz val="9"/>
      <name val="Meiryo UI"/>
      <family val="3"/>
    </font>
    <font>
      <b/>
      <sz val="11"/>
      <name val="MS P ゴシック"/>
      <family val="3"/>
    </font>
    <font>
      <u val="single"/>
      <sz val="14"/>
      <color indexed="12"/>
      <name val="ＭＳ Ｐゴシック"/>
      <family val="3"/>
    </font>
    <font>
      <b/>
      <sz val="11"/>
      <name val="ＭＳ Ｐゴシック"/>
      <family val="3"/>
    </font>
    <font>
      <sz val="18"/>
      <name val="BIZ UDゴシック"/>
      <family val="3"/>
    </font>
    <font>
      <b/>
      <sz val="12"/>
      <name val="BIZ UDゴシック"/>
      <family val="3"/>
    </font>
    <font>
      <sz val="12"/>
      <color indexed="10"/>
      <name val="BIZ UDゴシック"/>
      <family val="3"/>
    </font>
    <font>
      <sz val="10.5"/>
      <name val="BIZ UD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BIZ UDPゴシック"/>
      <family val="3"/>
    </font>
    <font>
      <sz val="11"/>
      <color indexed="10"/>
      <name val="HGｺﾞｼｯｸM"/>
      <family val="3"/>
    </font>
    <font>
      <sz val="10"/>
      <color indexed="10"/>
      <name val="HGｺﾞｼｯｸM"/>
      <family val="3"/>
    </font>
    <font>
      <sz val="20"/>
      <color indexed="10"/>
      <name val="BIZ UDゴシック"/>
      <family val="3"/>
    </font>
    <font>
      <sz val="9"/>
      <color indexed="8"/>
      <name val="ＭＳ 明朝"/>
      <family val="1"/>
    </font>
    <font>
      <b/>
      <sz val="11"/>
      <color indexed="10"/>
      <name val="BIZ UDPゴシック"/>
      <family val="3"/>
    </font>
    <font>
      <b/>
      <sz val="22"/>
      <name val="ＭＳ Ｐゴシック"/>
      <family val="3"/>
    </font>
    <font>
      <sz val="10"/>
      <color indexed="10"/>
      <name val="ＭＳ ゴシック"/>
      <family val="3"/>
    </font>
    <font>
      <sz val="10"/>
      <color indexed="10"/>
      <name val="ＭＳ Ｐゴシック"/>
      <family val="3"/>
    </font>
    <font>
      <sz val="9"/>
      <color indexed="10"/>
      <name val="ＭＳ Ｐゴシック"/>
      <family val="3"/>
    </font>
    <font>
      <sz val="10"/>
      <name val="ＭＳ Ｐゴシック"/>
      <family val="3"/>
    </font>
    <font>
      <b/>
      <sz val="10"/>
      <name val="ＭＳ Ｐゴシック"/>
      <family val="3"/>
    </font>
    <font>
      <b/>
      <sz val="10"/>
      <color indexed="10"/>
      <name val="ＭＳ Ｐゴシック"/>
      <family val="3"/>
    </font>
    <font>
      <sz val="8"/>
      <name val="ＭＳ Ｐゴシック"/>
      <family val="3"/>
    </font>
    <font>
      <sz val="16"/>
      <name val="ＭＳ Ｐゴシック"/>
      <family val="3"/>
    </font>
    <font>
      <b/>
      <u val="single"/>
      <sz val="10"/>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theme="1"/>
      <name val="BIZ UDゴシック"/>
      <family val="3"/>
    </font>
    <font>
      <sz val="10"/>
      <color theme="1"/>
      <name val="BIZ UDPゴシック"/>
      <family val="3"/>
    </font>
    <font>
      <sz val="11"/>
      <color rgb="FFFF0000"/>
      <name val="HGｺﾞｼｯｸM"/>
      <family val="3"/>
    </font>
    <font>
      <sz val="10"/>
      <color rgb="FFFF0000"/>
      <name val="HGｺﾞｼｯｸM"/>
      <family val="3"/>
    </font>
    <font>
      <sz val="10"/>
      <color theme="1"/>
      <name val="BIZ UDゴシック"/>
      <family val="3"/>
    </font>
    <font>
      <sz val="11"/>
      <color rgb="FFFF0000"/>
      <name val="BIZ UDゴシック"/>
      <family val="3"/>
    </font>
    <font>
      <sz val="12"/>
      <color rgb="FFFF0000"/>
      <name val="BIZ UDゴシック"/>
      <family val="3"/>
    </font>
    <font>
      <sz val="11"/>
      <color theme="1"/>
      <name val="ＭＳ Ｐゴシック"/>
      <family val="3"/>
    </font>
    <font>
      <sz val="12"/>
      <name val="Calibri"/>
      <family val="3"/>
    </font>
    <font>
      <sz val="11"/>
      <name val="Calibri"/>
      <family val="3"/>
    </font>
    <font>
      <b/>
      <sz val="22"/>
      <name val="Calibri"/>
      <family val="3"/>
    </font>
    <font>
      <sz val="10"/>
      <color rgb="FFFF0000"/>
      <name val="ＭＳ ゴシック"/>
      <family val="3"/>
    </font>
    <font>
      <sz val="10"/>
      <color rgb="FFFF0000"/>
      <name val="ＭＳ Ｐゴシック"/>
      <family val="3"/>
    </font>
    <font>
      <sz val="9"/>
      <color rgb="FFFF0000"/>
      <name val="ＭＳ Ｐゴシック"/>
      <family val="3"/>
    </font>
    <font>
      <sz val="14"/>
      <name val="Calibri"/>
      <family val="3"/>
    </font>
    <font>
      <sz val="10"/>
      <name val="Calibri"/>
      <family val="3"/>
    </font>
    <font>
      <b/>
      <sz val="10"/>
      <name val="Calibri"/>
      <family val="3"/>
    </font>
    <font>
      <sz val="8"/>
      <name val="Calibri"/>
      <family val="3"/>
    </font>
    <font>
      <sz val="16"/>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C0C0C0"/>
        <bgColor indexed="64"/>
      </patternFill>
    </fill>
    <fill>
      <patternFill patternType="solid">
        <fgColor rgb="FFFFFFCC"/>
        <bgColor indexed="64"/>
      </patternFill>
    </fill>
    <fill>
      <patternFill patternType="solid">
        <fgColor theme="9" tint="0.7999799847602844"/>
        <bgColor indexed="64"/>
      </patternFill>
    </fill>
    <fill>
      <patternFill patternType="solid">
        <fgColor theme="9" tint="0.5999900102615356"/>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color indexed="63"/>
      </left>
      <right style="medium"/>
      <top style="thin"/>
      <bottom>
        <color indexed="63"/>
      </bottom>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medium"/>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medium"/>
      <top>
        <color indexed="63"/>
      </top>
      <bottom style="thin"/>
    </border>
    <border>
      <left style="thin"/>
      <right style="medium"/>
      <top style="medium"/>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style="thin"/>
      <right style="medium"/>
      <top style="medium"/>
      <bottom>
        <color indexed="63"/>
      </bottom>
    </border>
    <border>
      <left style="medium"/>
      <right>
        <color indexed="63"/>
      </right>
      <top style="thin"/>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style="thin"/>
      <top style="medium"/>
      <bottom style="dashed"/>
    </border>
    <border>
      <left style="medium"/>
      <right>
        <color indexed="63"/>
      </right>
      <top>
        <color indexed="63"/>
      </top>
      <bottom style="medium"/>
    </border>
    <border>
      <left style="medium"/>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hair"/>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hair"/>
      <bottom style="medium"/>
    </border>
    <border>
      <left>
        <color indexed="63"/>
      </left>
      <right style="thin"/>
      <top style="thin"/>
      <bottom style="medium"/>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color indexed="63"/>
      </left>
      <right style="thin"/>
      <top style="medium"/>
      <bottom style="thin"/>
    </border>
    <border>
      <left style="dotted"/>
      <right>
        <color indexed="63"/>
      </right>
      <top style="thin"/>
      <bottom style="thin"/>
    </border>
    <border>
      <left style="thin"/>
      <right>
        <color indexed="63"/>
      </right>
      <top style="medium"/>
      <bottom>
        <color indexed="63"/>
      </bottom>
    </border>
    <border>
      <left>
        <color indexed="63"/>
      </left>
      <right>
        <color indexed="63"/>
      </right>
      <top>
        <color indexed="63"/>
      </top>
      <bottom style="hair"/>
    </border>
    <border>
      <left>
        <color indexed="63"/>
      </left>
      <right style="hair"/>
      <top style="thin"/>
      <bottom style="medium"/>
    </border>
    <border>
      <left style="thin"/>
      <right>
        <color indexed="63"/>
      </right>
      <top style="thin"/>
      <bottom style="hair"/>
    </border>
    <border>
      <left style="thin"/>
      <right>
        <color indexed="63"/>
      </right>
      <top style="thin"/>
      <bottom style="medium"/>
    </border>
    <border>
      <left style="thin"/>
      <right>
        <color indexed="63"/>
      </right>
      <top style="hair"/>
      <bottom>
        <color indexed="63"/>
      </bottom>
    </border>
    <border>
      <left style="hair"/>
      <right style="hair"/>
      <top style="medium"/>
      <bottom style="hair"/>
    </border>
    <border>
      <left>
        <color indexed="63"/>
      </left>
      <right style="hair"/>
      <top style="thin"/>
      <bottom style="thin"/>
    </border>
    <border>
      <left style="hair"/>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hair"/>
      <bottom style="hair"/>
    </border>
    <border>
      <left style="thin"/>
      <right>
        <color indexed="63"/>
      </right>
      <top style="medium"/>
      <bottom style="dotted"/>
    </border>
    <border>
      <left>
        <color indexed="63"/>
      </left>
      <right style="dotted"/>
      <top style="thin"/>
      <bottom>
        <color indexed="63"/>
      </bottom>
    </border>
    <border>
      <left>
        <color indexed="63"/>
      </left>
      <right style="dotted"/>
      <top>
        <color indexed="63"/>
      </top>
      <bottom>
        <color indexed="63"/>
      </bottom>
    </border>
    <border>
      <left>
        <color indexed="63"/>
      </left>
      <right style="thin"/>
      <top style="medium"/>
      <bottom>
        <color indexed="63"/>
      </bottom>
    </border>
    <border>
      <left style="medium"/>
      <right style="dotted"/>
      <top style="thin"/>
      <bottom style="thin"/>
    </border>
    <border>
      <left style="dotted"/>
      <right style="dotted"/>
      <top style="thin"/>
      <bottom style="thin"/>
    </border>
    <border>
      <left style="hair"/>
      <right>
        <color indexed="63"/>
      </right>
      <top style="hair"/>
      <bottom style="medium"/>
    </border>
    <border>
      <left>
        <color indexed="63"/>
      </left>
      <right style="thin"/>
      <top style="hair"/>
      <bottom style="medium"/>
    </border>
    <border>
      <left style="medium"/>
      <right>
        <color indexed="63"/>
      </right>
      <top style="medium"/>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hair"/>
      <bottom style="thin"/>
    </border>
    <border>
      <left>
        <color indexed="63"/>
      </left>
      <right style="dotted"/>
      <top style="thin"/>
      <bottom style="medium"/>
    </border>
    <border>
      <left style="thin"/>
      <right>
        <color indexed="63"/>
      </right>
      <top>
        <color indexed="63"/>
      </top>
      <bottom style="hair"/>
    </border>
    <border>
      <left>
        <color indexed="63"/>
      </left>
      <right style="medium"/>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style="hair"/>
      <bottom style="hair"/>
    </border>
    <border>
      <left>
        <color indexed="63"/>
      </left>
      <right style="medium"/>
      <top style="medium"/>
      <bottom style="hair"/>
    </border>
    <border>
      <left>
        <color indexed="63"/>
      </left>
      <right style="medium"/>
      <top style="thin"/>
      <bottom style="dotted"/>
    </border>
    <border>
      <left>
        <color indexed="63"/>
      </left>
      <right style="hair"/>
      <top>
        <color indexed="63"/>
      </top>
      <bottom>
        <color indexed="63"/>
      </bottom>
    </border>
    <border>
      <left>
        <color indexed="63"/>
      </left>
      <right style="hair"/>
      <top>
        <color indexed="63"/>
      </top>
      <bottom style="medium"/>
    </border>
    <border>
      <left>
        <color indexed="63"/>
      </left>
      <right style="thin"/>
      <top style="thin"/>
      <bottom style="hair"/>
    </border>
    <border>
      <left style="medium"/>
      <right style="thin"/>
      <top>
        <color indexed="63"/>
      </top>
      <bottom>
        <color indexed="63"/>
      </bottom>
    </border>
    <border>
      <left style="medium"/>
      <right style="thin"/>
      <top style="medium"/>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thin"/>
      <bottom style="hair"/>
    </border>
    <border>
      <left>
        <color indexed="63"/>
      </left>
      <right style="hair"/>
      <top style="hair"/>
      <bottom style="thin"/>
    </border>
    <border>
      <left style="medium"/>
      <right>
        <color indexed="63"/>
      </right>
      <top style="hair"/>
      <bottom style="medium"/>
    </border>
    <border>
      <left style="medium"/>
      <right>
        <color indexed="63"/>
      </right>
      <top style="thin"/>
      <bottom style="hair"/>
    </border>
    <border>
      <left/>
      <right style="double"/>
      <top style="medium"/>
      <bottom style="medium"/>
    </border>
    <border>
      <left style="double"/>
      <right/>
      <top style="double"/>
      <bottom style="double"/>
    </border>
    <border>
      <left/>
      <right/>
      <top style="double"/>
      <bottom style="double"/>
    </border>
    <border>
      <left/>
      <right style="double"/>
      <top style="double"/>
      <bottom style="double"/>
    </border>
    <border>
      <left style="double"/>
      <right/>
      <top style="medium"/>
      <bottom style="medium"/>
    </border>
    <border>
      <left>
        <color indexed="63"/>
      </left>
      <right style="thin"/>
      <top style="medium"/>
      <bottom style="medium"/>
    </border>
    <border diagonalUp="1">
      <left style="medium"/>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style="thin"/>
      <right/>
      <top style="medium"/>
      <bottom style="medium"/>
      <diagonal style="thin"/>
    </border>
    <border>
      <left>
        <color indexed="63"/>
      </left>
      <right>
        <color indexed="63"/>
      </right>
      <top style="medium"/>
      <bottom style="dashed"/>
    </border>
    <border>
      <left>
        <color indexed="63"/>
      </left>
      <right style="thin"/>
      <top style="medium"/>
      <bottom style="dashed"/>
    </border>
    <border>
      <left style="thin"/>
      <right style="thin"/>
      <top>
        <color indexed="63"/>
      </top>
      <bottom>
        <color indexed="63"/>
      </bottom>
    </border>
    <border>
      <left style="medium"/>
      <right style="thin"/>
      <top style="dashed"/>
      <bottom style="dashed"/>
    </border>
    <border>
      <left style="medium"/>
      <right style="thin"/>
      <top style="dashed"/>
      <bottom style="thin"/>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style="medium"/>
      <right style="thin"/>
      <top style="thin"/>
      <bottom>
        <color indexed="63"/>
      </bottom>
    </border>
    <border>
      <left style="thick"/>
      <right/>
      <top style="thick"/>
      <bottom/>
    </border>
    <border>
      <left/>
      <right/>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thin"/>
      <bottom/>
    </border>
    <border>
      <left style="thin"/>
      <right style="medium"/>
      <top/>
      <bottom/>
    </border>
    <border>
      <left style="medium"/>
      <right/>
      <top style="dotted"/>
      <bottom style="thin"/>
    </border>
    <border>
      <left style="thin"/>
      <right style="thin"/>
      <top style="dotted"/>
      <bottom style="thin"/>
    </border>
    <border>
      <left/>
      <right style="thin"/>
      <top style="dotted"/>
      <bottom style="thin"/>
    </border>
    <border>
      <left style="medium"/>
      <right style="medium"/>
      <top/>
      <bottom style="thin"/>
    </border>
    <border>
      <left style="thin"/>
      <right style="medium"/>
      <top style="thin"/>
      <bottom/>
    </border>
    <border>
      <left style="medium"/>
      <right style="medium"/>
      <top style="thin"/>
      <bottom/>
    </border>
    <border>
      <left style="medium"/>
      <right/>
      <top style="dotted"/>
      <bottom style="medium"/>
    </border>
    <border>
      <left style="thin"/>
      <right style="thin"/>
      <top style="dotted"/>
      <bottom style="medium"/>
    </border>
    <border>
      <left/>
      <right style="thin"/>
      <top style="dotted"/>
      <bottom style="medium"/>
    </border>
    <border>
      <left style="medium"/>
      <right style="medium"/>
      <top style="medium"/>
      <bottom style="medium"/>
    </border>
    <border>
      <left style="medium"/>
      <right style="medium"/>
      <top/>
      <bottom style="double"/>
    </border>
    <border>
      <left style="medium"/>
      <right/>
      <top style="double"/>
      <bottom style="medium"/>
    </border>
    <border>
      <left/>
      <right/>
      <top style="double"/>
      <bottom style="medium"/>
    </border>
    <border>
      <left/>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right style="thin"/>
      <top style="double"/>
      <bottom style="medium"/>
    </border>
    <border>
      <left style="thin"/>
      <right/>
      <top style="double"/>
      <bottom style="medium"/>
    </border>
    <border>
      <left style="medium"/>
      <right style="medium"/>
      <top style="double"/>
      <bottom style="medium"/>
    </border>
    <border diagonalUp="1">
      <left style="thin"/>
      <right style="thin"/>
      <top style="thin"/>
      <bottom style="thin"/>
      <diagonal style="thin"/>
    </border>
    <border diagonalUp="1">
      <left style="thin"/>
      <right style="medium"/>
      <top style="thin"/>
      <bottom style="thin"/>
      <diagonal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02" fillId="0" borderId="0" applyNumberFormat="0" applyFill="0" applyBorder="0" applyAlignment="0" applyProtection="0"/>
    <xf numFmtId="0" fontId="20" fillId="25" borderId="1" applyNumberFormat="0" applyAlignment="0" applyProtection="0"/>
    <xf numFmtId="0" fontId="10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104" fillId="0" borderId="3" applyNumberFormat="0" applyFill="0" applyAlignment="0" applyProtection="0"/>
    <xf numFmtId="0" fontId="105" fillId="28" borderId="0" applyNumberFormat="0" applyBorder="0" applyAlignment="0" applyProtection="0"/>
    <xf numFmtId="0" fontId="106" fillId="2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22" fillId="0" borderId="8" applyNumberFormat="0" applyFill="0" applyAlignment="0" applyProtection="0"/>
    <xf numFmtId="0" fontId="110" fillId="29"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113" fillId="31" borderId="0" applyNumberFormat="0" applyBorder="0" applyAlignment="0" applyProtection="0"/>
  </cellStyleXfs>
  <cellXfs count="1849">
    <xf numFmtId="0" fontId="0" fillId="0" borderId="0" xfId="0" applyAlignment="1">
      <alignment vertical="center"/>
    </xf>
    <xf numFmtId="0" fontId="7" fillId="0" borderId="0" xfId="0" applyFont="1" applyAlignment="1">
      <alignment vertical="center"/>
    </xf>
    <xf numFmtId="0" fontId="10" fillId="0" borderId="0" xfId="0" applyFont="1" applyBorder="1" applyAlignment="1">
      <alignment vertical="center"/>
    </xf>
    <xf numFmtId="0" fontId="14" fillId="0" borderId="0" xfId="0" applyFont="1" applyAlignment="1">
      <alignment vertical="center"/>
    </xf>
    <xf numFmtId="49" fontId="10" fillId="0" borderId="10" xfId="0" applyNumberFormat="1" applyFont="1" applyBorder="1" applyAlignment="1">
      <alignment vertical="center"/>
    </xf>
    <xf numFmtId="49"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shrinkToFit="1"/>
    </xf>
    <xf numFmtId="0" fontId="10" fillId="0" borderId="0" xfId="0" applyFont="1" applyBorder="1" applyAlignment="1">
      <alignment vertical="center" textRotation="255"/>
    </xf>
    <xf numFmtId="0" fontId="7" fillId="0" borderId="12" xfId="0" applyFont="1" applyBorder="1" applyAlignment="1">
      <alignment vertical="center"/>
    </xf>
    <xf numFmtId="0" fontId="23" fillId="0" borderId="0" xfId="0" applyFont="1" applyAlignment="1">
      <alignment vertical="top"/>
    </xf>
    <xf numFmtId="0" fontId="23" fillId="0" borderId="0" xfId="0" applyFont="1" applyAlignment="1">
      <alignment vertical="center"/>
    </xf>
    <xf numFmtId="0" fontId="23" fillId="0" borderId="0" xfId="0" applyFont="1" applyBorder="1" applyAlignment="1">
      <alignment horizontal="right" vertical="center"/>
    </xf>
    <xf numFmtId="0" fontId="23" fillId="0" borderId="0" xfId="0" applyFont="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left" vertical="top" wrapText="1"/>
    </xf>
    <xf numFmtId="0" fontId="23" fillId="0" borderId="0" xfId="0" applyFont="1" applyBorder="1" applyAlignment="1">
      <alignment horizontal="left" vertical="top" wrapText="1"/>
    </xf>
    <xf numFmtId="0" fontId="23" fillId="0" borderId="16" xfId="0" applyFont="1" applyBorder="1" applyAlignment="1">
      <alignment horizontal="left" vertical="top" wrapText="1"/>
    </xf>
    <xf numFmtId="0" fontId="23" fillId="0" borderId="0" xfId="0" applyFont="1" applyFill="1" applyAlignment="1">
      <alignment vertical="center"/>
    </xf>
    <xf numFmtId="0" fontId="25" fillId="0" borderId="17" xfId="0" applyFont="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0" xfId="0" applyFont="1" applyBorder="1" applyAlignment="1">
      <alignment horizontal="center" vertical="center" textRotation="255"/>
    </xf>
    <xf numFmtId="0" fontId="28" fillId="0" borderId="10" xfId="0" applyFont="1" applyFill="1" applyBorder="1" applyAlignment="1">
      <alignment horizontal="center" vertical="center" textRotation="255"/>
    </xf>
    <xf numFmtId="0" fontId="23" fillId="0" borderId="10" xfId="0" applyFont="1" applyFill="1" applyBorder="1" applyAlignment="1">
      <alignment horizontal="center" vertical="center"/>
    </xf>
    <xf numFmtId="176" fontId="23" fillId="0" borderId="10" xfId="0" applyNumberFormat="1" applyFont="1" applyFill="1" applyBorder="1" applyAlignment="1">
      <alignment horizontal="center" vertical="center" shrinkToFit="1"/>
    </xf>
    <xf numFmtId="0" fontId="23" fillId="0" borderId="18" xfId="0" applyFont="1" applyBorder="1" applyAlignment="1">
      <alignment horizontal="center" vertical="center"/>
    </xf>
    <xf numFmtId="0" fontId="25" fillId="0" borderId="18" xfId="0" applyFont="1" applyBorder="1" applyAlignment="1">
      <alignment horizontal="right" vertical="center"/>
    </xf>
    <xf numFmtId="0" fontId="23" fillId="0" borderId="17" xfId="0" applyFont="1" applyBorder="1" applyAlignment="1">
      <alignment horizontal="center" vertical="center" shrinkToFit="1"/>
    </xf>
    <xf numFmtId="0" fontId="25" fillId="0" borderId="13" xfId="0" applyFont="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8" fillId="0" borderId="0" xfId="0" applyFont="1" applyBorder="1" applyAlignment="1">
      <alignment horizontal="center" vertical="center" textRotation="255"/>
    </xf>
    <xf numFmtId="0" fontId="28" fillId="0" borderId="0" xfId="0" applyFont="1" applyBorder="1" applyAlignment="1">
      <alignment horizontal="center" vertical="center"/>
    </xf>
    <xf numFmtId="0" fontId="28" fillId="0" borderId="0" xfId="0" applyFont="1" applyBorder="1" applyAlignment="1">
      <alignment horizontal="center" vertical="center" wrapText="1" shrinkToFit="1"/>
    </xf>
    <xf numFmtId="177" fontId="28" fillId="0" borderId="0" xfId="0" applyNumberFormat="1"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textRotation="255"/>
    </xf>
    <xf numFmtId="0" fontId="30" fillId="0" borderId="0" xfId="0" applyFont="1" applyFill="1" applyAlignment="1">
      <alignment vertical="center"/>
    </xf>
    <xf numFmtId="0" fontId="28" fillId="0" borderId="0" xfId="0" applyFont="1" applyFill="1" applyAlignment="1">
      <alignment vertical="center"/>
    </xf>
    <xf numFmtId="0" fontId="32" fillId="0" borderId="0" xfId="0" applyFont="1" applyAlignment="1">
      <alignment vertical="center"/>
    </xf>
    <xf numFmtId="0" fontId="32" fillId="0" borderId="0" xfId="0" applyFont="1" applyAlignment="1">
      <alignment vertical="center" wrapText="1"/>
    </xf>
    <xf numFmtId="0" fontId="33" fillId="0" borderId="0" xfId="0" applyFont="1" applyAlignment="1">
      <alignment vertical="center"/>
    </xf>
    <xf numFmtId="0" fontId="25" fillId="0" borderId="0" xfId="0" applyFont="1" applyAlignment="1">
      <alignment vertical="center"/>
    </xf>
    <xf numFmtId="0" fontId="34" fillId="0" borderId="0" xfId="0" applyFont="1" applyAlignment="1">
      <alignment horizontal="center"/>
    </xf>
    <xf numFmtId="0" fontId="23" fillId="0" borderId="13" xfId="0" applyFont="1" applyBorder="1" applyAlignment="1">
      <alignment horizontal="center" vertical="center" shrinkToFit="1"/>
    </xf>
    <xf numFmtId="0" fontId="23" fillId="0" borderId="13" xfId="0" applyFont="1" applyBorder="1" applyAlignment="1">
      <alignment vertical="center"/>
    </xf>
    <xf numFmtId="0" fontId="28" fillId="0" borderId="0"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4"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9"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23" fillId="0" borderId="10" xfId="0" applyFont="1" applyFill="1" applyBorder="1" applyAlignment="1">
      <alignment vertical="center"/>
    </xf>
    <xf numFmtId="0" fontId="28" fillId="0" borderId="10" xfId="0" applyFont="1" applyFill="1" applyBorder="1" applyAlignment="1">
      <alignment horizontal="left" vertical="center" wrapText="1"/>
    </xf>
    <xf numFmtId="0" fontId="23" fillId="0" borderId="10" xfId="0" applyFont="1" applyFill="1" applyBorder="1" applyAlignment="1">
      <alignment horizontal="center" vertical="center" shrinkToFit="1"/>
    </xf>
    <xf numFmtId="0" fontId="23" fillId="0" borderId="0" xfId="0" applyFont="1" applyBorder="1" applyAlignment="1">
      <alignment horizontal="center" vertical="center" textRotation="255"/>
    </xf>
    <xf numFmtId="0" fontId="28" fillId="0" borderId="0" xfId="0" applyFont="1" applyFill="1" applyBorder="1" applyAlignment="1">
      <alignment horizontal="center" vertical="center" textRotation="255"/>
    </xf>
    <xf numFmtId="176" fontId="23" fillId="0" borderId="0" xfId="0" applyNumberFormat="1" applyFont="1" applyFill="1" applyBorder="1" applyAlignment="1">
      <alignment horizontal="center" vertical="center" shrinkToFit="1"/>
    </xf>
    <xf numFmtId="0" fontId="28" fillId="0" borderId="2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9" fillId="0" borderId="10" xfId="0" applyFont="1" applyFill="1" applyBorder="1" applyAlignment="1">
      <alignment horizontal="left" vertical="top"/>
    </xf>
    <xf numFmtId="0" fontId="28" fillId="0" borderId="24" xfId="0" applyFont="1" applyFill="1" applyBorder="1" applyAlignment="1">
      <alignment vertical="center"/>
    </xf>
    <xf numFmtId="0" fontId="28" fillId="0" borderId="25" xfId="0" applyFont="1" applyFill="1" applyBorder="1" applyAlignment="1">
      <alignment vertical="center"/>
    </xf>
    <xf numFmtId="0" fontId="28" fillId="0" borderId="24" xfId="0" applyFont="1" applyFill="1" applyBorder="1" applyAlignment="1">
      <alignment horizontal="center" vertical="center"/>
    </xf>
    <xf numFmtId="0" fontId="35" fillId="0" borderId="0" xfId="0" applyFont="1" applyFill="1" applyAlignment="1">
      <alignment vertical="center"/>
    </xf>
    <xf numFmtId="0" fontId="35" fillId="0" borderId="0" xfId="0" applyFont="1" applyAlignment="1">
      <alignment vertical="center"/>
    </xf>
    <xf numFmtId="0" fontId="26" fillId="0" borderId="26"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8" fillId="0" borderId="28" xfId="0" applyFont="1" applyFill="1" applyBorder="1" applyAlignment="1">
      <alignment horizontal="left" vertical="center"/>
    </xf>
    <xf numFmtId="0" fontId="28" fillId="0" borderId="17" xfId="0" applyFont="1" applyBorder="1" applyAlignment="1">
      <alignment vertical="center"/>
    </xf>
    <xf numFmtId="0" fontId="28" fillId="0" borderId="29" xfId="0" applyFont="1" applyBorder="1" applyAlignment="1">
      <alignment vertical="center"/>
    </xf>
    <xf numFmtId="0" fontId="28" fillId="0" borderId="0" xfId="0" applyFont="1" applyAlignment="1">
      <alignment horizontal="center" vertical="center"/>
    </xf>
    <xf numFmtId="0" fontId="28" fillId="32" borderId="0" xfId="0" applyFont="1" applyFill="1" applyAlignment="1">
      <alignment vertical="center"/>
    </xf>
    <xf numFmtId="0" fontId="28" fillId="0" borderId="21" xfId="0" applyFont="1" applyFill="1" applyBorder="1" applyAlignment="1">
      <alignment vertical="center" wrapText="1"/>
    </xf>
    <xf numFmtId="0" fontId="29" fillId="32" borderId="12" xfId="0" applyFont="1" applyFill="1" applyBorder="1" applyAlignment="1">
      <alignment vertical="center" wrapText="1"/>
    </xf>
    <xf numFmtId="0" fontId="26" fillId="32" borderId="26" xfId="0" applyFont="1" applyFill="1" applyBorder="1" applyAlignment="1">
      <alignment vertical="center" shrinkToFit="1"/>
    </xf>
    <xf numFmtId="0" fontId="26" fillId="32" borderId="26" xfId="0" applyFont="1" applyFill="1" applyBorder="1" applyAlignment="1">
      <alignment horizontal="center" vertical="center" shrinkToFit="1"/>
    </xf>
    <xf numFmtId="0" fontId="23" fillId="0" borderId="29" xfId="0" applyFont="1" applyBorder="1" applyAlignment="1">
      <alignment vertical="center" shrinkToFit="1"/>
    </xf>
    <xf numFmtId="0" fontId="23" fillId="32" borderId="30" xfId="0" applyFont="1" applyFill="1" applyBorder="1" applyAlignment="1">
      <alignment vertical="center" shrinkToFit="1"/>
    </xf>
    <xf numFmtId="0" fontId="23" fillId="32" borderId="17" xfId="0" applyFont="1" applyFill="1" applyBorder="1" applyAlignment="1">
      <alignment vertical="center" shrinkToFit="1"/>
    </xf>
    <xf numFmtId="0" fontId="114" fillId="32" borderId="28" xfId="0" applyFont="1" applyFill="1" applyBorder="1" applyAlignment="1">
      <alignment horizontal="center" vertical="center" wrapText="1"/>
    </xf>
    <xf numFmtId="0" fontId="114" fillId="32" borderId="31" xfId="0" applyFont="1" applyFill="1" applyBorder="1" applyAlignment="1">
      <alignment horizontal="center" vertical="center" wrapText="1"/>
    </xf>
    <xf numFmtId="0" fontId="114" fillId="33" borderId="28" xfId="0" applyFont="1" applyFill="1" applyBorder="1" applyAlignment="1">
      <alignment horizontal="center" vertical="center" wrapText="1"/>
    </xf>
    <xf numFmtId="0" fontId="114" fillId="32" borderId="32" xfId="0" applyFont="1" applyFill="1" applyBorder="1" applyAlignment="1">
      <alignment horizontal="center" vertical="center" wrapText="1"/>
    </xf>
    <xf numFmtId="0" fontId="28" fillId="0" borderId="16" xfId="0" applyFont="1" applyFill="1" applyBorder="1" applyAlignment="1">
      <alignment horizontal="center" vertical="center"/>
    </xf>
    <xf numFmtId="0" fontId="28" fillId="0" borderId="15" xfId="0" applyFont="1" applyFill="1" applyBorder="1" applyAlignment="1">
      <alignment horizontal="left" vertical="center" wrapText="1"/>
    </xf>
    <xf numFmtId="0" fontId="28" fillId="32" borderId="28" xfId="0" applyFont="1" applyFill="1" applyBorder="1" applyAlignment="1">
      <alignment horizontal="center" vertical="center"/>
    </xf>
    <xf numFmtId="0" fontId="28" fillId="32" borderId="33" xfId="0" applyFont="1" applyFill="1" applyBorder="1" applyAlignment="1">
      <alignment horizontal="center" vertical="center"/>
    </xf>
    <xf numFmtId="0" fontId="28" fillId="32" borderId="0" xfId="0" applyFont="1" applyFill="1" applyBorder="1" applyAlignment="1">
      <alignment horizontal="center" vertical="center"/>
    </xf>
    <xf numFmtId="0" fontId="28" fillId="0" borderId="34" xfId="0" applyFont="1" applyFill="1" applyBorder="1" applyAlignment="1">
      <alignment vertical="center"/>
    </xf>
    <xf numFmtId="0" fontId="28" fillId="0" borderId="33" xfId="0" applyFont="1" applyFill="1" applyBorder="1" applyAlignment="1">
      <alignment vertical="center"/>
    </xf>
    <xf numFmtId="0" fontId="28" fillId="0" borderId="23" xfId="0" applyFont="1" applyFill="1" applyBorder="1" applyAlignment="1">
      <alignment vertical="center"/>
    </xf>
    <xf numFmtId="0" fontId="28" fillId="0" borderId="35" xfId="0" applyFont="1" applyFill="1" applyBorder="1" applyAlignment="1">
      <alignment vertical="center"/>
    </xf>
    <xf numFmtId="0" fontId="28" fillId="0" borderId="0" xfId="0" applyFont="1" applyFill="1" applyBorder="1" applyAlignment="1">
      <alignment vertical="center"/>
    </xf>
    <xf numFmtId="0" fontId="28" fillId="0" borderId="19" xfId="0" applyFont="1" applyFill="1" applyBorder="1" applyAlignment="1">
      <alignment vertical="center"/>
    </xf>
    <xf numFmtId="0" fontId="28" fillId="32" borderId="33" xfId="0" applyFont="1" applyFill="1" applyBorder="1" applyAlignment="1">
      <alignment vertical="center"/>
    </xf>
    <xf numFmtId="0" fontId="28" fillId="0" borderId="0"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0" xfId="0" applyFont="1" applyFill="1" applyBorder="1" applyAlignment="1">
      <alignment horizontal="right" vertical="center"/>
    </xf>
    <xf numFmtId="0" fontId="28" fillId="32" borderId="0" xfId="0" applyFont="1" applyFill="1" applyBorder="1" applyAlignment="1">
      <alignment horizontal="left" vertical="center"/>
    </xf>
    <xf numFmtId="0" fontId="28" fillId="0" borderId="36" xfId="0" applyFont="1" applyFill="1" applyBorder="1" applyAlignment="1">
      <alignment vertical="center"/>
    </xf>
    <xf numFmtId="0" fontId="28" fillId="0" borderId="16" xfId="0" applyFont="1" applyFill="1" applyBorder="1" applyAlignment="1">
      <alignment vertical="center"/>
    </xf>
    <xf numFmtId="0" fontId="23" fillId="0" borderId="20" xfId="0" applyFont="1" applyBorder="1" applyAlignment="1">
      <alignment horizontal="center" vertical="center"/>
    </xf>
    <xf numFmtId="0" fontId="26" fillId="0" borderId="24" xfId="0" applyFont="1" applyFill="1" applyBorder="1" applyAlignment="1">
      <alignment horizontal="left" vertical="center"/>
    </xf>
    <xf numFmtId="0" fontId="28" fillId="0" borderId="0" xfId="0" applyFont="1" applyAlignment="1">
      <alignment horizontal="left"/>
    </xf>
    <xf numFmtId="0" fontId="28" fillId="0" borderId="0" xfId="0" applyFont="1" applyAlignment="1">
      <alignment horizontal="center"/>
    </xf>
    <xf numFmtId="0" fontId="28" fillId="0" borderId="37" xfId="0" applyFont="1" applyFill="1" applyBorder="1" applyAlignment="1">
      <alignment horizontal="center" vertical="center"/>
    </xf>
    <xf numFmtId="0" fontId="26" fillId="0" borderId="37" xfId="0" applyFont="1" applyFill="1" applyBorder="1" applyAlignment="1">
      <alignment horizontal="left" vertical="center"/>
    </xf>
    <xf numFmtId="0" fontId="28" fillId="0" borderId="37" xfId="0" applyFont="1" applyFill="1" applyBorder="1" applyAlignment="1">
      <alignment vertical="center"/>
    </xf>
    <xf numFmtId="0" fontId="28" fillId="0" borderId="38" xfId="0" applyFont="1" applyFill="1" applyBorder="1" applyAlignment="1">
      <alignment vertical="center"/>
    </xf>
    <xf numFmtId="0" fontId="26" fillId="32" borderId="24" xfId="0" applyFont="1" applyFill="1" applyBorder="1" applyAlignment="1">
      <alignment horizontal="center" vertical="center"/>
    </xf>
    <xf numFmtId="0" fontId="26" fillId="32" borderId="37" xfId="0" applyFont="1" applyFill="1" applyBorder="1" applyAlignment="1">
      <alignment horizontal="center" vertical="center"/>
    </xf>
    <xf numFmtId="0" fontId="28" fillId="0" borderId="28" xfId="0" applyFont="1" applyBorder="1" applyAlignment="1">
      <alignment vertical="center"/>
    </xf>
    <xf numFmtId="0" fontId="28" fillId="0" borderId="28" xfId="0" applyFont="1" applyBorder="1" applyAlignment="1">
      <alignment horizontal="left" vertical="center"/>
    </xf>
    <xf numFmtId="0" fontId="28" fillId="0" borderId="32" xfId="0" applyFont="1" applyBorder="1" applyAlignment="1">
      <alignment vertical="center"/>
    </xf>
    <xf numFmtId="0" fontId="28" fillId="32" borderId="32" xfId="0" applyFont="1" applyFill="1" applyBorder="1" applyAlignment="1">
      <alignment horizontal="center" vertical="center"/>
    </xf>
    <xf numFmtId="0" fontId="28" fillId="32" borderId="13" xfId="0" applyFont="1" applyFill="1" applyBorder="1" applyAlignment="1">
      <alignment horizontal="center" vertical="center"/>
    </xf>
    <xf numFmtId="49" fontId="28" fillId="32" borderId="39" xfId="0" applyNumberFormat="1" applyFont="1" applyFill="1" applyBorder="1" applyAlignment="1">
      <alignment horizontal="center" vertical="center"/>
    </xf>
    <xf numFmtId="49" fontId="28" fillId="32" borderId="28" xfId="0" applyNumberFormat="1" applyFont="1" applyFill="1" applyBorder="1" applyAlignment="1">
      <alignment horizontal="center" vertical="center"/>
    </xf>
    <xf numFmtId="0" fontId="28" fillId="32" borderId="17" xfId="0" applyFont="1" applyFill="1" applyBorder="1" applyAlignment="1">
      <alignment vertical="center" shrinkToFit="1"/>
    </xf>
    <xf numFmtId="0" fontId="26" fillId="32" borderId="28" xfId="0" applyFont="1" applyFill="1" applyBorder="1" applyAlignment="1">
      <alignment vertical="center"/>
    </xf>
    <xf numFmtId="0" fontId="26" fillId="0" borderId="28" xfId="0" applyFont="1" applyFill="1" applyBorder="1" applyAlignment="1">
      <alignment vertical="center"/>
    </xf>
    <xf numFmtId="0" fontId="26" fillId="0" borderId="31" xfId="0" applyFont="1" applyFill="1" applyBorder="1" applyAlignment="1">
      <alignment vertical="center"/>
    </xf>
    <xf numFmtId="0" fontId="26" fillId="0" borderId="32" xfId="0" applyFont="1" applyFill="1" applyBorder="1" applyAlignment="1">
      <alignment vertical="center"/>
    </xf>
    <xf numFmtId="0" fontId="26" fillId="0" borderId="40" xfId="0" applyFont="1" applyFill="1" applyBorder="1" applyAlignment="1">
      <alignment vertical="center"/>
    </xf>
    <xf numFmtId="0" fontId="8" fillId="0" borderId="0" xfId="69" applyFont="1" applyAlignment="1">
      <alignment vertical="center"/>
      <protection/>
    </xf>
    <xf numFmtId="0" fontId="38" fillId="0" borderId="0" xfId="69" applyFont="1" applyAlignment="1">
      <alignment vertical="center" shrinkToFit="1"/>
      <protection/>
    </xf>
    <xf numFmtId="0" fontId="38" fillId="0" borderId="0" xfId="69" applyFont="1">
      <alignment vertical="center"/>
      <protection/>
    </xf>
    <xf numFmtId="0" fontId="38" fillId="0" borderId="0" xfId="69" applyFont="1" applyAlignment="1">
      <alignment vertical="center"/>
      <protection/>
    </xf>
    <xf numFmtId="0" fontId="7" fillId="0" borderId="41" xfId="69" applyFont="1" applyBorder="1" applyAlignment="1">
      <alignment vertical="center"/>
      <protection/>
    </xf>
    <xf numFmtId="0" fontId="7" fillId="0" borderId="42" xfId="69" applyFont="1" applyBorder="1" applyAlignment="1">
      <alignment vertical="center"/>
      <protection/>
    </xf>
    <xf numFmtId="0" fontId="7" fillId="0" borderId="43" xfId="69" applyFont="1" applyBorder="1" applyAlignment="1">
      <alignment vertical="center"/>
      <protection/>
    </xf>
    <xf numFmtId="0" fontId="38" fillId="0" borderId="44" xfId="69" applyFont="1" applyFill="1" applyBorder="1" applyAlignment="1">
      <alignment horizontal="center" vertical="center" shrinkToFit="1"/>
      <protection/>
    </xf>
    <xf numFmtId="0" fontId="38" fillId="0" borderId="45" xfId="69" applyFont="1" applyFill="1" applyBorder="1" applyAlignment="1">
      <alignment horizontal="center" vertical="center" shrinkToFit="1"/>
      <protection/>
    </xf>
    <xf numFmtId="0" fontId="38" fillId="0" borderId="46" xfId="69" applyFont="1" applyFill="1" applyBorder="1" applyAlignment="1">
      <alignment horizontal="center" vertical="center"/>
      <protection/>
    </xf>
    <xf numFmtId="0" fontId="38" fillId="0" borderId="47" xfId="69" applyFont="1" applyFill="1" applyBorder="1" applyAlignment="1">
      <alignment horizontal="center" vertical="center"/>
      <protection/>
    </xf>
    <xf numFmtId="0" fontId="38" fillId="0" borderId="48" xfId="69" applyFont="1" applyFill="1" applyBorder="1" applyAlignment="1">
      <alignment horizontal="center" vertical="center"/>
      <protection/>
    </xf>
    <xf numFmtId="0" fontId="38" fillId="0" borderId="48" xfId="69" applyFont="1" applyFill="1" applyBorder="1" applyAlignment="1">
      <alignment vertical="center" shrinkToFit="1"/>
      <protection/>
    </xf>
    <xf numFmtId="0" fontId="38" fillId="0" borderId="49" xfId="69" applyFont="1" applyFill="1" applyBorder="1" applyAlignment="1">
      <alignment vertical="center" shrinkToFit="1"/>
      <protection/>
    </xf>
    <xf numFmtId="0" fontId="38" fillId="0" borderId="50" xfId="69" applyFont="1" applyFill="1" applyBorder="1" applyAlignment="1">
      <alignment vertical="center" shrinkToFit="1"/>
      <protection/>
    </xf>
    <xf numFmtId="0" fontId="38" fillId="0" borderId="51" xfId="69" applyFont="1" applyFill="1" applyBorder="1" applyAlignment="1">
      <alignment vertical="center" shrinkToFit="1"/>
      <protection/>
    </xf>
    <xf numFmtId="0" fontId="38" fillId="34" borderId="48" xfId="69" applyFont="1" applyFill="1" applyBorder="1" applyAlignment="1">
      <alignment vertical="center" shrinkToFit="1"/>
      <protection/>
    </xf>
    <xf numFmtId="0" fontId="38" fillId="34" borderId="49" xfId="69" applyFont="1" applyFill="1" applyBorder="1" applyAlignment="1">
      <alignment vertical="center" shrinkToFit="1"/>
      <protection/>
    </xf>
    <xf numFmtId="0" fontId="38" fillId="34" borderId="51" xfId="69" applyFont="1" applyFill="1" applyBorder="1" applyAlignment="1">
      <alignment vertical="center" shrinkToFit="1"/>
      <protection/>
    </xf>
    <xf numFmtId="0" fontId="38" fillId="0" borderId="48" xfId="69" applyFont="1" applyFill="1" applyBorder="1" applyAlignment="1">
      <alignment horizontal="center" vertical="center" shrinkToFit="1"/>
      <protection/>
    </xf>
    <xf numFmtId="0" fontId="38" fillId="0" borderId="49" xfId="69" applyFont="1" applyFill="1" applyBorder="1" applyAlignment="1">
      <alignment horizontal="center" vertical="center" shrinkToFit="1"/>
      <protection/>
    </xf>
    <xf numFmtId="0" fontId="38" fillId="0" borderId="52" xfId="69" applyFont="1" applyFill="1" applyBorder="1" applyAlignment="1">
      <alignment horizontal="center" vertical="center" shrinkToFit="1"/>
      <protection/>
    </xf>
    <xf numFmtId="0" fontId="38" fillId="0" borderId="51" xfId="69" applyFont="1" applyFill="1" applyBorder="1" applyAlignment="1">
      <alignment horizontal="center" vertical="center" shrinkToFit="1"/>
      <protection/>
    </xf>
    <xf numFmtId="0" fontId="38" fillId="34" borderId="53" xfId="69" applyFont="1" applyFill="1" applyBorder="1" applyAlignment="1">
      <alignment horizontal="center" vertical="center" shrinkToFit="1"/>
      <protection/>
    </xf>
    <xf numFmtId="0" fontId="38" fillId="34" borderId="49" xfId="69" applyFont="1" applyFill="1" applyBorder="1" applyAlignment="1">
      <alignment horizontal="center" vertical="center" shrinkToFit="1"/>
      <protection/>
    </xf>
    <xf numFmtId="0" fontId="38" fillId="34" borderId="51" xfId="69" applyFont="1" applyFill="1" applyBorder="1" applyAlignment="1">
      <alignment horizontal="center" vertical="center" shrinkToFit="1"/>
      <protection/>
    </xf>
    <xf numFmtId="0" fontId="38" fillId="0" borderId="31" xfId="69" applyFont="1" applyBorder="1" applyAlignment="1">
      <alignment vertical="center" shrinkToFit="1"/>
      <protection/>
    </xf>
    <xf numFmtId="0" fontId="38" fillId="0" borderId="40" xfId="69" applyFont="1" applyBorder="1" applyAlignment="1">
      <alignment vertical="center" shrinkToFit="1"/>
      <protection/>
    </xf>
    <xf numFmtId="0" fontId="38" fillId="0" borderId="54" xfId="69" applyFont="1" applyFill="1" applyBorder="1" applyAlignment="1">
      <alignment horizontal="center" vertical="center" shrinkToFit="1"/>
      <protection/>
    </xf>
    <xf numFmtId="0" fontId="38" fillId="34" borderId="55" xfId="69" applyFont="1" applyFill="1" applyBorder="1" applyAlignment="1">
      <alignment horizontal="center" vertical="center" shrinkToFit="1"/>
      <protection/>
    </xf>
    <xf numFmtId="0" fontId="38" fillId="34" borderId="56" xfId="69" applyFont="1" applyFill="1" applyBorder="1" applyAlignment="1">
      <alignment horizontal="center" vertical="center" shrinkToFit="1"/>
      <protection/>
    </xf>
    <xf numFmtId="0" fontId="38" fillId="34" borderId="57" xfId="69" applyFont="1" applyFill="1" applyBorder="1" applyAlignment="1">
      <alignment horizontal="center" vertical="center" shrinkToFit="1"/>
      <protection/>
    </xf>
    <xf numFmtId="0" fontId="38" fillId="0" borderId="22" xfId="69" applyFont="1" applyBorder="1">
      <alignment vertical="center"/>
      <protection/>
    </xf>
    <xf numFmtId="0" fontId="38" fillId="0" borderId="58" xfId="69" applyFont="1" applyFill="1" applyBorder="1" applyAlignment="1">
      <alignment horizontal="center" vertical="center" shrinkToFit="1"/>
      <protection/>
    </xf>
    <xf numFmtId="0" fontId="7" fillId="0" borderId="58" xfId="69" applyFont="1" applyFill="1" applyBorder="1" applyAlignment="1">
      <alignment horizontal="center" vertical="center"/>
      <protection/>
    </xf>
    <xf numFmtId="0" fontId="7" fillId="0" borderId="45" xfId="69" applyFont="1" applyFill="1" applyBorder="1" applyAlignment="1">
      <alignment horizontal="center" vertical="center"/>
      <protection/>
    </xf>
    <xf numFmtId="0" fontId="7" fillId="0" borderId="41" xfId="69" applyFont="1" applyFill="1" applyBorder="1" applyAlignment="1">
      <alignment horizontal="center" vertical="center"/>
      <protection/>
    </xf>
    <xf numFmtId="0" fontId="7" fillId="0" borderId="59" xfId="69" applyFont="1" applyFill="1" applyBorder="1" applyAlignment="1">
      <alignment horizontal="center" vertical="center"/>
      <protection/>
    </xf>
    <xf numFmtId="0" fontId="7" fillId="0" borderId="60" xfId="69" applyFont="1" applyFill="1" applyBorder="1" applyAlignment="1">
      <alignment horizontal="center" vertical="center"/>
      <protection/>
    </xf>
    <xf numFmtId="0" fontId="7" fillId="34" borderId="45" xfId="69" applyFont="1" applyFill="1" applyBorder="1" applyAlignment="1">
      <alignment horizontal="center" vertical="center"/>
      <protection/>
    </xf>
    <xf numFmtId="0" fontId="7" fillId="34" borderId="41" xfId="69" applyFont="1" applyFill="1" applyBorder="1" applyAlignment="1">
      <alignment horizontal="center" vertical="center"/>
      <protection/>
    </xf>
    <xf numFmtId="0" fontId="38" fillId="0" borderId="0" xfId="69" applyFont="1" applyFill="1" applyBorder="1" applyAlignment="1">
      <alignment horizontal="center" vertical="center" shrinkToFit="1"/>
      <protection/>
    </xf>
    <xf numFmtId="0" fontId="38" fillId="0" borderId="0" xfId="69" applyFont="1" applyFill="1" applyBorder="1">
      <alignment vertical="center"/>
      <protection/>
    </xf>
    <xf numFmtId="0" fontId="38" fillId="0" borderId="42" xfId="69" applyFont="1" applyFill="1" applyBorder="1">
      <alignment vertical="center"/>
      <protection/>
    </xf>
    <xf numFmtId="0" fontId="38" fillId="0" borderId="10" xfId="69" applyFont="1" applyFill="1" applyBorder="1">
      <alignment vertical="center"/>
      <protection/>
    </xf>
    <xf numFmtId="0" fontId="38" fillId="0" borderId="10" xfId="69" applyFont="1" applyFill="1" applyBorder="1" applyAlignment="1">
      <alignment horizontal="center" vertical="center"/>
      <protection/>
    </xf>
    <xf numFmtId="0" fontId="38" fillId="0" borderId="0" xfId="69" applyFont="1" applyFill="1" applyBorder="1" applyAlignment="1">
      <alignment horizontal="center" vertical="center"/>
      <protection/>
    </xf>
    <xf numFmtId="0" fontId="38" fillId="0" borderId="0" xfId="69" applyFont="1" applyBorder="1">
      <alignment vertical="center"/>
      <protection/>
    </xf>
    <xf numFmtId="0" fontId="38" fillId="0" borderId="46" xfId="69" applyFont="1" applyFill="1" applyBorder="1" applyAlignment="1">
      <alignment horizontal="center" vertical="center" shrinkToFit="1"/>
      <protection/>
    </xf>
    <xf numFmtId="0" fontId="38" fillId="0" borderId="61" xfId="69" applyFont="1" applyFill="1" applyBorder="1" applyAlignment="1">
      <alignment horizontal="center" vertical="center" shrinkToFit="1"/>
      <protection/>
    </xf>
    <xf numFmtId="0" fontId="38" fillId="0" borderId="61" xfId="69" applyFont="1" applyFill="1" applyBorder="1" applyAlignment="1">
      <alignment horizontal="center" vertical="center"/>
      <protection/>
    </xf>
    <xf numFmtId="0" fontId="38" fillId="0" borderId="62" xfId="69" applyFont="1" applyFill="1" applyBorder="1" applyAlignment="1">
      <alignment horizontal="center" vertical="center" shrinkToFit="1"/>
      <protection/>
    </xf>
    <xf numFmtId="0" fontId="38" fillId="0" borderId="53" xfId="69" applyFont="1" applyFill="1" applyBorder="1" applyAlignment="1">
      <alignment horizontal="center" vertical="center"/>
      <protection/>
    </xf>
    <xf numFmtId="0" fontId="38" fillId="0" borderId="52" xfId="69" applyFont="1" applyFill="1" applyBorder="1" applyAlignment="1">
      <alignment horizontal="center" vertical="center"/>
      <protection/>
    </xf>
    <xf numFmtId="0" fontId="38" fillId="34" borderId="52" xfId="69" applyFont="1" applyFill="1" applyBorder="1" applyAlignment="1">
      <alignment horizontal="center" vertical="center" shrinkToFit="1"/>
      <protection/>
    </xf>
    <xf numFmtId="0" fontId="38" fillId="34" borderId="63" xfId="69" applyFont="1" applyFill="1" applyBorder="1" applyAlignment="1">
      <alignment horizontal="center" vertical="center" shrinkToFit="1"/>
      <protection/>
    </xf>
    <xf numFmtId="0" fontId="38" fillId="0" borderId="29" xfId="69" applyFont="1" applyBorder="1" applyAlignment="1">
      <alignment vertical="center" shrinkToFit="1"/>
      <protection/>
    </xf>
    <xf numFmtId="0" fontId="38" fillId="0" borderId="49" xfId="69" applyFont="1" applyFill="1" applyBorder="1" applyAlignment="1">
      <alignment horizontal="center" vertical="center"/>
      <protection/>
    </xf>
    <xf numFmtId="0" fontId="38" fillId="0" borderId="51" xfId="69" applyFont="1" applyFill="1" applyBorder="1" applyAlignment="1">
      <alignment horizontal="center" vertical="center"/>
      <protection/>
    </xf>
    <xf numFmtId="0" fontId="38" fillId="34" borderId="52" xfId="69" applyFont="1" applyFill="1" applyBorder="1" applyAlignment="1">
      <alignment horizontal="center" vertical="center"/>
      <protection/>
    </xf>
    <xf numFmtId="0" fontId="38" fillId="34" borderId="49" xfId="69" applyFont="1" applyFill="1" applyBorder="1" applyAlignment="1">
      <alignment horizontal="center" vertical="center"/>
      <protection/>
    </xf>
    <xf numFmtId="0" fontId="38" fillId="34" borderId="51" xfId="69" applyFont="1" applyFill="1" applyBorder="1" applyAlignment="1">
      <alignment horizontal="center" vertical="center"/>
      <protection/>
    </xf>
    <xf numFmtId="0" fontId="38" fillId="0" borderId="64" xfId="69" applyFont="1" applyFill="1" applyBorder="1" applyAlignment="1">
      <alignment horizontal="center" vertical="center" shrinkToFit="1"/>
      <protection/>
    </xf>
    <xf numFmtId="0" fontId="38" fillId="0" borderId="65" xfId="69" applyFont="1" applyFill="1" applyBorder="1" applyAlignment="1">
      <alignment horizontal="center" vertical="center" shrinkToFit="1"/>
      <protection/>
    </xf>
    <xf numFmtId="0" fontId="38" fillId="0" borderId="59" xfId="69" applyFont="1" applyFill="1" applyBorder="1" applyAlignment="1">
      <alignment horizontal="center" vertical="center"/>
      <protection/>
    </xf>
    <xf numFmtId="0" fontId="38" fillId="0" borderId="66" xfId="69" applyFont="1" applyFill="1" applyBorder="1" applyAlignment="1">
      <alignment horizontal="center" vertical="center"/>
      <protection/>
    </xf>
    <xf numFmtId="0" fontId="38" fillId="0" borderId="67" xfId="69" applyFont="1" applyFill="1" applyBorder="1" applyAlignment="1">
      <alignment horizontal="center" vertical="center" shrinkToFit="1"/>
      <protection/>
    </xf>
    <xf numFmtId="0" fontId="38" fillId="0" borderId="68" xfId="69" applyFont="1" applyFill="1" applyBorder="1" applyAlignment="1">
      <alignment horizontal="center" vertical="center" shrinkToFit="1"/>
      <protection/>
    </xf>
    <xf numFmtId="0" fontId="38" fillId="34" borderId="65" xfId="69" applyFont="1" applyFill="1" applyBorder="1" applyAlignment="1">
      <alignment horizontal="center" vertical="center" shrinkToFit="1"/>
      <protection/>
    </xf>
    <xf numFmtId="0" fontId="38" fillId="34" borderId="67" xfId="69" applyFont="1" applyFill="1" applyBorder="1" applyAlignment="1">
      <alignment horizontal="center" vertical="center" shrinkToFit="1"/>
      <protection/>
    </xf>
    <xf numFmtId="0" fontId="4" fillId="0" borderId="0" xfId="69" applyFont="1" applyAlignment="1">
      <alignment vertical="center"/>
      <protection/>
    </xf>
    <xf numFmtId="0" fontId="4" fillId="0" borderId="0" xfId="69" applyFont="1">
      <alignment vertical="center"/>
      <protection/>
    </xf>
    <xf numFmtId="0" fontId="4" fillId="0" borderId="0" xfId="69" applyFont="1" applyAlignment="1">
      <alignment vertical="center" wrapText="1" shrinkToFit="1"/>
      <protection/>
    </xf>
    <xf numFmtId="0" fontId="4" fillId="0" borderId="0" xfId="69" applyFont="1" applyAlignment="1">
      <alignment vertical="center" wrapText="1"/>
      <protection/>
    </xf>
    <xf numFmtId="0" fontId="4" fillId="0" borderId="0" xfId="69" applyFont="1" applyAlignment="1">
      <alignment horizontal="left" vertical="center"/>
      <protection/>
    </xf>
    <xf numFmtId="0" fontId="16" fillId="0" borderId="0" xfId="69" applyFont="1" applyAlignment="1">
      <alignment vertical="center" textRotation="255" shrinkToFit="1"/>
      <protection/>
    </xf>
    <xf numFmtId="0" fontId="16" fillId="0" borderId="0" xfId="69" applyFont="1">
      <alignment vertical="center"/>
      <protection/>
    </xf>
    <xf numFmtId="0" fontId="38" fillId="0" borderId="14" xfId="69" applyFont="1" applyFill="1" applyBorder="1" applyAlignment="1">
      <alignment horizontal="center" vertical="center" shrinkToFit="1"/>
      <protection/>
    </xf>
    <xf numFmtId="0" fontId="38" fillId="0" borderId="53" xfId="69" applyFont="1" applyFill="1" applyBorder="1" applyAlignment="1">
      <alignment horizontal="center" vertical="center" shrinkToFit="1"/>
      <protection/>
    </xf>
    <xf numFmtId="0" fontId="38" fillId="0" borderId="69" xfId="69" applyFont="1" applyFill="1" applyBorder="1" applyAlignment="1">
      <alignment horizontal="center" vertical="center" shrinkToFit="1"/>
      <protection/>
    </xf>
    <xf numFmtId="0" fontId="38" fillId="0" borderId="39" xfId="69" applyFont="1" applyFill="1" applyBorder="1" applyAlignment="1">
      <alignment horizontal="center" vertical="center" shrinkToFit="1"/>
      <protection/>
    </xf>
    <xf numFmtId="0" fontId="38" fillId="0" borderId="70" xfId="69" applyFont="1" applyFill="1" applyBorder="1" applyAlignment="1">
      <alignment horizontal="center" vertical="center" shrinkToFit="1"/>
      <protection/>
    </xf>
    <xf numFmtId="0" fontId="38" fillId="0" borderId="55" xfId="69" applyFont="1" applyFill="1" applyBorder="1" applyAlignment="1">
      <alignment horizontal="center" vertical="center" shrinkToFit="1"/>
      <protection/>
    </xf>
    <xf numFmtId="0" fontId="38" fillId="0" borderId="56" xfId="69" applyFont="1" applyFill="1" applyBorder="1" applyAlignment="1">
      <alignment horizontal="center" vertical="center" shrinkToFit="1"/>
      <protection/>
    </xf>
    <xf numFmtId="0" fontId="38" fillId="0" borderId="57" xfId="69" applyFont="1" applyFill="1" applyBorder="1" applyAlignment="1">
      <alignment horizontal="center" vertical="center" shrinkToFit="1"/>
      <protection/>
    </xf>
    <xf numFmtId="0" fontId="38" fillId="0" borderId="70" xfId="69" applyFont="1" applyFill="1" applyBorder="1" applyAlignment="1">
      <alignment horizontal="center" vertical="center"/>
      <protection/>
    </xf>
    <xf numFmtId="0" fontId="38" fillId="0" borderId="47" xfId="69" applyFont="1" applyFill="1" applyBorder="1" applyAlignment="1">
      <alignment horizontal="center" vertical="center" shrinkToFit="1"/>
      <protection/>
    </xf>
    <xf numFmtId="0" fontId="38" fillId="0" borderId="63" xfId="69" applyFont="1" applyFill="1" applyBorder="1" applyAlignment="1">
      <alignment horizontal="center" vertical="center" shrinkToFit="1"/>
      <protection/>
    </xf>
    <xf numFmtId="0" fontId="38" fillId="0" borderId="71" xfId="69" applyFont="1" applyFill="1" applyBorder="1" applyAlignment="1">
      <alignment horizontal="center" vertical="center" shrinkToFit="1"/>
      <protection/>
    </xf>
    <xf numFmtId="0" fontId="38" fillId="0" borderId="72" xfId="69" applyFont="1" applyFill="1" applyBorder="1" applyAlignment="1">
      <alignment horizontal="center" vertical="center"/>
      <protection/>
    </xf>
    <xf numFmtId="0" fontId="7" fillId="0" borderId="0" xfId="69" applyFont="1" applyBorder="1" applyAlignment="1">
      <alignment vertical="center" textRotation="255" wrapText="1"/>
      <protection/>
    </xf>
    <xf numFmtId="176" fontId="38" fillId="0" borderId="0" xfId="69" applyNumberFormat="1" applyFont="1" applyFill="1" applyBorder="1" applyAlignment="1">
      <alignment horizontal="center" vertical="center"/>
      <protection/>
    </xf>
    <xf numFmtId="0" fontId="0" fillId="0" borderId="0" xfId="64">
      <alignment/>
      <protection/>
    </xf>
    <xf numFmtId="0" fontId="11" fillId="0" borderId="0" xfId="64" applyFont="1">
      <alignment/>
      <protection/>
    </xf>
    <xf numFmtId="0" fontId="7" fillId="0" borderId="0" xfId="64" applyFont="1">
      <alignment/>
      <protection/>
    </xf>
    <xf numFmtId="0" fontId="8" fillId="0" borderId="0" xfId="64" applyFont="1">
      <alignment/>
      <protection/>
    </xf>
    <xf numFmtId="0" fontId="7" fillId="0" borderId="73" xfId="64" applyFont="1" applyBorder="1">
      <alignment/>
      <protection/>
    </xf>
    <xf numFmtId="0" fontId="7" fillId="0" borderId="33" xfId="64" applyFont="1" applyBorder="1">
      <alignment/>
      <protection/>
    </xf>
    <xf numFmtId="0" fontId="7" fillId="0" borderId="23" xfId="64" applyFont="1" applyBorder="1">
      <alignment/>
      <protection/>
    </xf>
    <xf numFmtId="0" fontId="7" fillId="0" borderId="15" xfId="64" applyFont="1" applyBorder="1">
      <alignment/>
      <protection/>
    </xf>
    <xf numFmtId="0" fontId="7" fillId="0" borderId="0" xfId="64" applyFont="1" applyBorder="1">
      <alignment/>
      <protection/>
    </xf>
    <xf numFmtId="0" fontId="7" fillId="0" borderId="19" xfId="64" applyFont="1" applyBorder="1">
      <alignment/>
      <protection/>
    </xf>
    <xf numFmtId="0" fontId="0" fillId="0" borderId="0" xfId="64" applyFont="1" applyBorder="1">
      <alignment/>
      <protection/>
    </xf>
    <xf numFmtId="0" fontId="0" fillId="0" borderId="0" xfId="64" applyBorder="1">
      <alignment/>
      <protection/>
    </xf>
    <xf numFmtId="0" fontId="7" fillId="0" borderId="74" xfId="64" applyFont="1" applyBorder="1">
      <alignment/>
      <protection/>
    </xf>
    <xf numFmtId="0" fontId="7" fillId="0" borderId="13" xfId="64" applyFont="1" applyBorder="1">
      <alignment/>
      <protection/>
    </xf>
    <xf numFmtId="0" fontId="0" fillId="0" borderId="13" xfId="64" applyBorder="1">
      <alignment/>
      <protection/>
    </xf>
    <xf numFmtId="0" fontId="7" fillId="0" borderId="14" xfId="64" applyFont="1" applyBorder="1">
      <alignment/>
      <protection/>
    </xf>
    <xf numFmtId="0" fontId="0" fillId="0" borderId="0" xfId="65">
      <alignment/>
      <protection/>
    </xf>
    <xf numFmtId="0" fontId="11" fillId="0" borderId="0" xfId="65" applyFont="1">
      <alignment/>
      <protection/>
    </xf>
    <xf numFmtId="0" fontId="7" fillId="0" borderId="0" xfId="65" applyFont="1">
      <alignment/>
      <protection/>
    </xf>
    <xf numFmtId="0" fontId="8" fillId="0" borderId="0" xfId="65" applyFont="1">
      <alignment/>
      <protection/>
    </xf>
    <xf numFmtId="0" fontId="7" fillId="0" borderId="73" xfId="65" applyFont="1" applyBorder="1">
      <alignment/>
      <protection/>
    </xf>
    <xf numFmtId="0" fontId="7" fillId="0" borderId="33" xfId="65" applyFont="1" applyBorder="1">
      <alignment/>
      <protection/>
    </xf>
    <xf numFmtId="0" fontId="7" fillId="0" borderId="23" xfId="65" applyFont="1" applyBorder="1">
      <alignment/>
      <protection/>
    </xf>
    <xf numFmtId="0" fontId="43" fillId="0" borderId="15" xfId="65" applyFont="1" applyBorder="1" applyAlignment="1">
      <alignment horizontal="justify"/>
      <protection/>
    </xf>
    <xf numFmtId="0" fontId="7" fillId="0" borderId="0" xfId="65" applyFont="1" applyBorder="1">
      <alignment/>
      <protection/>
    </xf>
    <xf numFmtId="0" fontId="7" fillId="0" borderId="75" xfId="65" applyFont="1" applyBorder="1">
      <alignment/>
      <protection/>
    </xf>
    <xf numFmtId="0" fontId="7" fillId="0" borderId="10" xfId="65" applyFont="1" applyBorder="1">
      <alignment/>
      <protection/>
    </xf>
    <xf numFmtId="0" fontId="7" fillId="0" borderId="11" xfId="65" applyFont="1" applyBorder="1">
      <alignment/>
      <protection/>
    </xf>
    <xf numFmtId="0" fontId="7" fillId="0" borderId="19" xfId="65" applyFont="1" applyBorder="1">
      <alignment/>
      <protection/>
    </xf>
    <xf numFmtId="0" fontId="4" fillId="0" borderId="15" xfId="65" applyFont="1" applyBorder="1">
      <alignment/>
      <protection/>
    </xf>
    <xf numFmtId="0" fontId="4" fillId="0" borderId="0" xfId="65" applyFont="1" applyBorder="1">
      <alignment/>
      <protection/>
    </xf>
    <xf numFmtId="0" fontId="4" fillId="0" borderId="19" xfId="65" applyFont="1" applyBorder="1">
      <alignment/>
      <protection/>
    </xf>
    <xf numFmtId="0" fontId="7" fillId="0" borderId="15" xfId="65" applyFont="1" applyBorder="1">
      <alignment/>
      <protection/>
    </xf>
    <xf numFmtId="0" fontId="17" fillId="0" borderId="0" xfId="65" applyFont="1">
      <alignment/>
      <protection/>
    </xf>
    <xf numFmtId="0" fontId="0" fillId="0" borderId="0" xfId="65" applyBorder="1">
      <alignment/>
      <protection/>
    </xf>
    <xf numFmtId="0" fontId="17" fillId="0" borderId="0" xfId="65" applyFont="1" applyBorder="1">
      <alignment/>
      <protection/>
    </xf>
    <xf numFmtId="0" fontId="4" fillId="0" borderId="12" xfId="65" applyFont="1" applyBorder="1" applyAlignment="1">
      <alignment horizontal="left" vertical="center"/>
      <protection/>
    </xf>
    <xf numFmtId="0" fontId="0" fillId="0" borderId="0" xfId="65" applyFont="1" applyBorder="1">
      <alignment/>
      <protection/>
    </xf>
    <xf numFmtId="0" fontId="7" fillId="0" borderId="74" xfId="65" applyFont="1" applyBorder="1">
      <alignment/>
      <protection/>
    </xf>
    <xf numFmtId="0" fontId="7" fillId="0" borderId="13" xfId="65" applyFont="1" applyBorder="1">
      <alignment/>
      <protection/>
    </xf>
    <xf numFmtId="0" fontId="0" fillId="0" borderId="13" xfId="65" applyBorder="1">
      <alignment/>
      <protection/>
    </xf>
    <xf numFmtId="0" fontId="7" fillId="0" borderId="14" xfId="65" applyFont="1" applyBorder="1">
      <alignment/>
      <protection/>
    </xf>
    <xf numFmtId="0" fontId="0" fillId="0" borderId="0" xfId="66" applyFont="1" applyAlignment="1">
      <alignment vertical="center"/>
      <protection/>
    </xf>
    <xf numFmtId="0" fontId="44" fillId="0" borderId="0" xfId="66" applyFont="1" applyAlignment="1">
      <alignment vertical="center"/>
      <protection/>
    </xf>
    <xf numFmtId="0" fontId="45" fillId="0" borderId="0" xfId="66" applyFont="1" applyAlignment="1">
      <alignment vertical="center"/>
      <protection/>
    </xf>
    <xf numFmtId="0" fontId="46" fillId="0" borderId="0" xfId="66" applyFont="1" applyAlignment="1">
      <alignment vertical="center"/>
      <protection/>
    </xf>
    <xf numFmtId="0" fontId="47" fillId="0" borderId="0" xfId="66" applyFont="1" applyAlignment="1">
      <alignment vertical="center"/>
      <protection/>
    </xf>
    <xf numFmtId="0" fontId="44" fillId="0" borderId="76" xfId="66" applyFont="1" applyBorder="1" applyAlignment="1">
      <alignment horizontal="distributed" vertical="center"/>
      <protection/>
    </xf>
    <xf numFmtId="0" fontId="44" fillId="0" borderId="68" xfId="66" applyFont="1" applyBorder="1" applyAlignment="1">
      <alignment horizontal="distributed" vertical="center"/>
      <protection/>
    </xf>
    <xf numFmtId="0" fontId="44" fillId="0" borderId="49" xfId="66" applyFont="1" applyBorder="1" applyAlignment="1">
      <alignment vertical="top"/>
      <protection/>
    </xf>
    <xf numFmtId="0" fontId="44" fillId="0" borderId="51" xfId="66" applyFont="1" applyBorder="1" applyAlignment="1">
      <alignment vertical="top"/>
      <protection/>
    </xf>
    <xf numFmtId="0" fontId="48" fillId="0" borderId="0" xfId="66" applyFont="1" applyAlignment="1">
      <alignment vertical="center"/>
      <protection/>
    </xf>
    <xf numFmtId="0" fontId="0" fillId="0" borderId="0" xfId="67" applyFont="1" applyAlignment="1">
      <alignment vertical="center"/>
      <protection/>
    </xf>
    <xf numFmtId="0" fontId="44" fillId="0" borderId="0" xfId="67" applyFont="1" applyAlignment="1">
      <alignment vertical="center"/>
      <protection/>
    </xf>
    <xf numFmtId="0" fontId="45" fillId="0" borderId="0" xfId="67" applyFont="1" applyAlignment="1">
      <alignment vertical="center"/>
      <protection/>
    </xf>
    <xf numFmtId="0" fontId="46" fillId="0" borderId="0" xfId="67" applyFont="1" applyAlignment="1">
      <alignment vertical="center"/>
      <protection/>
    </xf>
    <xf numFmtId="0" fontId="47" fillId="0" borderId="0" xfId="67" applyFont="1" applyAlignment="1">
      <alignment vertical="center"/>
      <protection/>
    </xf>
    <xf numFmtId="0" fontId="44" fillId="0" borderId="76" xfId="67" applyFont="1" applyBorder="1" applyAlignment="1">
      <alignment horizontal="distributed" vertical="center"/>
      <protection/>
    </xf>
    <xf numFmtId="0" fontId="44" fillId="0" borderId="68" xfId="67" applyFont="1" applyBorder="1" applyAlignment="1">
      <alignment horizontal="distributed" vertical="center"/>
      <protection/>
    </xf>
    <xf numFmtId="0" fontId="44" fillId="0" borderId="49" xfId="67" applyFont="1" applyBorder="1" applyAlignment="1">
      <alignment vertical="top"/>
      <protection/>
    </xf>
    <xf numFmtId="0" fontId="44" fillId="0" borderId="51" xfId="67" applyFont="1" applyBorder="1" applyAlignment="1">
      <alignment vertical="top"/>
      <protection/>
    </xf>
    <xf numFmtId="0" fontId="48" fillId="0" borderId="0" xfId="67" applyFont="1" applyAlignment="1">
      <alignment vertical="center"/>
      <protection/>
    </xf>
    <xf numFmtId="0" fontId="0" fillId="0" borderId="0" xfId="68" applyFont="1">
      <alignment/>
      <protection/>
    </xf>
    <xf numFmtId="0" fontId="16" fillId="0" borderId="0" xfId="68" applyFont="1">
      <alignment/>
      <protection/>
    </xf>
    <xf numFmtId="0" fontId="38" fillId="0" borderId="0" xfId="68" applyFont="1">
      <alignment/>
      <protection/>
    </xf>
    <xf numFmtId="0" fontId="0" fillId="0" borderId="0" xfId="68" applyFont="1">
      <alignment/>
      <protection/>
    </xf>
    <xf numFmtId="0" fontId="16" fillId="0" borderId="73" xfId="68" applyFont="1" applyBorder="1">
      <alignment/>
      <protection/>
    </xf>
    <xf numFmtId="0" fontId="16" fillId="0" borderId="33" xfId="68" applyFont="1" applyBorder="1">
      <alignment/>
      <protection/>
    </xf>
    <xf numFmtId="0" fontId="16" fillId="0" borderId="23" xfId="68" applyFont="1" applyBorder="1">
      <alignment/>
      <protection/>
    </xf>
    <xf numFmtId="0" fontId="16" fillId="0" borderId="15" xfId="68" applyFont="1" applyBorder="1">
      <alignment/>
      <protection/>
    </xf>
    <xf numFmtId="0" fontId="16" fillId="0" borderId="0" xfId="68" applyFont="1" applyBorder="1">
      <alignment/>
      <protection/>
    </xf>
    <xf numFmtId="0" fontId="16" fillId="0" borderId="19" xfId="68" applyFont="1" applyBorder="1">
      <alignment/>
      <protection/>
    </xf>
    <xf numFmtId="0" fontId="16" fillId="0" borderId="74" xfId="68" applyFont="1" applyBorder="1">
      <alignment/>
      <protection/>
    </xf>
    <xf numFmtId="0" fontId="16" fillId="0" borderId="13" xfId="68" applyFont="1" applyBorder="1">
      <alignment/>
      <protection/>
    </xf>
    <xf numFmtId="0" fontId="16" fillId="0" borderId="14" xfId="68" applyFont="1" applyBorder="1">
      <alignment/>
      <protection/>
    </xf>
    <xf numFmtId="49" fontId="49" fillId="0" borderId="0" xfId="0" applyNumberFormat="1" applyFont="1" applyBorder="1" applyAlignment="1">
      <alignment horizontal="center" vertical="center"/>
    </xf>
    <xf numFmtId="0" fontId="49" fillId="0" borderId="16" xfId="0" applyFont="1" applyBorder="1" applyAlignment="1">
      <alignment vertical="center"/>
    </xf>
    <xf numFmtId="49" fontId="49" fillId="0" borderId="0" xfId="0" applyNumberFormat="1" applyFont="1" applyBorder="1" applyAlignment="1">
      <alignment vertical="center"/>
    </xf>
    <xf numFmtId="49" fontId="50" fillId="0" borderId="0" xfId="0" applyNumberFormat="1" applyFont="1" applyBorder="1" applyAlignment="1">
      <alignment horizontal="center" vertical="center"/>
    </xf>
    <xf numFmtId="0" fontId="49" fillId="0" borderId="18" xfId="0" applyFont="1" applyBorder="1" applyAlignment="1">
      <alignment vertical="center"/>
    </xf>
    <xf numFmtId="0" fontId="49" fillId="0" borderId="18" xfId="0" applyFont="1" applyBorder="1" applyAlignment="1">
      <alignment horizontal="center" vertical="center"/>
    </xf>
    <xf numFmtId="0" fontId="49" fillId="0" borderId="22" xfId="0" applyFont="1" applyBorder="1" applyAlignment="1">
      <alignment vertical="center"/>
    </xf>
    <xf numFmtId="49" fontId="12" fillId="0" borderId="10" xfId="0" applyNumberFormat="1" applyFont="1" applyBorder="1" applyAlignment="1">
      <alignment vertical="center"/>
    </xf>
    <xf numFmtId="0" fontId="7" fillId="0" borderId="75" xfId="0" applyFont="1" applyBorder="1" applyAlignment="1">
      <alignment vertical="center"/>
    </xf>
    <xf numFmtId="0" fontId="7" fillId="0" borderId="77" xfId="0" applyFont="1" applyBorder="1" applyAlignment="1">
      <alignment vertical="center"/>
    </xf>
    <xf numFmtId="49" fontId="50" fillId="0" borderId="10" xfId="0" applyNumberFormat="1" applyFont="1" applyBorder="1" applyAlignment="1">
      <alignment vertical="center"/>
    </xf>
    <xf numFmtId="0" fontId="52" fillId="0" borderId="18" xfId="0" applyFont="1" applyBorder="1" applyAlignment="1">
      <alignment vertical="center"/>
    </xf>
    <xf numFmtId="0" fontId="52" fillId="0" borderId="18" xfId="0" applyFont="1" applyBorder="1" applyAlignment="1">
      <alignment horizontal="center" vertical="center" shrinkToFit="1"/>
    </xf>
    <xf numFmtId="0" fontId="49" fillId="0" borderId="18" xfId="0" applyFont="1" applyBorder="1" applyAlignment="1">
      <alignment vertical="center" textRotation="255"/>
    </xf>
    <xf numFmtId="49" fontId="50" fillId="0" borderId="21" xfId="0" applyNumberFormat="1" applyFont="1" applyBorder="1" applyAlignment="1">
      <alignment vertical="center"/>
    </xf>
    <xf numFmtId="49" fontId="49" fillId="35" borderId="75" xfId="0" applyNumberFormat="1" applyFont="1" applyFill="1" applyBorder="1" applyAlignment="1">
      <alignment vertical="center"/>
    </xf>
    <xf numFmtId="49" fontId="49" fillId="35" borderId="12" xfId="0" applyNumberFormat="1" applyFont="1" applyFill="1" applyBorder="1" applyAlignment="1">
      <alignment vertical="center"/>
    </xf>
    <xf numFmtId="49" fontId="49" fillId="35" borderId="33" xfId="0" applyNumberFormat="1" applyFont="1" applyFill="1" applyBorder="1" applyAlignment="1">
      <alignment vertical="center"/>
    </xf>
    <xf numFmtId="49" fontId="49" fillId="35" borderId="0" xfId="0" applyNumberFormat="1" applyFont="1" applyFill="1" applyBorder="1" applyAlignment="1">
      <alignment vertical="center"/>
    </xf>
    <xf numFmtId="49" fontId="49" fillId="35" borderId="36" xfId="0" applyNumberFormat="1" applyFont="1" applyFill="1" applyBorder="1" applyAlignment="1">
      <alignment vertical="center"/>
    </xf>
    <xf numFmtId="49" fontId="50" fillId="35" borderId="0" xfId="0" applyNumberFormat="1" applyFont="1" applyFill="1" applyBorder="1" applyAlignment="1">
      <alignment vertical="center"/>
    </xf>
    <xf numFmtId="49" fontId="49" fillId="35" borderId="16" xfId="0" applyNumberFormat="1" applyFont="1" applyFill="1" applyBorder="1" applyAlignment="1">
      <alignment vertical="center"/>
    </xf>
    <xf numFmtId="49" fontId="50" fillId="35" borderId="16" xfId="0" applyNumberFormat="1" applyFont="1" applyFill="1" applyBorder="1" applyAlignment="1">
      <alignment vertical="center"/>
    </xf>
    <xf numFmtId="49" fontId="49" fillId="35" borderId="0" xfId="0" applyNumberFormat="1" applyFont="1" applyFill="1" applyBorder="1" applyAlignment="1">
      <alignment horizontal="center" vertical="center"/>
    </xf>
    <xf numFmtId="49" fontId="49" fillId="35" borderId="16" xfId="0" applyNumberFormat="1" applyFont="1" applyFill="1" applyBorder="1" applyAlignment="1">
      <alignment horizontal="center" vertical="center"/>
    </xf>
    <xf numFmtId="49" fontId="49" fillId="35" borderId="15" xfId="0" applyNumberFormat="1" applyFont="1" applyFill="1" applyBorder="1" applyAlignment="1">
      <alignment horizontal="center" vertical="center"/>
    </xf>
    <xf numFmtId="49" fontId="49" fillId="35" borderId="13" xfId="0" applyNumberFormat="1" applyFont="1" applyFill="1" applyBorder="1" applyAlignment="1">
      <alignment horizontal="center" vertical="center"/>
    </xf>
    <xf numFmtId="49" fontId="49" fillId="35" borderId="20" xfId="0" applyNumberFormat="1" applyFont="1" applyFill="1" applyBorder="1" applyAlignment="1">
      <alignment horizontal="center" vertical="center"/>
    </xf>
    <xf numFmtId="49" fontId="50" fillId="35" borderId="12" xfId="0" applyNumberFormat="1" applyFont="1" applyFill="1" applyBorder="1" applyAlignment="1">
      <alignment vertical="center"/>
    </xf>
    <xf numFmtId="0" fontId="7" fillId="35" borderId="0" xfId="0" applyFont="1" applyFill="1" applyBorder="1" applyAlignment="1">
      <alignment vertical="center"/>
    </xf>
    <xf numFmtId="49" fontId="49" fillId="35" borderId="78" xfId="0" applyNumberFormat="1" applyFont="1" applyFill="1" applyBorder="1" applyAlignment="1">
      <alignment vertical="center"/>
    </xf>
    <xf numFmtId="49" fontId="49" fillId="35" borderId="13" xfId="0" applyNumberFormat="1" applyFont="1" applyFill="1" applyBorder="1" applyAlignment="1">
      <alignment vertical="center"/>
    </xf>
    <xf numFmtId="49" fontId="50" fillId="35" borderId="13" xfId="0" applyNumberFormat="1" applyFont="1" applyFill="1" applyBorder="1" applyAlignment="1">
      <alignment vertical="center"/>
    </xf>
    <xf numFmtId="49" fontId="49" fillId="35" borderId="60" xfId="0" applyNumberFormat="1" applyFont="1" applyFill="1" applyBorder="1" applyAlignment="1">
      <alignment vertical="center"/>
    </xf>
    <xf numFmtId="49" fontId="49" fillId="35" borderId="21" xfId="0" applyNumberFormat="1" applyFont="1" applyFill="1" applyBorder="1" applyAlignment="1">
      <alignment vertical="center"/>
    </xf>
    <xf numFmtId="0" fontId="25" fillId="0" borderId="0" xfId="0" applyFont="1" applyAlignment="1">
      <alignment horizontal="center" vertical="center"/>
    </xf>
    <xf numFmtId="0" fontId="54" fillId="0" borderId="0" xfId="0" applyFont="1" applyBorder="1" applyAlignment="1">
      <alignment/>
    </xf>
    <xf numFmtId="0" fontId="25" fillId="0" borderId="0" xfId="0" applyFont="1" applyBorder="1" applyAlignment="1">
      <alignment horizontal="center" vertical="center"/>
    </xf>
    <xf numFmtId="0" fontId="53" fillId="0" borderId="0" xfId="0" applyFont="1" applyFill="1" applyBorder="1" applyAlignment="1">
      <alignment horizontal="left" vertical="center"/>
    </xf>
    <xf numFmtId="0" fontId="25" fillId="0" borderId="0" xfId="0" applyFont="1" applyBorder="1" applyAlignment="1">
      <alignment vertical="center"/>
    </xf>
    <xf numFmtId="0" fontId="25" fillId="0" borderId="33" xfId="0" applyFont="1" applyBorder="1" applyAlignment="1">
      <alignment vertical="center"/>
    </xf>
    <xf numFmtId="0" fontId="25" fillId="0" borderId="0" xfId="0" applyFont="1" applyBorder="1" applyAlignment="1">
      <alignment horizontal="left" vertical="center" wrapText="1"/>
    </xf>
    <xf numFmtId="0" fontId="25" fillId="0" borderId="36" xfId="0" applyFont="1" applyBorder="1" applyAlignment="1">
      <alignment vertical="center"/>
    </xf>
    <xf numFmtId="0" fontId="25" fillId="0" borderId="32" xfId="0" applyFont="1" applyBorder="1" applyAlignment="1">
      <alignment vertical="center"/>
    </xf>
    <xf numFmtId="0" fontId="25" fillId="0" borderId="40" xfId="0" applyFont="1" applyBorder="1" applyAlignment="1">
      <alignment vertical="center"/>
    </xf>
    <xf numFmtId="0" fontId="58" fillId="0" borderId="46" xfId="0" applyFont="1" applyBorder="1" applyAlignment="1">
      <alignment horizontal="center" vertical="center"/>
    </xf>
    <xf numFmtId="0" fontId="58" fillId="0" borderId="48" xfId="0" applyFont="1" applyBorder="1" applyAlignment="1">
      <alignment horizontal="center" vertical="center"/>
    </xf>
    <xf numFmtId="0" fontId="58" fillId="0" borderId="68" xfId="0" applyFont="1" applyBorder="1" applyAlignment="1">
      <alignment horizontal="center" vertical="center"/>
    </xf>
    <xf numFmtId="0" fontId="115" fillId="0" borderId="0" xfId="0" applyFont="1" applyAlignment="1">
      <alignment horizontal="right" vertical="center"/>
    </xf>
    <xf numFmtId="0" fontId="25" fillId="0" borderId="0" xfId="0" applyFont="1" applyBorder="1" applyAlignment="1">
      <alignment horizontal="center" vertical="center" wrapText="1"/>
    </xf>
    <xf numFmtId="0" fontId="25" fillId="0" borderId="79" xfId="0" applyFont="1" applyBorder="1" applyAlignment="1">
      <alignment vertical="top"/>
    </xf>
    <xf numFmtId="0" fontId="25" fillId="0" borderId="80" xfId="0" applyFont="1" applyBorder="1" applyAlignment="1">
      <alignment vertical="top"/>
    </xf>
    <xf numFmtId="0" fontId="25" fillId="0" borderId="80" xfId="0" applyFont="1" applyBorder="1" applyAlignment="1">
      <alignment vertical="center"/>
    </xf>
    <xf numFmtId="0" fontId="25" fillId="0" borderId="81" xfId="0" applyFont="1" applyBorder="1" applyAlignment="1">
      <alignment vertical="center"/>
    </xf>
    <xf numFmtId="0" fontId="54" fillId="0" borderId="0" xfId="0" applyFont="1" applyAlignment="1">
      <alignment vertical="center"/>
    </xf>
    <xf numFmtId="0" fontId="58" fillId="0" borderId="71" xfId="0" applyFont="1" applyBorder="1" applyAlignment="1">
      <alignment horizontal="left" vertical="center"/>
    </xf>
    <xf numFmtId="0" fontId="58" fillId="0" borderId="33" xfId="0" applyFont="1" applyBorder="1" applyAlignment="1">
      <alignment horizontal="left" vertical="center"/>
    </xf>
    <xf numFmtId="0" fontId="58" fillId="0" borderId="23" xfId="0" applyFont="1" applyBorder="1" applyAlignment="1">
      <alignment horizontal="left" vertical="center"/>
    </xf>
    <xf numFmtId="0" fontId="58" fillId="32" borderId="13" xfId="0" applyFont="1" applyFill="1" applyBorder="1" applyAlignment="1">
      <alignment/>
    </xf>
    <xf numFmtId="0" fontId="58" fillId="0" borderId="13" xfId="0" applyFont="1" applyBorder="1" applyAlignment="1">
      <alignment/>
    </xf>
    <xf numFmtId="0" fontId="0" fillId="0" borderId="0" xfId="65" applyFont="1">
      <alignment/>
      <protection/>
    </xf>
    <xf numFmtId="0" fontId="25" fillId="0" borderId="0" xfId="0" applyFont="1" applyBorder="1" applyAlignment="1">
      <alignment horizontal="right" vertical="center"/>
    </xf>
    <xf numFmtId="0" fontId="58" fillId="0" borderId="0" xfId="0" applyFont="1" applyBorder="1" applyAlignment="1">
      <alignment vertical="center"/>
    </xf>
    <xf numFmtId="0" fontId="59" fillId="0" borderId="0" xfId="0" applyFont="1" applyAlignment="1">
      <alignment vertical="center"/>
    </xf>
    <xf numFmtId="0" fontId="37" fillId="0" borderId="0" xfId="0" applyFont="1" applyFill="1" applyAlignment="1">
      <alignment vertical="center"/>
    </xf>
    <xf numFmtId="0" fontId="61" fillId="0" borderId="0" xfId="0" applyFont="1" applyAlignment="1">
      <alignment vertical="center"/>
    </xf>
    <xf numFmtId="0" fontId="116" fillId="0" borderId="0" xfId="67" applyFont="1" applyAlignment="1">
      <alignment vertical="center"/>
      <protection/>
    </xf>
    <xf numFmtId="0" fontId="2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8" fillId="0" borderId="10" xfId="0" applyFont="1" applyFill="1" applyBorder="1" applyAlignment="1">
      <alignment horizontal="center" vertical="center"/>
    </xf>
    <xf numFmtId="0" fontId="47" fillId="0" borderId="0" xfId="66" applyFont="1" applyAlignment="1">
      <alignment vertical="center" shrinkToFit="1"/>
      <protection/>
    </xf>
    <xf numFmtId="0" fontId="63" fillId="0" borderId="0" xfId="66" applyFont="1" applyAlignment="1">
      <alignment horizontal="right" vertical="center"/>
      <protection/>
    </xf>
    <xf numFmtId="0" fontId="117" fillId="0" borderId="0" xfId="67" applyFont="1" applyAlignment="1">
      <alignment horizontal="right" vertical="center"/>
      <protection/>
    </xf>
    <xf numFmtId="0" fontId="23" fillId="0" borderId="0" xfId="0" applyFont="1" applyBorder="1" applyAlignment="1">
      <alignment vertical="center"/>
    </xf>
    <xf numFmtId="0" fontId="23" fillId="0" borderId="0" xfId="0" applyFont="1" applyFill="1" applyBorder="1" applyAlignment="1">
      <alignment vertical="center" textRotation="255"/>
    </xf>
    <xf numFmtId="0" fontId="26" fillId="0" borderId="0" xfId="0" applyFont="1" applyFill="1" applyBorder="1" applyAlignment="1">
      <alignment horizontal="center" vertical="center" textRotation="255"/>
    </xf>
    <xf numFmtId="0" fontId="64" fillId="0" borderId="0" xfId="0" applyFont="1" applyFill="1" applyBorder="1" applyAlignment="1">
      <alignment horizontal="center" vertical="center" wrapText="1" shrinkToFit="1"/>
    </xf>
    <xf numFmtId="177" fontId="23" fillId="0" borderId="0" xfId="0" applyNumberFormat="1" applyFont="1" applyFill="1" applyBorder="1" applyAlignment="1">
      <alignment horizontal="center" vertical="center"/>
    </xf>
    <xf numFmtId="0" fontId="28" fillId="0" borderId="0" xfId="0" applyFont="1" applyFill="1" applyBorder="1" applyAlignment="1">
      <alignment horizontal="center" vertical="center" wrapText="1" shrinkToFit="1"/>
    </xf>
    <xf numFmtId="177" fontId="28" fillId="0" borderId="0" xfId="0" applyNumberFormat="1" applyFont="1" applyFill="1" applyBorder="1" applyAlignment="1">
      <alignment horizontal="center" vertical="center"/>
    </xf>
    <xf numFmtId="0" fontId="30" fillId="0" borderId="0" xfId="0" applyFont="1" applyFill="1" applyBorder="1" applyAlignment="1">
      <alignment vertical="center"/>
    </xf>
    <xf numFmtId="0" fontId="28" fillId="0" borderId="0" xfId="0" applyFont="1" applyBorder="1" applyAlignment="1">
      <alignment vertical="center"/>
    </xf>
    <xf numFmtId="0" fontId="28" fillId="0" borderId="26" xfId="0" applyFont="1" applyFill="1" applyBorder="1" applyAlignment="1">
      <alignment vertical="center"/>
    </xf>
    <xf numFmtId="0" fontId="28" fillId="0" borderId="82" xfId="0" applyFont="1" applyFill="1" applyBorder="1" applyAlignment="1">
      <alignment vertical="center"/>
    </xf>
    <xf numFmtId="0" fontId="28" fillId="0" borderId="19" xfId="0" applyFont="1" applyFill="1" applyBorder="1" applyAlignment="1">
      <alignment horizontal="left" vertical="center"/>
    </xf>
    <xf numFmtId="0" fontId="28" fillId="0" borderId="26" xfId="0" applyFont="1" applyFill="1" applyBorder="1" applyAlignment="1">
      <alignment horizontal="center" vertical="center" shrinkToFit="1"/>
    </xf>
    <xf numFmtId="0" fontId="28" fillId="0" borderId="26" xfId="0" applyFont="1" applyFill="1" applyBorder="1" applyAlignment="1">
      <alignment horizontal="center" vertical="center"/>
    </xf>
    <xf numFmtId="0" fontId="28" fillId="0" borderId="26" xfId="0" applyFont="1" applyBorder="1" applyAlignment="1">
      <alignment vertical="center"/>
    </xf>
    <xf numFmtId="0" fontId="28" fillId="0" borderId="83" xfId="0" applyFont="1" applyFill="1" applyBorder="1" applyAlignment="1">
      <alignment horizontal="left" vertical="center" wrapText="1"/>
    </xf>
    <xf numFmtId="0" fontId="28" fillId="0" borderId="26" xfId="0" applyFont="1" applyFill="1" applyBorder="1" applyAlignment="1">
      <alignment horizontal="left" vertical="center"/>
    </xf>
    <xf numFmtId="0" fontId="28" fillId="0" borderId="26" xfId="0" applyFont="1" applyFill="1" applyBorder="1" applyAlignment="1">
      <alignment horizontal="right" vertical="center"/>
    </xf>
    <xf numFmtId="0" fontId="28" fillId="32" borderId="26" xfId="0" applyFont="1" applyFill="1" applyBorder="1" applyAlignment="1">
      <alignment horizontal="left" vertical="center"/>
    </xf>
    <xf numFmtId="0" fontId="28" fillId="0" borderId="84" xfId="0" applyFont="1" applyFill="1" applyBorder="1" applyAlignment="1">
      <alignment horizontal="left" vertical="center"/>
    </xf>
    <xf numFmtId="0" fontId="28" fillId="0" borderId="83" xfId="0" applyFont="1" applyFill="1" applyBorder="1" applyAlignment="1">
      <alignment horizontal="left" vertical="center"/>
    </xf>
    <xf numFmtId="0" fontId="28" fillId="0" borderId="85" xfId="0" applyFont="1" applyFill="1" applyBorder="1" applyAlignment="1">
      <alignment horizontal="left" vertical="center" wrapText="1"/>
    </xf>
    <xf numFmtId="0" fontId="28" fillId="0" borderId="82" xfId="0" applyFont="1" applyFill="1" applyBorder="1" applyAlignment="1">
      <alignment horizontal="left" vertical="center"/>
    </xf>
    <xf numFmtId="0" fontId="28" fillId="32" borderId="8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0" xfId="0" applyFont="1" applyFill="1" applyBorder="1" applyAlignment="1">
      <alignment vertical="center" wrapText="1"/>
    </xf>
    <xf numFmtId="0" fontId="28" fillId="32" borderId="26" xfId="0" applyFont="1" applyFill="1" applyBorder="1" applyAlignment="1">
      <alignment vertical="center" shrinkToFit="1"/>
    </xf>
    <xf numFmtId="0" fontId="28" fillId="32" borderId="26" xfId="0" applyFont="1" applyFill="1" applyBorder="1" applyAlignment="1">
      <alignment horizontal="center" vertical="center" shrinkToFit="1"/>
    </xf>
    <xf numFmtId="0" fontId="28" fillId="0" borderId="37" xfId="0" applyFont="1" applyFill="1" applyBorder="1" applyAlignment="1">
      <alignment horizontal="left" vertical="center"/>
    </xf>
    <xf numFmtId="0" fontId="28" fillId="0" borderId="83" xfId="0" applyFont="1" applyFill="1" applyBorder="1" applyAlignment="1">
      <alignment vertical="center" wrapText="1"/>
    </xf>
    <xf numFmtId="0" fontId="28" fillId="0" borderId="10" xfId="0" applyFont="1" applyFill="1" applyBorder="1" applyAlignment="1">
      <alignment vertical="center"/>
    </xf>
    <xf numFmtId="0" fontId="28" fillId="0" borderId="37" xfId="0" applyFont="1" applyFill="1" applyBorder="1" applyAlignment="1">
      <alignment vertical="center" wrapText="1"/>
    </xf>
    <xf numFmtId="0" fontId="28" fillId="0" borderId="82" xfId="0" applyFont="1" applyFill="1" applyBorder="1" applyAlignment="1">
      <alignment horizontal="center" vertical="center"/>
    </xf>
    <xf numFmtId="0" fontId="23" fillId="0" borderId="10" xfId="0" applyFont="1" applyBorder="1" applyAlignment="1">
      <alignment vertical="center"/>
    </xf>
    <xf numFmtId="0" fontId="28" fillId="0" borderId="10" xfId="0" applyFont="1" applyBorder="1" applyAlignment="1">
      <alignment vertical="center"/>
    </xf>
    <xf numFmtId="0" fontId="28" fillId="0" borderId="26" xfId="0" applyFont="1" applyFill="1" applyBorder="1" applyAlignment="1">
      <alignment vertical="center" wrapText="1"/>
    </xf>
    <xf numFmtId="0" fontId="28" fillId="0" borderId="27" xfId="0" applyFont="1" applyFill="1" applyBorder="1" applyAlignment="1">
      <alignment vertical="center"/>
    </xf>
    <xf numFmtId="0" fontId="28" fillId="0" borderId="86" xfId="0" applyFont="1" applyFill="1" applyBorder="1" applyAlignment="1">
      <alignment vertical="center" wrapText="1"/>
    </xf>
    <xf numFmtId="0" fontId="28" fillId="33" borderId="0" xfId="0" applyFont="1" applyFill="1" applyBorder="1" applyAlignment="1">
      <alignment horizontal="center"/>
    </xf>
    <xf numFmtId="0" fontId="28" fillId="0" borderId="32" xfId="0" applyFont="1" applyFill="1" applyBorder="1" applyAlignment="1">
      <alignment horizontal="center" vertical="center"/>
    </xf>
    <xf numFmtId="0" fontId="28" fillId="0" borderId="87" xfId="0" applyFont="1" applyFill="1" applyBorder="1" applyAlignment="1">
      <alignment horizontal="center" vertical="center"/>
    </xf>
    <xf numFmtId="0" fontId="23" fillId="0" borderId="40" xfId="0" applyFont="1" applyBorder="1" applyAlignment="1">
      <alignment vertical="center"/>
    </xf>
    <xf numFmtId="0" fontId="28" fillId="0" borderId="82" xfId="0" applyFont="1" applyFill="1" applyBorder="1" applyAlignment="1">
      <alignment horizontal="distributed" vertical="center"/>
    </xf>
    <xf numFmtId="0" fontId="28" fillId="0" borderId="88" xfId="0" applyFont="1" applyFill="1" applyBorder="1" applyAlignment="1">
      <alignment horizontal="center" vertical="center"/>
    </xf>
    <xf numFmtId="0" fontId="28" fillId="0" borderId="0" xfId="0" applyFont="1" applyBorder="1" applyAlignment="1">
      <alignment horizontal="center" vertical="center" shrinkToFit="1"/>
    </xf>
    <xf numFmtId="0" fontId="30" fillId="0" borderId="0" xfId="0" applyFont="1" applyFill="1" applyAlignment="1">
      <alignment horizontal="left" vertical="center"/>
    </xf>
    <xf numFmtId="0" fontId="62" fillId="0" borderId="0" xfId="0" applyFont="1" applyAlignment="1">
      <alignment vertical="center"/>
    </xf>
    <xf numFmtId="0" fontId="30" fillId="0" borderId="0" xfId="0" applyFont="1" applyFill="1" applyBorder="1" applyAlignment="1">
      <alignment horizontal="lef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176" fontId="118" fillId="0" borderId="13" xfId="0" applyNumberFormat="1" applyFont="1" applyFill="1" applyBorder="1" applyAlignment="1">
      <alignment vertical="center" shrinkToFit="1"/>
    </xf>
    <xf numFmtId="176" fontId="28" fillId="0" borderId="13" xfId="0" applyNumberFormat="1" applyFont="1" applyFill="1" applyBorder="1" applyAlignment="1">
      <alignment vertical="center" shrinkToFit="1"/>
    </xf>
    <xf numFmtId="176" fontId="28" fillId="0" borderId="20" xfId="0" applyNumberFormat="1" applyFont="1" applyFill="1" applyBorder="1" applyAlignment="1">
      <alignment vertical="center" shrinkToFit="1"/>
    </xf>
    <xf numFmtId="176" fontId="28" fillId="0" borderId="33" xfId="0" applyNumberFormat="1" applyFont="1" applyFill="1" applyBorder="1" applyAlignment="1">
      <alignment vertical="center" shrinkToFit="1"/>
    </xf>
    <xf numFmtId="176" fontId="28" fillId="0" borderId="36" xfId="0" applyNumberFormat="1" applyFont="1" applyFill="1" applyBorder="1" applyAlignment="1">
      <alignment vertical="center" shrinkToFit="1"/>
    </xf>
    <xf numFmtId="0" fontId="28" fillId="0" borderId="89" xfId="0" applyFont="1" applyFill="1" applyBorder="1" applyAlignment="1">
      <alignment horizontal="left" vertical="center"/>
    </xf>
    <xf numFmtId="0" fontId="28" fillId="0" borderId="90" xfId="0" applyFont="1" applyBorder="1" applyAlignment="1">
      <alignment vertical="center"/>
    </xf>
    <xf numFmtId="0" fontId="28" fillId="0" borderId="86" xfId="0" applyFont="1" applyFill="1" applyBorder="1" applyAlignment="1">
      <alignment horizontal="left" vertical="center" wrapText="1"/>
    </xf>
    <xf numFmtId="0" fontId="28" fillId="0" borderId="37" xfId="0" applyFont="1" applyFill="1" applyBorder="1" applyAlignment="1">
      <alignment horizontal="right" vertical="center"/>
    </xf>
    <xf numFmtId="0" fontId="28" fillId="0" borderId="37" xfId="0" applyFont="1" applyBorder="1" applyAlignment="1">
      <alignment vertical="center"/>
    </xf>
    <xf numFmtId="0" fontId="28" fillId="0" borderId="38" xfId="0" applyFont="1" applyBorder="1" applyAlignment="1">
      <alignment vertical="center"/>
    </xf>
    <xf numFmtId="0" fontId="28" fillId="0" borderId="29" xfId="0" applyFont="1" applyFill="1" applyBorder="1" applyAlignment="1">
      <alignment vertical="center"/>
    </xf>
    <xf numFmtId="0" fontId="24" fillId="0" borderId="0" xfId="0" applyFont="1" applyBorder="1" applyAlignment="1">
      <alignment vertical="center"/>
    </xf>
    <xf numFmtId="0" fontId="23" fillId="0" borderId="12" xfId="0" applyFont="1" applyBorder="1" applyAlignment="1">
      <alignment vertical="center"/>
    </xf>
    <xf numFmtId="0" fontId="28" fillId="32" borderId="13" xfId="0" applyFont="1" applyFill="1" applyBorder="1" applyAlignment="1">
      <alignment horizontal="center" vertical="center"/>
    </xf>
    <xf numFmtId="0" fontId="28" fillId="32" borderId="33"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14" xfId="0" applyFont="1" applyFill="1" applyBorder="1" applyAlignment="1">
      <alignment horizontal="center" vertical="center"/>
    </xf>
    <xf numFmtId="0" fontId="28" fillId="32" borderId="0" xfId="0" applyFont="1" applyFill="1" applyBorder="1" applyAlignment="1">
      <alignment horizontal="center" vertical="center"/>
    </xf>
    <xf numFmtId="0" fontId="28" fillId="32" borderId="32" xfId="0" applyFont="1" applyFill="1" applyBorder="1" applyAlignment="1">
      <alignment horizontal="center" vertical="center"/>
    </xf>
    <xf numFmtId="0" fontId="28" fillId="32" borderId="28" xfId="0" applyFont="1" applyFill="1" applyBorder="1" applyAlignment="1">
      <alignment horizontal="center" vertical="center"/>
    </xf>
    <xf numFmtId="0" fontId="28" fillId="32" borderId="37" xfId="0" applyFont="1" applyFill="1" applyBorder="1" applyAlignment="1">
      <alignment horizontal="center" vertical="center"/>
    </xf>
    <xf numFmtId="0" fontId="28" fillId="32" borderId="26" xfId="0" applyFont="1" applyFill="1" applyBorder="1" applyAlignment="1">
      <alignment horizontal="center" vertical="center"/>
    </xf>
    <xf numFmtId="0" fontId="28" fillId="0" borderId="0" xfId="0" applyFont="1" applyFill="1" applyBorder="1" applyAlignment="1">
      <alignment horizontal="center"/>
    </xf>
    <xf numFmtId="0" fontId="23" fillId="0" borderId="0" xfId="0" applyFont="1" applyFill="1" applyBorder="1" applyAlignment="1">
      <alignment horizontal="left" vertical="center"/>
    </xf>
    <xf numFmtId="0" fontId="26" fillId="0" borderId="10" xfId="0" applyFont="1" applyFill="1" applyBorder="1" applyAlignment="1">
      <alignment horizontal="left" vertical="center"/>
    </xf>
    <xf numFmtId="0" fontId="23" fillId="32"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32" borderId="17" xfId="0" applyFont="1" applyFill="1" applyBorder="1" applyAlignment="1">
      <alignment vertical="center"/>
    </xf>
    <xf numFmtId="0" fontId="23" fillId="32" borderId="28" xfId="0" applyFont="1" applyFill="1" applyBorder="1" applyAlignment="1">
      <alignment vertical="center"/>
    </xf>
    <xf numFmtId="0" fontId="23" fillId="0" borderId="30" xfId="0" applyFont="1" applyFill="1" applyBorder="1" applyAlignment="1">
      <alignment vertical="center"/>
    </xf>
    <xf numFmtId="0" fontId="23" fillId="0" borderId="17" xfId="0" applyFont="1" applyFill="1" applyBorder="1" applyAlignment="1">
      <alignment vertical="center"/>
    </xf>
    <xf numFmtId="0" fontId="23" fillId="0" borderId="91" xfId="0" applyFont="1" applyFill="1" applyBorder="1" applyAlignment="1">
      <alignment vertical="center"/>
    </xf>
    <xf numFmtId="0" fontId="23" fillId="0" borderId="39" xfId="0" applyFont="1" applyFill="1" applyBorder="1" applyAlignment="1">
      <alignment vertical="center"/>
    </xf>
    <xf numFmtId="0" fontId="23" fillId="0" borderId="28" xfId="0" applyFont="1" applyFill="1" applyBorder="1" applyAlignment="1">
      <alignment vertical="center"/>
    </xf>
    <xf numFmtId="0" fontId="23" fillId="0" borderId="50" xfId="0" applyFont="1" applyFill="1" applyBorder="1" applyAlignment="1">
      <alignment vertical="center"/>
    </xf>
    <xf numFmtId="0" fontId="23" fillId="0" borderId="30" xfId="0" applyFont="1" applyBorder="1" applyAlignment="1">
      <alignment horizontal="right" vertical="center" shrinkToFit="1"/>
    </xf>
    <xf numFmtId="0" fontId="23" fillId="0" borderId="17" xfId="0" applyFont="1" applyBorder="1" applyAlignment="1">
      <alignment vertical="center"/>
    </xf>
    <xf numFmtId="0" fontId="23" fillId="0" borderId="29" xfId="0" applyFont="1" applyBorder="1" applyAlignment="1">
      <alignment vertical="center"/>
    </xf>
    <xf numFmtId="0" fontId="26" fillId="0" borderId="92" xfId="0" applyFont="1" applyFill="1" applyBorder="1" applyAlignment="1">
      <alignment horizontal="right" vertical="center"/>
    </xf>
    <xf numFmtId="0" fontId="26" fillId="0" borderId="28" xfId="0" applyFont="1" applyFill="1" applyBorder="1" applyAlignment="1">
      <alignment horizontal="right" vertical="center"/>
    </xf>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3" fillId="0" borderId="16" xfId="0" applyFont="1" applyFill="1" applyBorder="1" applyAlignment="1">
      <alignment horizontal="left" vertical="center"/>
    </xf>
    <xf numFmtId="0" fontId="23" fillId="0" borderId="15" xfId="0" applyFont="1" applyFill="1" applyBorder="1" applyAlignment="1">
      <alignment horizontal="left" vertical="center"/>
    </xf>
    <xf numFmtId="0" fontId="23" fillId="32" borderId="0" xfId="0" applyFont="1" applyFill="1" applyAlignment="1">
      <alignment vertical="top"/>
    </xf>
    <xf numFmtId="0" fontId="23" fillId="0" borderId="83" xfId="0" applyFont="1" applyFill="1" applyBorder="1" applyAlignment="1">
      <alignment vertical="center" wrapText="1"/>
    </xf>
    <xf numFmtId="0" fontId="26" fillId="0" borderId="26" xfId="0" applyFont="1" applyFill="1" applyBorder="1" applyAlignment="1">
      <alignment horizontal="left" vertical="center"/>
    </xf>
    <xf numFmtId="0" fontId="23" fillId="0" borderId="86" xfId="0" applyFont="1" applyFill="1" applyBorder="1" applyAlignment="1">
      <alignment vertical="center" wrapText="1"/>
    </xf>
    <xf numFmtId="0" fontId="28" fillId="0" borderId="27" xfId="0" applyFont="1" applyFill="1" applyBorder="1" applyAlignment="1">
      <alignment horizontal="center" vertical="center" shrinkToFit="1"/>
    </xf>
    <xf numFmtId="0" fontId="26" fillId="0" borderId="39" xfId="0" applyFont="1" applyFill="1" applyBorder="1" applyAlignment="1">
      <alignment vertical="center"/>
    </xf>
    <xf numFmtId="0" fontId="26" fillId="0" borderId="50" xfId="0" applyFont="1" applyFill="1" applyBorder="1" applyAlignment="1">
      <alignment vertical="center"/>
    </xf>
    <xf numFmtId="0" fontId="26" fillId="0" borderId="0" xfId="0" applyFont="1" applyFill="1" applyBorder="1" applyAlignment="1">
      <alignment horizontal="center" vertical="center"/>
    </xf>
    <xf numFmtId="0" fontId="26" fillId="32"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0" borderId="23" xfId="0" applyFont="1" applyFill="1" applyBorder="1" applyAlignment="1">
      <alignment horizontal="center" vertical="center"/>
    </xf>
    <xf numFmtId="0" fontId="26" fillId="0" borderId="14" xfId="0" applyFont="1" applyFill="1" applyBorder="1" applyAlignment="1">
      <alignment horizontal="center" vertical="center"/>
    </xf>
    <xf numFmtId="0" fontId="28" fillId="32" borderId="33"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33" xfId="0" applyFont="1" applyFill="1" applyBorder="1" applyAlignment="1">
      <alignment horizontal="right" vertical="center"/>
    </xf>
    <xf numFmtId="0" fontId="28" fillId="32" borderId="0"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93"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94" xfId="0" applyFont="1" applyBorder="1" applyAlignment="1">
      <alignment horizontal="center" vertical="center"/>
    </xf>
    <xf numFmtId="0" fontId="28" fillId="32" borderId="94" xfId="0" applyFont="1" applyFill="1" applyBorder="1" applyAlignment="1">
      <alignment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right" vertical="center"/>
    </xf>
    <xf numFmtId="0" fontId="28" fillId="32" borderId="10" xfId="0" applyFont="1" applyFill="1" applyBorder="1" applyAlignment="1">
      <alignment vertical="center"/>
    </xf>
    <xf numFmtId="0" fontId="28" fillId="32" borderId="10" xfId="0" applyFont="1" applyFill="1" applyBorder="1" applyAlignment="1">
      <alignment horizontal="center" vertical="center"/>
    </xf>
    <xf numFmtId="0" fontId="28" fillId="32" borderId="39" xfId="0" applyFont="1" applyFill="1" applyBorder="1" applyAlignment="1">
      <alignment horizontal="left" vertical="center"/>
    </xf>
    <xf numFmtId="0" fontId="28" fillId="32" borderId="28" xfId="0" applyFont="1" applyFill="1" applyBorder="1" applyAlignment="1">
      <alignment horizontal="left" vertical="center"/>
    </xf>
    <xf numFmtId="0" fontId="28" fillId="32" borderId="89" xfId="0" applyFont="1" applyFill="1" applyBorder="1" applyAlignment="1">
      <alignment horizontal="left" vertical="center"/>
    </xf>
    <xf numFmtId="0" fontId="114" fillId="0" borderId="28" xfId="0" applyFont="1" applyFill="1" applyBorder="1" applyAlignment="1">
      <alignment horizontal="center" vertical="center" wrapText="1"/>
    </xf>
    <xf numFmtId="0" fontId="114" fillId="0" borderId="31" xfId="0" applyFont="1" applyFill="1" applyBorder="1" applyAlignment="1">
      <alignment horizontal="center" vertical="center" wrapText="1"/>
    </xf>
    <xf numFmtId="0" fontId="28" fillId="32" borderId="13" xfId="0" applyFont="1" applyFill="1" applyBorder="1" applyAlignment="1">
      <alignment horizontal="left" vertical="center"/>
    </xf>
    <xf numFmtId="0" fontId="28" fillId="32" borderId="33" xfId="0" applyFont="1" applyFill="1" applyBorder="1" applyAlignment="1">
      <alignment horizontal="left" vertical="center"/>
    </xf>
    <xf numFmtId="0" fontId="114" fillId="32" borderId="95" xfId="0" applyFont="1" applyFill="1" applyBorder="1" applyAlignment="1">
      <alignment horizontal="center" vertical="center" wrapText="1"/>
    </xf>
    <xf numFmtId="0" fontId="28" fillId="0" borderId="96" xfId="0" applyFont="1" applyFill="1" applyBorder="1" applyAlignment="1">
      <alignment vertical="center"/>
    </xf>
    <xf numFmtId="0" fontId="28" fillId="0" borderId="83" xfId="0" applyFont="1" applyFill="1" applyBorder="1" applyAlignment="1">
      <alignment vertical="center"/>
    </xf>
    <xf numFmtId="0" fontId="28" fillId="0" borderId="85" xfId="0" applyFont="1" applyFill="1" applyBorder="1" applyAlignment="1">
      <alignment vertical="center"/>
    </xf>
    <xf numFmtId="0" fontId="118" fillId="0" borderId="28" xfId="0" applyFont="1" applyFill="1" applyBorder="1" applyAlignment="1">
      <alignment horizontal="center" vertical="center" wrapText="1"/>
    </xf>
    <xf numFmtId="0" fontId="118" fillId="0" borderId="89" xfId="0" applyFont="1" applyFill="1" applyBorder="1" applyAlignment="1">
      <alignment horizontal="center" vertical="center" wrapText="1"/>
    </xf>
    <xf numFmtId="0" fontId="114" fillId="0" borderId="89" xfId="0" applyFont="1" applyFill="1" applyBorder="1" applyAlignment="1">
      <alignment horizontal="center" vertical="center" wrapText="1"/>
    </xf>
    <xf numFmtId="0" fontId="118" fillId="0" borderId="82"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28" fillId="0" borderId="96" xfId="0" applyFont="1" applyFill="1" applyBorder="1" applyAlignment="1">
      <alignment horizontal="left" vertical="center"/>
    </xf>
    <xf numFmtId="0" fontId="28" fillId="0" borderId="85" xfId="0" applyFont="1" applyFill="1" applyBorder="1" applyAlignment="1">
      <alignment horizontal="left" vertical="center"/>
    </xf>
    <xf numFmtId="0" fontId="28" fillId="0" borderId="33" xfId="0" applyFont="1" applyFill="1" applyBorder="1" applyAlignment="1">
      <alignment horizontal="left" vertical="center"/>
    </xf>
    <xf numFmtId="0" fontId="28" fillId="0" borderId="39" xfId="0" applyFont="1" applyFill="1" applyBorder="1" applyAlignment="1">
      <alignment horizontal="left" vertical="center"/>
    </xf>
    <xf numFmtId="0" fontId="28" fillId="0" borderId="28" xfId="0" applyFont="1" applyFill="1" applyBorder="1" applyAlignment="1">
      <alignment vertical="center"/>
    </xf>
    <xf numFmtId="0" fontId="28" fillId="0" borderId="50" xfId="0" applyFont="1" applyFill="1" applyBorder="1" applyAlignment="1">
      <alignment vertical="center"/>
    </xf>
    <xf numFmtId="0" fontId="28" fillId="32" borderId="18" xfId="0" applyFont="1" applyFill="1" applyBorder="1" applyAlignment="1">
      <alignment horizontal="left" vertical="center"/>
    </xf>
    <xf numFmtId="0" fontId="114" fillId="33" borderId="32" xfId="0" applyFont="1" applyFill="1" applyBorder="1" applyAlignment="1">
      <alignment horizontal="center" vertical="center" wrapText="1"/>
    </xf>
    <xf numFmtId="0" fontId="28" fillId="32" borderId="97" xfId="0" applyFont="1" applyFill="1" applyBorder="1" applyAlignment="1">
      <alignment horizontal="left" vertical="center"/>
    </xf>
    <xf numFmtId="0" fontId="28" fillId="32" borderId="32" xfId="0" applyFont="1" applyFill="1" applyBorder="1" applyAlignment="1">
      <alignment horizontal="left" vertical="center"/>
    </xf>
    <xf numFmtId="0" fontId="25" fillId="0" borderId="28" xfId="0" applyFont="1" applyBorder="1" applyAlignment="1">
      <alignment vertical="center"/>
    </xf>
    <xf numFmtId="0" fontId="25" fillId="0" borderId="31" xfId="0" applyFont="1" applyBorder="1" applyAlignment="1">
      <alignment vertical="center"/>
    </xf>
    <xf numFmtId="0" fontId="28" fillId="0" borderId="27" xfId="0" applyFont="1" applyBorder="1" applyAlignment="1">
      <alignment vertical="center"/>
    </xf>
    <xf numFmtId="0" fontId="55" fillId="0" borderId="0" xfId="0" applyFont="1" applyFill="1" applyBorder="1" applyAlignment="1">
      <alignment horizontal="left" vertical="center"/>
    </xf>
    <xf numFmtId="0" fontId="56" fillId="0" borderId="18" xfId="0" applyFont="1" applyBorder="1" applyAlignment="1">
      <alignment/>
    </xf>
    <xf numFmtId="0" fontId="34" fillId="0" borderId="0" xfId="0" applyFont="1" applyBorder="1" applyAlignment="1">
      <alignment horizontal="left" vertical="center"/>
    </xf>
    <xf numFmtId="0" fontId="34" fillId="0" borderId="0" xfId="0" applyFont="1" applyAlignment="1">
      <alignment horizontal="left" vertical="center"/>
    </xf>
    <xf numFmtId="0" fontId="116" fillId="0" borderId="49" xfId="67" applyFont="1" applyBorder="1" applyAlignment="1">
      <alignment vertical="top"/>
      <protection/>
    </xf>
    <xf numFmtId="0" fontId="28" fillId="32" borderId="39" xfId="0" applyFont="1" applyFill="1" applyBorder="1" applyAlignment="1">
      <alignment horizontal="left" vertical="center" shrinkToFit="1"/>
    </xf>
    <xf numFmtId="0" fontId="28" fillId="32" borderId="28" xfId="0" applyFont="1" applyFill="1" applyBorder="1" applyAlignment="1">
      <alignment horizontal="left" vertical="center" shrinkToFit="1"/>
    </xf>
    <xf numFmtId="0" fontId="28" fillId="32" borderId="31" xfId="0" applyFont="1" applyFill="1" applyBorder="1" applyAlignment="1">
      <alignment horizontal="left" vertical="center" shrinkToFit="1"/>
    </xf>
    <xf numFmtId="0" fontId="28" fillId="32" borderId="28" xfId="0" applyFont="1" applyFill="1" applyBorder="1" applyAlignment="1">
      <alignment horizontal="center" vertical="center"/>
    </xf>
    <xf numFmtId="0" fontId="28" fillId="0" borderId="24" xfId="0" applyFont="1" applyFill="1" applyBorder="1" applyAlignment="1">
      <alignment horizontal="right" vertical="center"/>
    </xf>
    <xf numFmtId="0" fontId="28" fillId="0" borderId="24" xfId="0" applyFont="1" applyBorder="1" applyAlignment="1">
      <alignment vertical="center"/>
    </xf>
    <xf numFmtId="0" fontId="28" fillId="0" borderId="98" xfId="0" applyFont="1" applyFill="1" applyBorder="1" applyAlignment="1">
      <alignment horizontal="left" vertical="center" wrapText="1"/>
    </xf>
    <xf numFmtId="0" fontId="28" fillId="0" borderId="25" xfId="0" applyFont="1" applyBorder="1" applyAlignment="1">
      <alignment vertical="center"/>
    </xf>
    <xf numFmtId="0" fontId="23" fillId="0" borderId="36" xfId="0" applyFont="1" applyFill="1" applyBorder="1" applyAlignment="1">
      <alignment horizontal="left" vertical="center"/>
    </xf>
    <xf numFmtId="0" fontId="26" fillId="0" borderId="97" xfId="0" applyFont="1" applyFill="1" applyBorder="1" applyAlignment="1">
      <alignment vertical="center"/>
    </xf>
    <xf numFmtId="0" fontId="58" fillId="0" borderId="28" xfId="0" applyFont="1" applyBorder="1" applyAlignment="1">
      <alignment horizontal="left" vertical="center" wrapText="1"/>
    </xf>
    <xf numFmtId="0" fontId="23" fillId="36" borderId="99" xfId="0" applyFont="1" applyFill="1" applyBorder="1" applyAlignment="1">
      <alignment vertical="center"/>
    </xf>
    <xf numFmtId="0" fontId="70" fillId="0" borderId="0" xfId="0" applyFont="1" applyAlignment="1">
      <alignment horizontal="center" vertical="center"/>
    </xf>
    <xf numFmtId="0" fontId="58" fillId="0" borderId="13" xfId="0" applyFont="1" applyBorder="1" applyAlignment="1">
      <alignment vertical="center"/>
    </xf>
    <xf numFmtId="0" fontId="58" fillId="32" borderId="13" xfId="0" applyFont="1" applyFill="1" applyBorder="1" applyAlignment="1">
      <alignment vertical="center"/>
    </xf>
    <xf numFmtId="0" fontId="34" fillId="0" borderId="0" xfId="0" applyFont="1" applyBorder="1" applyAlignment="1">
      <alignment vertical="center"/>
    </xf>
    <xf numFmtId="0" fontId="34" fillId="0" borderId="0" xfId="0" applyFont="1" applyAlignment="1">
      <alignment vertical="center"/>
    </xf>
    <xf numFmtId="0" fontId="25" fillId="0" borderId="0" xfId="0" applyFont="1" applyBorder="1" applyAlignment="1">
      <alignment horizontal="left" vertical="top" wrapText="1"/>
    </xf>
    <xf numFmtId="0" fontId="119" fillId="32" borderId="17" xfId="0" applyFont="1" applyFill="1" applyBorder="1" applyAlignment="1">
      <alignment horizontal="center" vertical="center"/>
    </xf>
    <xf numFmtId="0" fontId="25" fillId="0" borderId="17" xfId="0" applyFont="1" applyBorder="1" applyAlignment="1">
      <alignment horizontal="left" vertical="center"/>
    </xf>
    <xf numFmtId="0" fontId="119" fillId="32" borderId="17" xfId="0" applyFont="1" applyFill="1" applyBorder="1" applyAlignment="1">
      <alignment vertical="center"/>
    </xf>
    <xf numFmtId="0" fontId="120" fillId="32" borderId="13" xfId="0" applyFont="1" applyFill="1" applyBorder="1" applyAlignment="1">
      <alignment vertical="center"/>
    </xf>
    <xf numFmtId="0" fontId="26" fillId="0" borderId="69"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100" xfId="0" applyFont="1" applyFill="1" applyBorder="1" applyAlignment="1">
      <alignment horizontal="left" vertical="center" wrapText="1"/>
    </xf>
    <xf numFmtId="0" fontId="26" fillId="0" borderId="101" xfId="0" applyFont="1" applyFill="1" applyBorder="1" applyAlignment="1">
      <alignment horizontal="center" vertical="center"/>
    </xf>
    <xf numFmtId="0" fontId="26" fillId="0" borderId="102" xfId="0" applyFont="1" applyFill="1" applyBorder="1" applyAlignment="1">
      <alignment horizontal="center" vertical="center"/>
    </xf>
    <xf numFmtId="218" fontId="28" fillId="32" borderId="74" xfId="0" applyNumberFormat="1" applyFont="1" applyFill="1" applyBorder="1" applyAlignment="1">
      <alignment horizontal="center" vertical="center" shrinkToFit="1"/>
    </xf>
    <xf numFmtId="218" fontId="28" fillId="32" borderId="13" xfId="0" applyNumberFormat="1" applyFont="1" applyFill="1" applyBorder="1" applyAlignment="1">
      <alignment horizontal="center" vertical="center" shrinkToFit="1"/>
    </xf>
    <xf numFmtId="0" fontId="28" fillId="0" borderId="103" xfId="0" applyFont="1" applyBorder="1" applyAlignment="1">
      <alignment horizontal="center" vertical="center"/>
    </xf>
    <xf numFmtId="0" fontId="28" fillId="0" borderId="104" xfId="0" applyFont="1" applyBorder="1" applyAlignment="1">
      <alignment horizontal="center" vertical="center"/>
    </xf>
    <xf numFmtId="0" fontId="28" fillId="0" borderId="105" xfId="0" applyFont="1" applyBorder="1" applyAlignment="1">
      <alignment horizontal="center" vertical="center"/>
    </xf>
    <xf numFmtId="0" fontId="28" fillId="32" borderId="30" xfId="0" applyFont="1" applyFill="1" applyBorder="1" applyAlignment="1">
      <alignment horizontal="center" vertical="center" shrinkToFit="1"/>
    </xf>
    <xf numFmtId="0" fontId="28" fillId="32" borderId="17" xfId="0" applyFont="1" applyFill="1" applyBorder="1" applyAlignment="1">
      <alignment horizontal="center" vertical="center" shrinkToFit="1"/>
    </xf>
    <xf numFmtId="0" fontId="28" fillId="32" borderId="29" xfId="0" applyFont="1" applyFill="1" applyBorder="1" applyAlignment="1">
      <alignment horizontal="center" vertical="center" shrinkToFit="1"/>
    </xf>
    <xf numFmtId="0" fontId="28" fillId="32" borderId="39" xfId="0" applyFont="1" applyFill="1" applyBorder="1" applyAlignment="1">
      <alignment horizontal="center" vertical="center" shrinkToFit="1"/>
    </xf>
    <xf numFmtId="0" fontId="28" fillId="32" borderId="28" xfId="0" applyFont="1" applyFill="1" applyBorder="1" applyAlignment="1">
      <alignment horizontal="center" vertical="center" shrinkToFit="1"/>
    </xf>
    <xf numFmtId="0" fontId="28" fillId="32" borderId="31" xfId="0" applyFont="1" applyFill="1" applyBorder="1" applyAlignment="1">
      <alignment horizontal="center" vertical="center" shrinkToFit="1"/>
    </xf>
    <xf numFmtId="0" fontId="28" fillId="0" borderId="106" xfId="0" applyFont="1" applyBorder="1" applyAlignment="1">
      <alignment horizontal="center" vertical="center"/>
    </xf>
    <xf numFmtId="0" fontId="28" fillId="0" borderId="107" xfId="0" applyFont="1" applyBorder="1" applyAlignment="1">
      <alignment horizontal="center" vertical="center"/>
    </xf>
    <xf numFmtId="0" fontId="28" fillId="0" borderId="108" xfId="0" applyFont="1" applyBorder="1" applyAlignment="1">
      <alignment horizontal="center" vertical="center"/>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xf>
    <xf numFmtId="0" fontId="23" fillId="0" borderId="50" xfId="0" applyFont="1" applyFill="1" applyBorder="1" applyAlignment="1">
      <alignment horizontal="center" vertical="center"/>
    </xf>
    <xf numFmtId="0" fontId="26" fillId="32" borderId="28" xfId="0" applyFont="1" applyFill="1" applyBorder="1" applyAlignment="1">
      <alignment horizontal="left" vertical="center" shrinkToFit="1"/>
    </xf>
    <xf numFmtId="0" fontId="26" fillId="32" borderId="50" xfId="0" applyFont="1" applyFill="1" applyBorder="1" applyAlignment="1">
      <alignment horizontal="left" vertical="center" shrinkToFit="1"/>
    </xf>
    <xf numFmtId="0" fontId="24" fillId="0" borderId="18" xfId="0" applyFont="1" applyBorder="1" applyAlignment="1">
      <alignment horizontal="left" vertical="center"/>
    </xf>
    <xf numFmtId="0" fontId="26" fillId="32" borderId="37" xfId="0" applyFont="1" applyFill="1" applyBorder="1" applyAlignment="1">
      <alignment horizontal="center" vertical="center"/>
    </xf>
    <xf numFmtId="0" fontId="26" fillId="0" borderId="39" xfId="0" applyFont="1" applyBorder="1" applyAlignment="1">
      <alignment horizontal="center" vertical="center" wrapText="1"/>
    </xf>
    <xf numFmtId="0" fontId="26" fillId="0" borderId="50" xfId="0" applyFont="1" applyBorder="1" applyAlignment="1">
      <alignment horizontal="center" vertical="center"/>
    </xf>
    <xf numFmtId="0" fontId="28" fillId="0" borderId="109" xfId="0" applyFont="1" applyBorder="1" applyAlignment="1">
      <alignment horizontal="center" vertical="center" textRotation="255" wrapText="1"/>
    </xf>
    <xf numFmtId="0" fontId="28" fillId="0" borderId="110" xfId="0" applyFont="1" applyBorder="1" applyAlignment="1">
      <alignment horizontal="center" vertical="center" textRotation="255" wrapText="1"/>
    </xf>
    <xf numFmtId="0" fontId="28" fillId="0" borderId="111" xfId="0" applyFont="1" applyBorder="1" applyAlignment="1">
      <alignment horizontal="center" vertical="center" textRotation="255" wrapText="1"/>
    </xf>
    <xf numFmtId="0" fontId="25" fillId="0" borderId="71"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8" fillId="0" borderId="71"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6" fillId="0" borderId="74" xfId="0" applyFont="1" applyBorder="1" applyAlignment="1">
      <alignment horizontal="left" vertical="center"/>
    </xf>
    <xf numFmtId="0" fontId="26" fillId="0" borderId="13" xfId="0" applyFont="1" applyBorder="1" applyAlignment="1">
      <alignment horizontal="left" vertical="center"/>
    </xf>
    <xf numFmtId="0" fontId="26" fillId="0" borderId="20" xfId="0" applyFont="1" applyBorder="1" applyAlignment="1">
      <alignment horizontal="left" vertical="center"/>
    </xf>
    <xf numFmtId="0" fontId="28" fillId="0" borderId="30"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50" xfId="0" applyFont="1" applyFill="1" applyBorder="1" applyAlignment="1">
      <alignment horizontal="center" vertical="center"/>
    </xf>
    <xf numFmtId="0" fontId="26" fillId="0" borderId="112" xfId="0" applyFont="1" applyFill="1" applyBorder="1" applyAlignment="1">
      <alignment horizontal="center" vertical="center" shrinkToFit="1"/>
    </xf>
    <xf numFmtId="0" fontId="26" fillId="0" borderId="84" xfId="0" applyFont="1" applyFill="1" applyBorder="1" applyAlignment="1">
      <alignment horizontal="center" vertical="center" shrinkToFit="1"/>
    </xf>
    <xf numFmtId="0" fontId="23" fillId="0" borderId="113" xfId="0" applyFont="1" applyBorder="1" applyAlignment="1">
      <alignment horizontal="center" vertical="center" wrapText="1"/>
    </xf>
    <xf numFmtId="0" fontId="23" fillId="0" borderId="107" xfId="0" applyFont="1" applyBorder="1" applyAlignment="1">
      <alignment horizontal="center" vertical="center" wrapText="1"/>
    </xf>
    <xf numFmtId="0" fontId="26" fillId="32" borderId="107" xfId="0" applyFont="1" applyFill="1" applyBorder="1" applyAlignment="1">
      <alignment horizontal="left" vertical="center" wrapText="1"/>
    </xf>
    <xf numFmtId="0" fontId="26" fillId="32" borderId="108" xfId="0" applyFont="1" applyFill="1" applyBorder="1" applyAlignment="1">
      <alignment horizontal="left" vertical="center" wrapText="1"/>
    </xf>
    <xf numFmtId="0" fontId="28" fillId="0" borderId="8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5"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6" fillId="0" borderId="93"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176" fontId="28" fillId="32" borderId="77" xfId="0" applyNumberFormat="1" applyFont="1" applyFill="1" applyBorder="1" applyAlignment="1">
      <alignment horizontal="right" vertical="center" shrinkToFit="1"/>
    </xf>
    <xf numFmtId="176" fontId="28" fillId="32" borderId="18" xfId="0" applyNumberFormat="1" applyFont="1" applyFill="1" applyBorder="1" applyAlignment="1">
      <alignment horizontal="right" vertical="center" shrinkToFit="1"/>
    </xf>
    <xf numFmtId="0" fontId="26" fillId="0" borderId="74"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20" xfId="0" applyFont="1" applyFill="1" applyBorder="1" applyAlignment="1">
      <alignment horizontal="left" vertical="center"/>
    </xf>
    <xf numFmtId="0" fontId="28" fillId="32" borderId="39" xfId="0" applyFont="1" applyFill="1" applyBorder="1" applyAlignment="1">
      <alignment horizontal="left" vertical="center" shrinkToFit="1"/>
    </xf>
    <xf numFmtId="0" fontId="28" fillId="32" borderId="28" xfId="0" applyFont="1" applyFill="1" applyBorder="1" applyAlignment="1">
      <alignment horizontal="left" vertical="center" shrinkToFit="1"/>
    </xf>
    <xf numFmtId="0" fontId="28" fillId="32" borderId="31" xfId="0" applyFont="1" applyFill="1" applyBorder="1" applyAlignment="1">
      <alignment horizontal="left" vertical="center" shrinkToFit="1"/>
    </xf>
    <xf numFmtId="0" fontId="26" fillId="0" borderId="117" xfId="0" applyFont="1" applyFill="1" applyBorder="1" applyAlignment="1">
      <alignment horizontal="left" vertical="center" wrapText="1"/>
    </xf>
    <xf numFmtId="0" fontId="26" fillId="0" borderId="118" xfId="0" applyFont="1" applyFill="1" applyBorder="1" applyAlignment="1">
      <alignment horizontal="left" vertical="center" wrapText="1"/>
    </xf>
    <xf numFmtId="0" fontId="28" fillId="0" borderId="28" xfId="0" applyFont="1" applyBorder="1" applyAlignment="1">
      <alignment horizontal="center" vertical="center"/>
    </xf>
    <xf numFmtId="0" fontId="28" fillId="0" borderId="33" xfId="0" applyFont="1" applyBorder="1" applyAlignment="1">
      <alignment horizontal="left" vertical="center"/>
    </xf>
    <xf numFmtId="0" fontId="28" fillId="0" borderId="36" xfId="0" applyFont="1" applyBorder="1" applyAlignment="1">
      <alignment horizontal="left" vertical="center"/>
    </xf>
    <xf numFmtId="0" fontId="28" fillId="32" borderId="89" xfId="0" applyFont="1" applyFill="1" applyBorder="1" applyAlignment="1">
      <alignment horizontal="left" vertical="center" shrinkToFit="1"/>
    </xf>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91" xfId="0" applyFont="1" applyBorder="1" applyAlignment="1">
      <alignment horizontal="center" vertical="center"/>
    </xf>
    <xf numFmtId="0" fontId="37" fillId="32" borderId="30" xfId="0" applyFont="1" applyFill="1" applyBorder="1" applyAlignment="1">
      <alignment horizontal="left" vertical="center" shrinkToFit="1"/>
    </xf>
    <xf numFmtId="0" fontId="37" fillId="32" borderId="17" xfId="0" applyFont="1" applyFill="1" applyBorder="1" applyAlignment="1">
      <alignment horizontal="left" vertical="center" shrinkToFit="1"/>
    </xf>
    <xf numFmtId="0" fontId="37" fillId="32" borderId="91" xfId="0" applyFont="1" applyFill="1" applyBorder="1" applyAlignment="1">
      <alignment horizontal="left" vertical="center" shrinkToFit="1"/>
    </xf>
    <xf numFmtId="0" fontId="28" fillId="32" borderId="30" xfId="0" applyFont="1" applyFill="1" applyBorder="1" applyAlignment="1">
      <alignment horizontal="left" vertical="center" shrinkToFit="1"/>
    </xf>
    <xf numFmtId="0" fontId="28" fillId="32" borderId="17" xfId="0" applyFont="1" applyFill="1" applyBorder="1" applyAlignment="1">
      <alignment horizontal="left" vertical="center" shrinkToFit="1"/>
    </xf>
    <xf numFmtId="0" fontId="28" fillId="32" borderId="91" xfId="0" applyFont="1" applyFill="1" applyBorder="1" applyAlignment="1">
      <alignment horizontal="left" vertical="center" shrinkToFit="1"/>
    </xf>
    <xf numFmtId="0" fontId="23" fillId="0" borderId="10" xfId="0" applyFont="1" applyFill="1" applyBorder="1" applyAlignment="1">
      <alignment horizontal="center" vertical="center" wrapText="1"/>
    </xf>
    <xf numFmtId="0" fontId="23" fillId="0" borderId="1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6" fillId="0" borderId="119" xfId="0" applyFont="1" applyFill="1" applyBorder="1" applyAlignment="1">
      <alignment horizontal="center" vertical="center" wrapText="1"/>
    </xf>
    <xf numFmtId="0" fontId="26" fillId="0" borderId="120" xfId="0" applyFont="1" applyFill="1" applyBorder="1" applyAlignment="1">
      <alignment horizontal="center" vertical="center" wrapText="1"/>
    </xf>
    <xf numFmtId="0" fontId="26" fillId="32" borderId="26" xfId="0" applyFont="1" applyFill="1" applyBorder="1" applyAlignment="1">
      <alignment horizontal="center" vertical="center"/>
    </xf>
    <xf numFmtId="0" fontId="28" fillId="0" borderId="32" xfId="0" applyFont="1" applyBorder="1" applyAlignment="1">
      <alignment horizontal="center" vertical="center"/>
    </xf>
    <xf numFmtId="0" fontId="28" fillId="0" borderId="73" xfId="0" applyFont="1" applyBorder="1" applyAlignment="1">
      <alignment horizontal="center" vertical="center"/>
    </xf>
    <xf numFmtId="0" fontId="28" fillId="0" borderId="33" xfId="0" applyFont="1" applyBorder="1" applyAlignment="1">
      <alignment horizontal="center" vertical="center"/>
    </xf>
    <xf numFmtId="0" fontId="28" fillId="0" borderId="39" xfId="0" applyFont="1" applyBorder="1" applyAlignment="1">
      <alignment horizontal="center" vertical="center"/>
    </xf>
    <xf numFmtId="0" fontId="28" fillId="0" borderId="28" xfId="0" applyFont="1" applyBorder="1" applyAlignment="1">
      <alignment horizontal="left" vertical="center"/>
    </xf>
    <xf numFmtId="0" fontId="28" fillId="0" borderId="50" xfId="0" applyFont="1" applyBorder="1" applyAlignment="1">
      <alignment horizontal="left" vertical="center"/>
    </xf>
    <xf numFmtId="0" fontId="28" fillId="0" borderId="39"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50" xfId="0" applyFont="1" applyBorder="1" applyAlignment="1">
      <alignment horizontal="center" vertical="center" wrapText="1" shrinkToFit="1"/>
    </xf>
    <xf numFmtId="0" fontId="28" fillId="0" borderId="32" xfId="0" applyFont="1" applyBorder="1" applyAlignment="1">
      <alignment horizontal="left" vertical="center"/>
    </xf>
    <xf numFmtId="0" fontId="28" fillId="0" borderId="87" xfId="0" applyFont="1" applyBorder="1" applyAlignment="1">
      <alignment horizontal="left" vertical="center"/>
    </xf>
    <xf numFmtId="0" fontId="28" fillId="0" borderId="97" xfId="0" applyFont="1" applyBorder="1" applyAlignment="1">
      <alignment horizontal="center" vertical="center"/>
    </xf>
    <xf numFmtId="0" fontId="28" fillId="32" borderId="33" xfId="0" applyFont="1" applyFill="1" applyBorder="1" applyAlignment="1">
      <alignment horizontal="center" vertical="center"/>
    </xf>
    <xf numFmtId="0" fontId="28" fillId="32" borderId="13" xfId="0" applyFont="1" applyFill="1" applyBorder="1" applyAlignment="1">
      <alignment horizontal="center" vertical="center"/>
    </xf>
    <xf numFmtId="0" fontId="28" fillId="0" borderId="2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97" xfId="0" applyFont="1" applyBorder="1" applyAlignment="1">
      <alignment horizontal="center" vertical="center" wrapText="1" shrinkToFit="1"/>
    </xf>
    <xf numFmtId="0" fontId="28" fillId="0" borderId="32" xfId="0" applyFont="1" applyBorder="1" applyAlignment="1">
      <alignment horizontal="center" vertical="center" wrapText="1" shrinkToFit="1"/>
    </xf>
    <xf numFmtId="0" fontId="28" fillId="0" borderId="87" xfId="0" applyFont="1" applyBorder="1" applyAlignment="1">
      <alignment horizontal="center" vertical="center" wrapText="1" shrinkToFit="1"/>
    </xf>
    <xf numFmtId="0" fontId="28" fillId="0" borderId="28" xfId="0" applyFont="1" applyBorder="1" applyAlignment="1">
      <alignment horizontal="distributed" vertical="center"/>
    </xf>
    <xf numFmtId="0" fontId="28" fillId="0" borderId="31" xfId="0" applyFont="1" applyBorder="1" applyAlignment="1">
      <alignment horizontal="left" vertical="center"/>
    </xf>
    <xf numFmtId="0" fontId="28" fillId="0" borderId="69" xfId="0" applyFont="1" applyBorder="1" applyAlignment="1">
      <alignment horizontal="center" vertical="center" wrapText="1" shrinkToFit="1"/>
    </xf>
    <xf numFmtId="0" fontId="28" fillId="0" borderId="23" xfId="0" applyFont="1" applyBorder="1" applyAlignment="1">
      <alignment horizontal="left" vertical="center"/>
    </xf>
    <xf numFmtId="0" fontId="25" fillId="0" borderId="121" xfId="0" applyFont="1" applyBorder="1" applyAlignment="1">
      <alignment horizontal="center" vertical="center"/>
    </xf>
    <xf numFmtId="0" fontId="28" fillId="0" borderId="64" xfId="0" applyFont="1" applyBorder="1" applyAlignment="1">
      <alignment horizontal="center" vertical="center" wrapText="1" shrinkToFit="1"/>
    </xf>
    <xf numFmtId="0" fontId="28" fillId="0" borderId="40" xfId="0" applyFont="1" applyBorder="1" applyAlignment="1">
      <alignment horizontal="left" vertical="center"/>
    </xf>
    <xf numFmtId="0" fontId="34" fillId="0" borderId="0" xfId="0" applyFont="1" applyAlignment="1">
      <alignment horizontal="center"/>
    </xf>
    <xf numFmtId="0" fontId="28" fillId="0" borderId="48" xfId="0" applyFont="1" applyBorder="1" applyAlignment="1">
      <alignment horizontal="distributed" vertical="center" indent="1"/>
    </xf>
    <xf numFmtId="0" fontId="28" fillId="0" borderId="49" xfId="0" applyFont="1" applyBorder="1" applyAlignment="1">
      <alignment horizontal="distributed" vertical="center" indent="1"/>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8" fillId="0" borderId="46" xfId="0" applyFont="1" applyBorder="1" applyAlignment="1">
      <alignment horizontal="distributed" vertical="center" indent="1"/>
    </xf>
    <xf numFmtId="0" fontId="28" fillId="0" borderId="47" xfId="0" applyFont="1" applyBorder="1" applyAlignment="1">
      <alignment horizontal="distributed" vertical="center" indent="1"/>
    </xf>
    <xf numFmtId="0" fontId="28" fillId="32" borderId="122" xfId="0" applyFont="1" applyFill="1" applyBorder="1" applyAlignment="1">
      <alignment horizontal="left" vertical="center" shrinkToFit="1"/>
    </xf>
    <xf numFmtId="0" fontId="28" fillId="32" borderId="123" xfId="0" applyFont="1" applyFill="1" applyBorder="1" applyAlignment="1">
      <alignment horizontal="left" vertical="center" shrinkToFit="1"/>
    </xf>
    <xf numFmtId="0" fontId="28" fillId="32" borderId="124" xfId="0" applyFont="1" applyFill="1" applyBorder="1" applyAlignment="1">
      <alignment horizontal="left" vertical="center" shrinkToFit="1"/>
    </xf>
    <xf numFmtId="0" fontId="23" fillId="0" borderId="75" xfId="0" applyFont="1" applyBorder="1" applyAlignment="1">
      <alignment horizontal="center" vertical="center" wrapText="1"/>
    </xf>
    <xf numFmtId="0" fontId="23" fillId="0" borderId="10" xfId="0" applyFont="1" applyBorder="1" applyAlignment="1">
      <alignment horizontal="center" vertical="center"/>
    </xf>
    <xf numFmtId="0" fontId="23" fillId="0" borderId="116" xfId="0" applyFont="1" applyBorder="1" applyAlignment="1">
      <alignment horizontal="center" vertical="center"/>
    </xf>
    <xf numFmtId="0" fontId="23" fillId="0" borderId="78"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8" fillId="32" borderId="0" xfId="0" applyFont="1" applyFill="1" applyBorder="1" applyAlignment="1">
      <alignment horizontal="center" vertical="top" wrapText="1"/>
    </xf>
    <xf numFmtId="0" fontId="28" fillId="0" borderId="49" xfId="0" applyFont="1" applyBorder="1" applyAlignment="1">
      <alignment horizontal="center" vertical="center"/>
    </xf>
    <xf numFmtId="0" fontId="28" fillId="32" borderId="15" xfId="0" applyFont="1" applyFill="1" applyBorder="1" applyAlignment="1">
      <alignment horizontal="left" vertical="center" shrinkToFit="1"/>
    </xf>
    <xf numFmtId="0" fontId="28" fillId="32" borderId="0" xfId="0" applyFont="1" applyFill="1" applyBorder="1" applyAlignment="1">
      <alignment horizontal="left" vertical="center" shrinkToFit="1"/>
    </xf>
    <xf numFmtId="0" fontId="28" fillId="32" borderId="19" xfId="0" applyFont="1" applyFill="1" applyBorder="1" applyAlignment="1">
      <alignment horizontal="left" vertical="center" shrinkToFit="1"/>
    </xf>
    <xf numFmtId="0" fontId="28" fillId="32" borderId="60" xfId="0" applyFont="1" applyFill="1" applyBorder="1" applyAlignment="1">
      <alignment horizontal="left" vertical="center" shrinkToFit="1"/>
    </xf>
    <xf numFmtId="0" fontId="28" fillId="32" borderId="18" xfId="0" applyFont="1" applyFill="1" applyBorder="1" applyAlignment="1">
      <alignment horizontal="left" vertical="center" shrinkToFit="1"/>
    </xf>
    <xf numFmtId="0" fontId="28" fillId="32" borderId="21" xfId="0" applyFont="1" applyFill="1" applyBorder="1" applyAlignment="1">
      <alignment horizontal="left" vertical="center" shrinkToFit="1"/>
    </xf>
    <xf numFmtId="0" fontId="29" fillId="0" borderId="39" xfId="0" applyFont="1" applyBorder="1" applyAlignment="1">
      <alignment horizontal="center" vertical="center" wrapText="1"/>
    </xf>
    <xf numFmtId="0" fontId="29" fillId="0" borderId="28" xfId="0" applyFont="1" applyBorder="1" applyAlignment="1">
      <alignment horizontal="center" vertical="center" wrapText="1"/>
    </xf>
    <xf numFmtId="0" fontId="28" fillId="36" borderId="83" xfId="0" applyFont="1" applyFill="1" applyBorder="1" applyAlignment="1">
      <alignment horizontal="center" vertical="center" wrapText="1"/>
    </xf>
    <xf numFmtId="0" fontId="28" fillId="36" borderId="26" xfId="0" applyFont="1" applyFill="1" applyBorder="1" applyAlignment="1">
      <alignment horizontal="center" vertical="center" wrapText="1"/>
    </xf>
    <xf numFmtId="0" fontId="28" fillId="36" borderId="84" xfId="0" applyFont="1" applyFill="1" applyBorder="1" applyAlignment="1">
      <alignment horizontal="center" vertical="center" wrapText="1"/>
    </xf>
    <xf numFmtId="0" fontId="28" fillId="36" borderId="85" xfId="0" applyFont="1" applyFill="1" applyBorder="1" applyAlignment="1">
      <alignment horizontal="center" vertical="center" wrapText="1"/>
    </xf>
    <xf numFmtId="0" fontId="28" fillId="36" borderId="82" xfId="0" applyFont="1" applyFill="1" applyBorder="1" applyAlignment="1">
      <alignment horizontal="center" vertical="center" wrapText="1"/>
    </xf>
    <xf numFmtId="0" fontId="28" fillId="36" borderId="125" xfId="0" applyFont="1" applyFill="1" applyBorder="1" applyAlignment="1">
      <alignment horizontal="center" vertical="center" wrapText="1"/>
    </xf>
    <xf numFmtId="0" fontId="28" fillId="0" borderId="71" xfId="0" applyFont="1" applyBorder="1" applyAlignment="1">
      <alignment horizontal="center" vertical="center" wrapText="1" shrinkToFit="1"/>
    </xf>
    <xf numFmtId="0" fontId="28" fillId="0" borderId="33" xfId="0" applyFont="1" applyBorder="1" applyAlignment="1">
      <alignment horizontal="center" vertical="center" wrapText="1" shrinkToFit="1"/>
    </xf>
    <xf numFmtId="0" fontId="28" fillId="0" borderId="23" xfId="0" applyFont="1" applyBorder="1" applyAlignment="1">
      <alignment horizontal="center" vertical="center" wrapText="1" shrinkToFit="1"/>
    </xf>
    <xf numFmtId="0" fontId="28" fillId="0" borderId="78" xfId="0" applyFont="1" applyBorder="1" applyAlignment="1">
      <alignment horizontal="center" vertical="center" wrapText="1" shrinkToFit="1"/>
    </xf>
    <xf numFmtId="0" fontId="28" fillId="0" borderId="13"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32" borderId="73" xfId="0" applyFont="1" applyFill="1" applyBorder="1" applyAlignment="1">
      <alignment horizontal="center" vertical="center"/>
    </xf>
    <xf numFmtId="0" fontId="28" fillId="32" borderId="74" xfId="0" applyFont="1" applyFill="1" applyBorder="1" applyAlignment="1">
      <alignment horizontal="center" vertical="center"/>
    </xf>
    <xf numFmtId="0" fontId="26" fillId="0" borderId="64"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26" xfId="0" applyFont="1" applyFill="1" applyBorder="1" applyAlignment="1">
      <alignment horizontal="center" vertical="center" wrapText="1"/>
    </xf>
    <xf numFmtId="0" fontId="28" fillId="32" borderId="28" xfId="0" applyFont="1" applyFill="1" applyBorder="1" applyAlignment="1">
      <alignment horizontal="left" vertical="center"/>
    </xf>
    <xf numFmtId="0" fontId="23" fillId="0" borderId="71" xfId="0" applyFont="1" applyBorder="1" applyAlignment="1">
      <alignment horizontal="center" vertical="center" wrapText="1"/>
    </xf>
    <xf numFmtId="0" fontId="23" fillId="0" borderId="33" xfId="0" applyFont="1" applyBorder="1" applyAlignment="1">
      <alignment horizontal="center" vertical="center"/>
    </xf>
    <xf numFmtId="0" fontId="23" fillId="0" borderId="23" xfId="0" applyFont="1" applyBorder="1" applyAlignment="1">
      <alignment horizontal="center" vertical="center"/>
    </xf>
    <xf numFmtId="0" fontId="28" fillId="32" borderId="22" xfId="0" applyFont="1" applyFill="1" applyBorder="1" applyAlignment="1">
      <alignment horizontal="left" vertical="center" shrinkToFit="1"/>
    </xf>
    <xf numFmtId="0" fontId="29" fillId="0" borderId="127" xfId="0" applyFont="1" applyBorder="1" applyAlignment="1">
      <alignment horizontal="center" vertical="center" wrapText="1"/>
    </xf>
    <xf numFmtId="0" fontId="29" fillId="0" borderId="94" xfId="0" applyFont="1" applyBorder="1" applyAlignment="1">
      <alignment horizontal="center" vertical="center" wrapText="1"/>
    </xf>
    <xf numFmtId="0" fontId="26" fillId="32" borderId="94" xfId="0" applyFont="1" applyFill="1" applyBorder="1" applyAlignment="1">
      <alignment horizontal="left" vertical="center" wrapText="1"/>
    </xf>
    <xf numFmtId="0" fontId="26" fillId="32" borderId="128" xfId="0" applyFont="1" applyFill="1" applyBorder="1" applyAlignment="1">
      <alignment horizontal="left" vertical="center" wrapText="1"/>
    </xf>
    <xf numFmtId="0" fontId="23" fillId="0" borderId="129" xfId="0" applyFont="1" applyFill="1" applyBorder="1" applyAlignment="1">
      <alignment horizontal="center" vertical="center" wrapText="1"/>
    </xf>
    <xf numFmtId="0" fontId="23" fillId="0" borderId="130" xfId="0" applyFont="1" applyFill="1" applyBorder="1" applyAlignment="1">
      <alignment horizontal="center" vertical="center" wrapText="1"/>
    </xf>
    <xf numFmtId="0" fontId="23" fillId="0" borderId="131" xfId="0" applyFont="1" applyFill="1" applyBorder="1" applyAlignment="1">
      <alignment horizontal="center" vertical="center" wrapText="1"/>
    </xf>
    <xf numFmtId="0" fontId="23" fillId="0" borderId="74" xfId="0" applyFont="1" applyBorder="1" applyAlignment="1">
      <alignment horizontal="center" vertical="center" shrinkToFit="1"/>
    </xf>
    <xf numFmtId="0" fontId="23" fillId="0" borderId="13" xfId="0" applyFont="1" applyBorder="1" applyAlignment="1">
      <alignment horizontal="center" vertical="center" shrinkToFit="1"/>
    </xf>
    <xf numFmtId="0" fontId="28" fillId="0" borderId="73" xfId="0" applyFont="1" applyBorder="1" applyAlignment="1">
      <alignment horizontal="center" vertical="center" wrapText="1" shrinkToFit="1"/>
    </xf>
    <xf numFmtId="0" fontId="28" fillId="0" borderId="23"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9" xfId="0" applyFont="1" applyBorder="1" applyAlignment="1">
      <alignment horizontal="center" vertical="center" shrinkToFit="1"/>
    </xf>
    <xf numFmtId="0" fontId="23" fillId="0" borderId="73"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58" fontId="28" fillId="32" borderId="73" xfId="0" applyNumberFormat="1" applyFont="1" applyFill="1" applyBorder="1" applyAlignment="1">
      <alignment horizontal="center" vertical="center" shrinkToFit="1"/>
    </xf>
    <xf numFmtId="0" fontId="28" fillId="32" borderId="33" xfId="0" applyFont="1" applyFill="1" applyBorder="1" applyAlignment="1">
      <alignment horizontal="center" vertical="center" shrinkToFit="1"/>
    </xf>
    <xf numFmtId="0" fontId="28" fillId="32" borderId="36" xfId="0" applyFont="1" applyFill="1" applyBorder="1" applyAlignment="1">
      <alignment horizontal="center" vertical="center" shrinkToFit="1"/>
    </xf>
    <xf numFmtId="0" fontId="28" fillId="32" borderId="60" xfId="0" applyFont="1" applyFill="1" applyBorder="1" applyAlignment="1">
      <alignment horizontal="center" vertical="center" shrinkToFit="1"/>
    </xf>
    <xf numFmtId="0" fontId="28" fillId="32" borderId="18" xfId="0" applyFont="1" applyFill="1" applyBorder="1" applyAlignment="1">
      <alignment horizontal="center" vertical="center" shrinkToFit="1"/>
    </xf>
    <xf numFmtId="0" fontId="28" fillId="32" borderId="22" xfId="0" applyFont="1" applyFill="1" applyBorder="1" applyAlignment="1">
      <alignment horizontal="center" vertical="center" shrinkToFit="1"/>
    </xf>
    <xf numFmtId="0" fontId="23" fillId="0" borderId="73" xfId="0" applyFont="1" applyBorder="1" applyAlignment="1">
      <alignment horizontal="center" vertical="center" shrinkToFit="1"/>
    </xf>
    <xf numFmtId="0" fontId="23" fillId="0" borderId="33" xfId="0" applyFont="1" applyBorder="1" applyAlignment="1">
      <alignment horizontal="center" vertical="center" shrinkToFit="1"/>
    </xf>
    <xf numFmtId="0" fontId="28" fillId="32" borderId="33" xfId="0" applyFont="1" applyFill="1" applyBorder="1" applyAlignment="1">
      <alignment horizontal="left" vertical="center" shrinkToFit="1"/>
    </xf>
    <xf numFmtId="0" fontId="28" fillId="32" borderId="23" xfId="0" applyFont="1" applyFill="1" applyBorder="1" applyAlignment="1">
      <alignment horizontal="left" vertical="center" shrinkToFit="1"/>
    </xf>
    <xf numFmtId="0" fontId="28" fillId="0" borderId="33" xfId="0" applyFont="1" applyFill="1" applyBorder="1" applyAlignment="1">
      <alignment horizontal="center" vertical="center" wrapText="1"/>
    </xf>
    <xf numFmtId="0" fontId="28" fillId="0" borderId="1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1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6" fillId="0" borderId="26" xfId="0" applyFont="1" applyFill="1" applyBorder="1" applyAlignment="1">
      <alignment horizontal="center" vertical="center" shrinkToFit="1"/>
    </xf>
    <xf numFmtId="0" fontId="23" fillId="0" borderId="83" xfId="0" applyFont="1" applyFill="1" applyBorder="1" applyAlignment="1">
      <alignment horizontal="center" vertical="center" wrapText="1"/>
    </xf>
    <xf numFmtId="0" fontId="23" fillId="0" borderId="132" xfId="0" applyFont="1" applyFill="1" applyBorder="1" applyAlignment="1">
      <alignment horizontal="center" vertical="center" wrapText="1"/>
    </xf>
    <xf numFmtId="0" fontId="28" fillId="0" borderId="109" xfId="0" applyFont="1" applyBorder="1" applyAlignment="1">
      <alignment horizontal="center" vertical="center" textRotation="255"/>
    </xf>
    <xf numFmtId="0" fontId="28" fillId="0" borderId="110" xfId="0" applyFont="1" applyBorder="1" applyAlignment="1">
      <alignment horizontal="center" vertical="center" textRotation="255"/>
    </xf>
    <xf numFmtId="0" fontId="28" fillId="0" borderId="111" xfId="0" applyFont="1" applyBorder="1" applyAlignment="1">
      <alignment horizontal="center" vertical="center" textRotation="255"/>
    </xf>
    <xf numFmtId="0" fontId="28" fillId="0" borderId="103" xfId="0" applyFont="1" applyBorder="1" applyAlignment="1">
      <alignment horizontal="center" vertical="center" shrinkToFit="1"/>
    </xf>
    <xf numFmtId="0" fontId="28" fillId="0" borderId="104" xfId="0" applyFont="1" applyBorder="1" applyAlignment="1">
      <alignment horizontal="center" vertical="center" shrinkToFit="1"/>
    </xf>
    <xf numFmtId="0" fontId="28" fillId="0" borderId="105" xfId="0" applyFont="1" applyBorder="1" applyAlignment="1">
      <alignment horizontal="center" vertical="center" shrinkToFit="1"/>
    </xf>
    <xf numFmtId="0" fontId="26" fillId="32" borderId="83" xfId="0" applyFont="1" applyFill="1" applyBorder="1" applyAlignment="1">
      <alignment horizontal="left" vertical="center" shrinkToFit="1"/>
    </xf>
    <xf numFmtId="0" fontId="26" fillId="32" borderId="26" xfId="0" applyFont="1" applyFill="1" applyBorder="1" applyAlignment="1">
      <alignment horizontal="left" vertical="center" shrinkToFit="1"/>
    </xf>
    <xf numFmtId="0" fontId="26" fillId="32" borderId="132" xfId="0" applyFont="1" applyFill="1" applyBorder="1" applyAlignment="1">
      <alignment horizontal="left" vertical="center" shrinkToFit="1"/>
    </xf>
    <xf numFmtId="0" fontId="26" fillId="32" borderId="130" xfId="0" applyFont="1" applyFill="1" applyBorder="1" applyAlignment="1">
      <alignment horizontal="left" vertical="center" shrinkToFit="1"/>
    </xf>
    <xf numFmtId="0" fontId="26" fillId="32" borderId="133" xfId="0" applyFont="1" applyFill="1" applyBorder="1" applyAlignment="1">
      <alignment horizontal="left" vertical="center" shrinkToFit="1"/>
    </xf>
    <xf numFmtId="0" fontId="28" fillId="32" borderId="98" xfId="0" applyFont="1" applyFill="1" applyBorder="1" applyAlignment="1">
      <alignment horizontal="left" vertical="center" shrinkToFit="1"/>
    </xf>
    <xf numFmtId="0" fontId="28" fillId="32" borderId="24" xfId="0" applyFont="1" applyFill="1" applyBorder="1" applyAlignment="1">
      <alignment horizontal="left" vertical="center" shrinkToFit="1"/>
    </xf>
    <xf numFmtId="0" fontId="28" fillId="32" borderId="102" xfId="0" applyFont="1" applyFill="1" applyBorder="1" applyAlignment="1">
      <alignment horizontal="left" vertical="center" shrinkToFit="1"/>
    </xf>
    <xf numFmtId="0" fontId="26" fillId="32" borderId="130" xfId="0" applyFont="1" applyFill="1" applyBorder="1" applyAlignment="1">
      <alignment horizontal="left" vertical="center" wrapText="1"/>
    </xf>
    <xf numFmtId="0" fontId="26" fillId="32" borderId="131" xfId="0" applyFont="1" applyFill="1" applyBorder="1" applyAlignment="1">
      <alignment horizontal="left" vertical="center" wrapText="1"/>
    </xf>
    <xf numFmtId="0" fontId="26" fillId="0" borderId="9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6" xfId="0" applyFont="1" applyFill="1" applyBorder="1" applyAlignment="1">
      <alignment horizontal="center" vertical="center" wrapText="1"/>
    </xf>
    <xf numFmtId="0" fontId="28" fillId="0" borderId="134" xfId="0" applyFont="1" applyBorder="1" applyAlignment="1">
      <alignment horizontal="center" vertical="center"/>
    </xf>
    <xf numFmtId="0" fontId="26" fillId="0" borderId="73" xfId="0" applyFont="1" applyFill="1" applyBorder="1" applyAlignment="1">
      <alignment horizontal="center" vertical="center" wrapText="1" shrinkToFit="1"/>
    </xf>
    <xf numFmtId="0" fontId="26" fillId="0" borderId="33" xfId="0" applyFont="1" applyFill="1" applyBorder="1" applyAlignment="1">
      <alignment horizontal="center" vertical="center" wrapText="1" shrinkToFit="1"/>
    </xf>
    <xf numFmtId="0" fontId="26" fillId="0" borderId="60" xfId="0" applyFont="1" applyFill="1" applyBorder="1" applyAlignment="1">
      <alignment horizontal="center" vertical="center" wrapText="1" shrinkToFit="1"/>
    </xf>
    <xf numFmtId="0" fontId="26" fillId="0" borderId="18" xfId="0" applyFont="1" applyFill="1" applyBorder="1" applyAlignment="1">
      <alignment horizontal="center" vertical="center" wrapText="1" shrinkToFit="1"/>
    </xf>
    <xf numFmtId="0" fontId="28" fillId="32" borderId="37" xfId="0" applyFont="1" applyFill="1" applyBorder="1" applyAlignment="1">
      <alignment horizontal="center" vertical="center" shrinkToFit="1"/>
    </xf>
    <xf numFmtId="0" fontId="28" fillId="0" borderId="96" xfId="0" applyFont="1" applyFill="1" applyBorder="1" applyAlignment="1">
      <alignment horizontal="center" vertical="center" wrapText="1"/>
    </xf>
    <xf numFmtId="0" fontId="28" fillId="0" borderId="89" xfId="0" applyFont="1" applyFill="1" applyBorder="1" applyAlignment="1">
      <alignment horizontal="center" vertical="center" wrapText="1"/>
    </xf>
    <xf numFmtId="0" fontId="28" fillId="32" borderId="23" xfId="0" applyFont="1" applyFill="1" applyBorder="1" applyAlignment="1">
      <alignment horizontal="center" vertical="center" shrinkToFit="1"/>
    </xf>
    <xf numFmtId="0" fontId="28" fillId="32" borderId="21" xfId="0" applyFont="1" applyFill="1" applyBorder="1" applyAlignment="1">
      <alignment horizontal="center" vertical="center" shrinkToFit="1"/>
    </xf>
    <xf numFmtId="0" fontId="23" fillId="0" borderId="39" xfId="0" applyFont="1" applyBorder="1" applyAlignment="1">
      <alignment horizontal="center" vertical="center"/>
    </xf>
    <xf numFmtId="0" fontId="23" fillId="0" borderId="28" xfId="0" applyFont="1" applyBorder="1" applyAlignment="1">
      <alignment horizontal="center" vertical="center"/>
    </xf>
    <xf numFmtId="0" fontId="23" fillId="0" borderId="50" xfId="0" applyFont="1" applyBorder="1" applyAlignment="1">
      <alignment horizontal="center" vertical="center"/>
    </xf>
    <xf numFmtId="0" fontId="23" fillId="0" borderId="31" xfId="0" applyFont="1" applyBorder="1" applyAlignment="1">
      <alignment horizontal="center" vertical="center"/>
    </xf>
    <xf numFmtId="0" fontId="28" fillId="32" borderId="94" xfId="0" applyFont="1" applyFill="1" applyBorder="1" applyAlignment="1">
      <alignment horizontal="right" vertical="center"/>
    </xf>
    <xf numFmtId="0" fontId="28"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23" fillId="0" borderId="73" xfId="0" applyFont="1" applyBorder="1" applyAlignment="1">
      <alignment horizontal="distributed" vertical="center" wrapText="1" indent="1"/>
    </xf>
    <xf numFmtId="0" fontId="23" fillId="0" borderId="33" xfId="0" applyFont="1" applyBorder="1" applyAlignment="1">
      <alignment horizontal="distributed" vertical="center" wrapText="1" indent="1"/>
    </xf>
    <xf numFmtId="0" fontId="23" fillId="0" borderId="23" xfId="0" applyFont="1" applyBorder="1" applyAlignment="1">
      <alignment horizontal="distributed" vertical="center" wrapText="1" indent="1"/>
    </xf>
    <xf numFmtId="0" fontId="28" fillId="0" borderId="74"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32" borderId="36" xfId="0" applyFont="1" applyFill="1" applyBorder="1" applyAlignment="1">
      <alignment horizontal="left" vertical="center" shrinkToFit="1"/>
    </xf>
    <xf numFmtId="0" fontId="28" fillId="0" borderId="94" xfId="0" applyFont="1" applyBorder="1" applyAlignment="1">
      <alignment horizontal="center" vertical="center"/>
    </xf>
    <xf numFmtId="0" fontId="28" fillId="0" borderId="28" xfId="0" applyFont="1" applyFill="1" applyBorder="1" applyAlignment="1">
      <alignment horizontal="distributed" vertical="center"/>
    </xf>
    <xf numFmtId="0" fontId="28" fillId="0" borderId="7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9"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77" xfId="0" applyFont="1" applyFill="1" applyBorder="1" applyAlignment="1">
      <alignment horizontal="center" vertical="center" wrapText="1"/>
    </xf>
    <xf numFmtId="0" fontId="29" fillId="0" borderId="129" xfId="0" applyFont="1" applyBorder="1" applyAlignment="1">
      <alignment horizontal="center" vertical="center" wrapText="1"/>
    </xf>
    <xf numFmtId="0" fontId="29" fillId="0" borderId="130"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32" borderId="0" xfId="0" applyFont="1" applyFill="1" applyBorder="1" applyAlignment="1">
      <alignment horizontal="center" vertical="center" shrinkToFit="1"/>
    </xf>
    <xf numFmtId="0" fontId="28" fillId="0" borderId="50" xfId="0" applyFont="1" applyFill="1" applyBorder="1" applyAlignment="1">
      <alignment horizontal="distributed" vertical="center"/>
    </xf>
    <xf numFmtId="0" fontId="23" fillId="0" borderId="15" xfId="0" applyFont="1" applyFill="1" applyBorder="1" applyAlignment="1">
      <alignment horizontal="center" vertical="center" wrapText="1"/>
    </xf>
    <xf numFmtId="0" fontId="23" fillId="0" borderId="135"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136" xfId="0" applyFont="1" applyFill="1" applyBorder="1" applyAlignment="1">
      <alignment horizontal="center" vertical="center" wrapText="1"/>
    </xf>
    <xf numFmtId="0" fontId="28" fillId="32" borderId="50" xfId="0" applyFont="1" applyFill="1" applyBorder="1" applyAlignment="1">
      <alignment horizontal="left" vertical="center" shrinkToFit="1"/>
    </xf>
    <xf numFmtId="0" fontId="28" fillId="0" borderId="50" xfId="0" applyFont="1" applyBorder="1" applyAlignment="1">
      <alignment horizontal="center" vertical="center"/>
    </xf>
    <xf numFmtId="0" fontId="28" fillId="32" borderId="39" xfId="0" applyFont="1" applyFill="1" applyBorder="1" applyAlignment="1">
      <alignment horizontal="left" vertical="center"/>
    </xf>
    <xf numFmtId="0" fontId="28" fillId="32" borderId="31" xfId="0" applyFont="1" applyFill="1" applyBorder="1" applyAlignment="1">
      <alignment horizontal="left" vertical="center"/>
    </xf>
    <xf numFmtId="0" fontId="26" fillId="0" borderId="0" xfId="0" applyFont="1" applyAlignment="1">
      <alignment horizontal="center" vertical="center"/>
    </xf>
    <xf numFmtId="0" fontId="28" fillId="0" borderId="7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3" fillId="32" borderId="32" xfId="0" applyFont="1" applyFill="1" applyBorder="1" applyAlignment="1">
      <alignment horizontal="center" vertical="center"/>
    </xf>
    <xf numFmtId="0" fontId="28" fillId="0" borderId="30" xfId="0" applyFont="1" applyBorder="1" applyAlignment="1">
      <alignment horizontal="center" vertical="center"/>
    </xf>
    <xf numFmtId="0" fontId="28" fillId="0" borderId="17" xfId="0" applyFont="1" applyBorder="1" applyAlignment="1">
      <alignment horizontal="center" vertical="center"/>
    </xf>
    <xf numFmtId="0" fontId="28" fillId="0" borderId="97"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87" xfId="0" applyFont="1" applyFill="1" applyBorder="1" applyAlignment="1">
      <alignment horizontal="center" vertical="center"/>
    </xf>
    <xf numFmtId="0" fontId="26" fillId="0" borderId="97" xfId="0" applyFont="1" applyFill="1" applyBorder="1" applyAlignment="1">
      <alignment horizontal="center" vertical="center" wrapText="1" shrinkToFit="1"/>
    </xf>
    <xf numFmtId="0" fontId="26" fillId="0" borderId="32" xfId="0" applyFont="1" applyFill="1" applyBorder="1" applyAlignment="1">
      <alignment horizontal="center" vertical="center" wrapText="1" shrinkToFit="1"/>
    </xf>
    <xf numFmtId="0" fontId="26" fillId="0" borderId="87" xfId="0" applyFont="1" applyFill="1" applyBorder="1" applyAlignment="1">
      <alignment horizontal="center" vertical="center" wrapText="1" shrinkToFit="1"/>
    </xf>
    <xf numFmtId="176" fontId="118" fillId="0" borderId="33" xfId="0" applyNumberFormat="1" applyFont="1" applyFill="1" applyBorder="1" applyAlignment="1">
      <alignment horizontal="center" vertical="center" shrinkToFit="1"/>
    </xf>
    <xf numFmtId="0" fontId="28" fillId="0" borderId="83"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37" xfId="0" applyFont="1" applyFill="1" applyBorder="1" applyAlignment="1">
      <alignment horizontal="center" vertical="center" wrapText="1"/>
    </xf>
    <xf numFmtId="0" fontId="28" fillId="0" borderId="83"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1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27" xfId="0" applyFont="1" applyFill="1" applyBorder="1" applyAlignment="1">
      <alignment horizontal="center" vertical="center"/>
    </xf>
    <xf numFmtId="0" fontId="28" fillId="0" borderId="10" xfId="0" applyFont="1" applyBorder="1" applyAlignment="1">
      <alignment horizontal="center" vertical="center"/>
    </xf>
    <xf numFmtId="0" fontId="28" fillId="0" borderId="116" xfId="0" applyFont="1" applyBorder="1" applyAlignment="1">
      <alignment horizontal="center" vertical="center"/>
    </xf>
    <xf numFmtId="0" fontId="28" fillId="0" borderId="78" xfId="0" applyFont="1" applyBorder="1" applyAlignment="1">
      <alignment horizontal="center" vertical="center"/>
    </xf>
    <xf numFmtId="176" fontId="28" fillId="0" borderId="0" xfId="0" applyNumberFormat="1" applyFont="1" applyFill="1" applyBorder="1" applyAlignment="1">
      <alignment horizontal="center" vertical="center" shrinkToFit="1"/>
    </xf>
    <xf numFmtId="176" fontId="28" fillId="0" borderId="16" xfId="0" applyNumberFormat="1" applyFont="1" applyFill="1" applyBorder="1" applyAlignment="1">
      <alignment horizontal="center" vertical="center" shrinkToFit="1"/>
    </xf>
    <xf numFmtId="0" fontId="28" fillId="0" borderId="48" xfId="0" applyFont="1" applyBorder="1" applyAlignment="1">
      <alignment horizontal="center" vertical="center"/>
    </xf>
    <xf numFmtId="0" fontId="26" fillId="0" borderId="69" xfId="0" applyFont="1" applyFill="1" applyBorder="1" applyAlignment="1">
      <alignment horizontal="left" vertical="center" shrinkToFit="1"/>
    </xf>
    <xf numFmtId="0" fontId="26" fillId="0" borderId="28" xfId="0" applyFont="1" applyFill="1" applyBorder="1" applyAlignment="1">
      <alignment horizontal="left" vertical="center" shrinkToFit="1"/>
    </xf>
    <xf numFmtId="0" fontId="26" fillId="0" borderId="100" xfId="0" applyFont="1" applyFill="1" applyBorder="1" applyAlignment="1">
      <alignment horizontal="left" vertical="center" shrinkToFit="1"/>
    </xf>
    <xf numFmtId="0" fontId="28" fillId="0" borderId="47" xfId="0" applyFont="1" applyBorder="1" applyAlignment="1">
      <alignment horizontal="center" vertical="center"/>
    </xf>
    <xf numFmtId="0" fontId="26" fillId="32" borderId="107" xfId="0" applyFont="1" applyFill="1" applyBorder="1" applyAlignment="1">
      <alignment horizontal="left" vertical="center" shrinkToFit="1"/>
    </xf>
    <xf numFmtId="0" fontId="26" fillId="32" borderId="108" xfId="0" applyFont="1" applyFill="1" applyBorder="1" applyAlignment="1">
      <alignment horizontal="left" vertical="center" shrinkToFit="1"/>
    </xf>
    <xf numFmtId="0" fontId="26" fillId="32" borderId="0" xfId="0" applyFont="1" applyFill="1" applyBorder="1" applyAlignment="1">
      <alignment horizontal="center" vertical="top" wrapText="1"/>
    </xf>
    <xf numFmtId="0" fontId="28" fillId="32" borderId="16" xfId="0" applyFont="1" applyFill="1" applyBorder="1" applyAlignment="1">
      <alignment horizontal="left" vertical="center" shrinkToFit="1"/>
    </xf>
    <xf numFmtId="0" fontId="26" fillId="32" borderId="131" xfId="0" applyFont="1" applyFill="1" applyBorder="1" applyAlignment="1">
      <alignment horizontal="left" vertical="center" shrinkToFit="1"/>
    </xf>
    <xf numFmtId="0" fontId="28" fillId="32" borderId="26" xfId="0" applyFont="1" applyFill="1" applyBorder="1" applyAlignment="1">
      <alignment horizontal="center" vertical="center"/>
    </xf>
    <xf numFmtId="0" fontId="28" fillId="0" borderId="8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84" xfId="0" applyFont="1" applyFill="1" applyBorder="1" applyAlignment="1">
      <alignment horizontal="center" vertical="center" shrinkToFit="1"/>
    </xf>
    <xf numFmtId="0" fontId="28" fillId="0" borderId="96" xfId="0" applyFont="1" applyFill="1" applyBorder="1" applyAlignment="1">
      <alignment horizontal="center" vertical="center"/>
    </xf>
    <xf numFmtId="0" fontId="28" fillId="0" borderId="89" xfId="0" applyFont="1" applyFill="1" applyBorder="1" applyAlignment="1">
      <alignment horizontal="center" vertical="center"/>
    </xf>
    <xf numFmtId="0" fontId="28" fillId="32" borderId="89" xfId="0" applyFont="1" applyFill="1" applyBorder="1" applyAlignment="1">
      <alignment horizontal="center" vertical="center" shrinkToFit="1"/>
    </xf>
    <xf numFmtId="0" fontId="28" fillId="0" borderId="73"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75" xfId="0" applyFont="1" applyFill="1" applyBorder="1" applyAlignment="1">
      <alignment horizontal="center" vertical="center" textRotation="255"/>
    </xf>
    <xf numFmtId="0" fontId="28" fillId="0" borderId="12" xfId="0" applyFont="1" applyFill="1" applyBorder="1" applyAlignment="1">
      <alignment horizontal="center" vertical="center" textRotation="255"/>
    </xf>
    <xf numFmtId="0" fontId="28" fillId="0" borderId="138" xfId="0" applyFont="1" applyFill="1" applyBorder="1" applyAlignment="1">
      <alignment horizontal="center" vertical="center" textRotation="255"/>
    </xf>
    <xf numFmtId="0" fontId="28" fillId="0" borderId="66" xfId="0" applyFont="1" applyFill="1" applyBorder="1" applyAlignment="1">
      <alignment horizontal="center" vertical="center" textRotation="255"/>
    </xf>
    <xf numFmtId="0" fontId="28" fillId="32" borderId="26" xfId="0" applyFont="1" applyFill="1" applyBorder="1" applyAlignment="1">
      <alignment horizontal="center" vertical="center" shrinkToFit="1"/>
    </xf>
    <xf numFmtId="0" fontId="28" fillId="0" borderId="7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33"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36" borderId="98" xfId="0" applyFont="1" applyFill="1" applyBorder="1" applyAlignment="1">
      <alignment horizontal="center" vertical="center" wrapText="1"/>
    </xf>
    <xf numFmtId="0" fontId="28" fillId="36" borderId="24" xfId="0" applyFont="1" applyFill="1" applyBorder="1" applyAlignment="1">
      <alignment horizontal="center" vertical="center" wrapText="1"/>
    </xf>
    <xf numFmtId="0" fontId="28" fillId="36" borderId="102" xfId="0" applyFont="1" applyFill="1" applyBorder="1" applyAlignment="1">
      <alignment horizontal="center" vertical="center" wrapText="1"/>
    </xf>
    <xf numFmtId="0" fontId="28" fillId="36" borderId="15"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9" xfId="0" applyFont="1" applyFill="1" applyBorder="1" applyAlignment="1">
      <alignment horizontal="center" vertical="center" wrapText="1"/>
    </xf>
    <xf numFmtId="0" fontId="28" fillId="36" borderId="60" xfId="0" applyFont="1" applyFill="1" applyBorder="1" applyAlignment="1">
      <alignment horizontal="center" vertical="center" wrapText="1"/>
    </xf>
    <xf numFmtId="0" fontId="28" fillId="36" borderId="18" xfId="0" applyFont="1" applyFill="1" applyBorder="1" applyAlignment="1">
      <alignment horizontal="center" vertical="center" wrapText="1"/>
    </xf>
    <xf numFmtId="0" fontId="28" fillId="36" borderId="21" xfId="0" applyFont="1" applyFill="1" applyBorder="1" applyAlignment="1">
      <alignment horizontal="center" vertical="center" wrapText="1"/>
    </xf>
    <xf numFmtId="0" fontId="28" fillId="32" borderId="90" xfId="0" applyFont="1" applyFill="1" applyBorder="1" applyAlignment="1">
      <alignment horizontal="center" vertical="center" shrinkToFit="1"/>
    </xf>
    <xf numFmtId="0" fontId="28" fillId="0" borderId="109" xfId="0" applyFont="1" applyFill="1" applyBorder="1" applyAlignment="1">
      <alignment horizontal="center" vertical="center" textRotation="255"/>
    </xf>
    <xf numFmtId="0" fontId="28" fillId="0" borderId="110" xfId="0" applyFont="1" applyFill="1" applyBorder="1" applyAlignment="1">
      <alignment horizontal="center" vertical="center" textRotation="255"/>
    </xf>
    <xf numFmtId="0" fontId="28" fillId="0" borderId="111" xfId="0" applyFont="1" applyFill="1" applyBorder="1" applyAlignment="1">
      <alignment horizontal="center" vertical="center" textRotation="255"/>
    </xf>
    <xf numFmtId="0" fontId="26" fillId="0" borderId="7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8" fillId="32" borderId="96" xfId="0" applyFont="1" applyFill="1" applyBorder="1" applyAlignment="1">
      <alignment horizontal="left" vertical="center"/>
    </xf>
    <xf numFmtId="0" fontId="28" fillId="32" borderId="89" xfId="0" applyFont="1" applyFill="1" applyBorder="1" applyAlignment="1">
      <alignment horizontal="left" vertical="center"/>
    </xf>
    <xf numFmtId="0" fontId="28" fillId="32" borderId="93" xfId="0" applyFont="1" applyFill="1" applyBorder="1" applyAlignment="1">
      <alignment horizontal="left" vertical="center"/>
    </xf>
    <xf numFmtId="0" fontId="28" fillId="32" borderId="10" xfId="0" applyFont="1" applyFill="1" applyBorder="1" applyAlignment="1">
      <alignment horizontal="left" vertical="center"/>
    </xf>
    <xf numFmtId="0" fontId="28" fillId="32" borderId="11" xfId="0" applyFont="1" applyFill="1" applyBorder="1" applyAlignment="1">
      <alignment horizontal="left" vertical="center"/>
    </xf>
    <xf numFmtId="0" fontId="28" fillId="0" borderId="139" xfId="0" applyFont="1" applyFill="1" applyBorder="1" applyAlignment="1">
      <alignment horizontal="center" vertical="center" textRotation="255"/>
    </xf>
    <xf numFmtId="0" fontId="28" fillId="32" borderId="37" xfId="0" applyFont="1" applyFill="1" applyBorder="1" applyAlignment="1">
      <alignment horizontal="center" vertical="center"/>
    </xf>
    <xf numFmtId="0" fontId="28" fillId="0" borderId="23" xfId="0" applyFont="1" applyFill="1" applyBorder="1" applyAlignment="1">
      <alignment horizontal="center" vertical="center"/>
    </xf>
    <xf numFmtId="0" fontId="118" fillId="32" borderId="93" xfId="0" applyFont="1" applyFill="1" applyBorder="1" applyAlignment="1">
      <alignment horizontal="left" vertical="center" shrinkToFit="1"/>
    </xf>
    <xf numFmtId="0" fontId="118" fillId="32" borderId="10" xfId="0" applyFont="1" applyFill="1" applyBorder="1" applyAlignment="1">
      <alignment horizontal="left" vertical="center" shrinkToFit="1"/>
    </xf>
    <xf numFmtId="0" fontId="118" fillId="32" borderId="11" xfId="0" applyFont="1" applyFill="1" applyBorder="1" applyAlignment="1">
      <alignment horizontal="left" vertical="center" shrinkToFit="1"/>
    </xf>
    <xf numFmtId="0" fontId="28" fillId="32" borderId="86" xfId="0" applyFont="1" applyFill="1" applyBorder="1" applyAlignment="1">
      <alignment horizontal="left" vertical="center" shrinkToFit="1"/>
    </xf>
    <xf numFmtId="0" fontId="28" fillId="32" borderId="37" xfId="0" applyFont="1" applyFill="1" applyBorder="1" applyAlignment="1">
      <alignment horizontal="left" vertical="center" shrinkToFit="1"/>
    </xf>
    <xf numFmtId="0" fontId="28" fillId="32" borderId="38" xfId="0" applyFont="1" applyFill="1" applyBorder="1" applyAlignment="1">
      <alignment horizontal="left" vertical="center" shrinkToFit="1"/>
    </xf>
    <xf numFmtId="0" fontId="26" fillId="32" borderId="26" xfId="0" applyFont="1" applyFill="1" applyBorder="1" applyAlignment="1">
      <alignment horizontal="left" vertical="center" wrapText="1"/>
    </xf>
    <xf numFmtId="0" fontId="26" fillId="32" borderId="27" xfId="0" applyFont="1" applyFill="1" applyBorder="1" applyAlignment="1">
      <alignment horizontal="left" vertical="center" wrapText="1"/>
    </xf>
    <xf numFmtId="0" fontId="28" fillId="33" borderId="140" xfId="0" applyFont="1" applyFill="1" applyBorder="1" applyAlignment="1">
      <alignment horizontal="center" vertical="center" wrapText="1"/>
    </xf>
    <xf numFmtId="0" fontId="28" fillId="33" borderId="141" xfId="0" applyFont="1" applyFill="1" applyBorder="1" applyAlignment="1">
      <alignment horizontal="center" vertical="center" wrapText="1"/>
    </xf>
    <xf numFmtId="0" fontId="28" fillId="33" borderId="142" xfId="0" applyFont="1" applyFill="1" applyBorder="1" applyAlignment="1">
      <alignment horizontal="center" vertical="center" wrapText="1"/>
    </xf>
    <xf numFmtId="0" fontId="28" fillId="0" borderId="14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8" fillId="33" borderId="145" xfId="0" applyFont="1" applyFill="1" applyBorder="1" applyAlignment="1">
      <alignment horizontal="center" vertical="center" wrapText="1"/>
    </xf>
    <xf numFmtId="0" fontId="28" fillId="33" borderId="146" xfId="0" applyFont="1" applyFill="1" applyBorder="1" applyAlignment="1">
      <alignment horizontal="center" vertical="center" wrapText="1"/>
    </xf>
    <xf numFmtId="0" fontId="28" fillId="32" borderId="83" xfId="0" applyFont="1" applyFill="1" applyBorder="1" applyAlignment="1">
      <alignment horizontal="left" vertical="center" shrinkToFit="1"/>
    </xf>
    <xf numFmtId="0" fontId="28" fillId="32" borderId="26" xfId="0" applyFont="1" applyFill="1" applyBorder="1" applyAlignment="1">
      <alignment horizontal="left" vertical="center" shrinkToFit="1"/>
    </xf>
    <xf numFmtId="0" fontId="28" fillId="32" borderId="36" xfId="0" applyFont="1" applyFill="1" applyBorder="1" applyAlignment="1">
      <alignment horizontal="center" vertical="center"/>
    </xf>
    <xf numFmtId="0" fontId="28" fillId="0" borderId="89" xfId="0" applyFont="1" applyFill="1" applyBorder="1" applyAlignment="1">
      <alignment horizontal="distributed" vertical="center"/>
    </xf>
    <xf numFmtId="0" fontId="28" fillId="0" borderId="137" xfId="0" applyFont="1" applyFill="1" applyBorder="1" applyAlignment="1">
      <alignment horizontal="distributed" vertical="center"/>
    </xf>
    <xf numFmtId="0" fontId="28" fillId="0" borderId="85" xfId="0" applyFont="1" applyFill="1" applyBorder="1" applyAlignment="1">
      <alignment horizontal="center" vertical="center"/>
    </xf>
    <xf numFmtId="0" fontId="28" fillId="0" borderId="82" xfId="0" applyFont="1" applyFill="1" applyBorder="1" applyAlignment="1">
      <alignment horizontal="center" vertical="center"/>
    </xf>
    <xf numFmtId="0" fontId="26" fillId="0" borderId="75" xfId="0" applyFont="1" applyFill="1" applyBorder="1" applyAlignment="1">
      <alignment horizontal="center" vertical="center" textRotation="255"/>
    </xf>
    <xf numFmtId="0" fontId="26" fillId="0" borderId="12" xfId="0" applyFont="1" applyFill="1" applyBorder="1" applyAlignment="1">
      <alignment horizontal="center" vertical="center" textRotation="255"/>
    </xf>
    <xf numFmtId="0" fontId="26" fillId="0" borderId="77" xfId="0" applyFont="1" applyFill="1" applyBorder="1" applyAlignment="1">
      <alignment horizontal="center" vertical="center" textRotation="255"/>
    </xf>
    <xf numFmtId="0" fontId="28" fillId="0" borderId="93"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6" xfId="0" applyFont="1" applyFill="1" applyBorder="1" applyAlignment="1">
      <alignment horizontal="center" vertical="center"/>
    </xf>
    <xf numFmtId="0" fontId="28" fillId="32" borderId="97" xfId="0" applyFont="1" applyFill="1" applyBorder="1" applyAlignment="1">
      <alignment horizontal="center" vertical="center" wrapText="1" shrinkToFit="1"/>
    </xf>
    <xf numFmtId="0" fontId="28" fillId="32" borderId="32" xfId="0" applyFont="1" applyFill="1" applyBorder="1" applyAlignment="1">
      <alignment horizontal="center" vertical="center" wrapText="1" shrinkToFit="1"/>
    </xf>
    <xf numFmtId="0" fontId="118" fillId="32" borderId="39" xfId="0" applyFont="1" applyFill="1" applyBorder="1" applyAlignment="1">
      <alignment horizontal="left" vertical="center" shrinkToFit="1"/>
    </xf>
    <xf numFmtId="0" fontId="118" fillId="32" borderId="28" xfId="0" applyFont="1" applyFill="1" applyBorder="1" applyAlignment="1">
      <alignment horizontal="left" vertical="center" shrinkToFit="1"/>
    </xf>
    <xf numFmtId="0" fontId="118" fillId="32" borderId="50" xfId="0" applyFont="1" applyFill="1" applyBorder="1" applyAlignment="1">
      <alignment horizontal="left" vertical="center" shrinkToFit="1"/>
    </xf>
    <xf numFmtId="0" fontId="23" fillId="0" borderId="9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87" xfId="0" applyFont="1" applyFill="1" applyBorder="1" applyAlignment="1">
      <alignment horizontal="center" vertical="center"/>
    </xf>
    <xf numFmtId="0" fontId="28" fillId="32" borderId="97" xfId="0" applyFont="1" applyFill="1" applyBorder="1" applyAlignment="1">
      <alignment horizontal="center" vertical="center"/>
    </xf>
    <xf numFmtId="0" fontId="28" fillId="32" borderId="32" xfId="0" applyFont="1" applyFill="1" applyBorder="1" applyAlignment="1">
      <alignment horizontal="center" vertical="center"/>
    </xf>
    <xf numFmtId="0" fontId="28" fillId="32" borderId="33" xfId="0" applyFont="1" applyFill="1" applyBorder="1" applyAlignment="1">
      <alignment horizontal="left" vertical="center"/>
    </xf>
    <xf numFmtId="0" fontId="28" fillId="0" borderId="33" xfId="0" applyFont="1" applyFill="1" applyBorder="1" applyAlignment="1">
      <alignment horizontal="distributed" vertical="center"/>
    </xf>
    <xf numFmtId="0" fontId="28" fillId="0" borderId="23" xfId="0" applyFont="1" applyFill="1" applyBorder="1" applyAlignment="1">
      <alignment horizontal="distributed" vertical="center"/>
    </xf>
    <xf numFmtId="0" fontId="28" fillId="32" borderId="73" xfId="0" applyFont="1" applyFill="1" applyBorder="1" applyAlignment="1">
      <alignment horizontal="left" vertical="center" shrinkToFit="1"/>
    </xf>
    <xf numFmtId="0" fontId="28" fillId="0" borderId="121" xfId="0" applyFont="1" applyFill="1" applyBorder="1" applyAlignment="1">
      <alignment horizontal="center" vertical="center"/>
    </xf>
    <xf numFmtId="0" fontId="28" fillId="32" borderId="39" xfId="0" applyFont="1" applyFill="1" applyBorder="1" applyAlignment="1">
      <alignment horizontal="center" vertical="center"/>
    </xf>
    <xf numFmtId="0" fontId="28" fillId="32" borderId="28" xfId="0" applyFont="1" applyFill="1" applyBorder="1" applyAlignment="1">
      <alignment horizontal="center" vertical="center"/>
    </xf>
    <xf numFmtId="0" fontId="28" fillId="32" borderId="31" xfId="0" applyFont="1" applyFill="1" applyBorder="1" applyAlignment="1">
      <alignment horizontal="center" vertical="center"/>
    </xf>
    <xf numFmtId="0" fontId="28" fillId="0" borderId="73" xfId="0" applyFont="1" applyFill="1" applyBorder="1" applyAlignment="1">
      <alignment horizontal="right" vertical="center"/>
    </xf>
    <xf numFmtId="0" fontId="28" fillId="0" borderId="33" xfId="0" applyFont="1" applyFill="1" applyBorder="1" applyAlignment="1">
      <alignment horizontal="right" vertical="center"/>
    </xf>
    <xf numFmtId="0" fontId="28" fillId="32" borderId="15" xfId="0" applyFont="1" applyFill="1" applyBorder="1" applyAlignment="1">
      <alignment horizontal="center" vertical="center"/>
    </xf>
    <xf numFmtId="0" fontId="28" fillId="32" borderId="0" xfId="0" applyFont="1" applyFill="1" applyBorder="1" applyAlignment="1">
      <alignment horizontal="center" vertical="center"/>
    </xf>
    <xf numFmtId="0" fontId="28" fillId="0" borderId="69" xfId="0" applyFont="1" applyFill="1" applyBorder="1" applyAlignment="1">
      <alignment horizontal="center" vertical="center"/>
    </xf>
    <xf numFmtId="0" fontId="28" fillId="32" borderId="73" xfId="0" applyFont="1" applyFill="1" applyBorder="1" applyAlignment="1">
      <alignment horizontal="left" vertical="center"/>
    </xf>
    <xf numFmtId="0" fontId="28" fillId="32" borderId="17" xfId="0" applyFont="1" applyFill="1" applyBorder="1" applyAlignment="1">
      <alignment horizontal="center" vertical="center"/>
    </xf>
    <xf numFmtId="0" fontId="28" fillId="0" borderId="30" xfId="0" applyFont="1" applyFill="1" applyBorder="1" applyAlignment="1">
      <alignment horizontal="center" vertical="center" wrapText="1"/>
    </xf>
    <xf numFmtId="0" fontId="28" fillId="0" borderId="17" xfId="0" applyFont="1" applyFill="1" applyBorder="1" applyAlignment="1">
      <alignment horizontal="center" vertical="center" wrapText="1"/>
    </xf>
    <xf numFmtId="176" fontId="28" fillId="32" borderId="39" xfId="0" applyNumberFormat="1" applyFont="1" applyFill="1" applyBorder="1" applyAlignment="1">
      <alignment horizontal="left" vertical="center" shrinkToFit="1"/>
    </xf>
    <xf numFmtId="176" fontId="28" fillId="32" borderId="28" xfId="0" applyNumberFormat="1" applyFont="1" applyFill="1" applyBorder="1" applyAlignment="1">
      <alignment horizontal="left" vertical="center" shrinkToFit="1"/>
    </xf>
    <xf numFmtId="176" fontId="28" fillId="32" borderId="31" xfId="0" applyNumberFormat="1" applyFont="1" applyFill="1" applyBorder="1" applyAlignment="1">
      <alignment horizontal="left" vertical="center" shrinkToFit="1"/>
    </xf>
    <xf numFmtId="0" fontId="29" fillId="0" borderId="83" xfId="0" applyFont="1" applyBorder="1" applyAlignment="1">
      <alignment horizontal="center" vertical="center" wrapText="1"/>
    </xf>
    <xf numFmtId="0" fontId="29" fillId="0" borderId="26" xfId="0" applyFont="1" applyBorder="1" applyAlignment="1">
      <alignment horizontal="center" vertical="center" wrapText="1"/>
    </xf>
    <xf numFmtId="0" fontId="24" fillId="0" borderId="0" xfId="0" applyFont="1" applyBorder="1" applyAlignment="1">
      <alignment horizontal="left" vertical="center"/>
    </xf>
    <xf numFmtId="0" fontId="28" fillId="33" borderId="147" xfId="0" applyFont="1" applyFill="1" applyBorder="1" applyAlignment="1">
      <alignment horizontal="center" vertical="center" wrapText="1"/>
    </xf>
    <xf numFmtId="0" fontId="28" fillId="32" borderId="27" xfId="0" applyFont="1" applyFill="1" applyBorder="1" applyAlignment="1">
      <alignment horizontal="center" vertical="center" shrinkToFit="1"/>
    </xf>
    <xf numFmtId="176" fontId="118" fillId="32" borderId="0" xfId="0" applyNumberFormat="1" applyFont="1" applyFill="1" applyBorder="1" applyAlignment="1">
      <alignment horizontal="center" vertical="center" shrinkToFit="1"/>
    </xf>
    <xf numFmtId="176" fontId="28" fillId="0" borderId="73" xfId="0" applyNumberFormat="1" applyFont="1" applyFill="1" applyBorder="1" applyAlignment="1">
      <alignment horizontal="center" vertical="center" shrinkToFit="1"/>
    </xf>
    <xf numFmtId="176" fontId="28" fillId="0" borderId="33" xfId="0" applyNumberFormat="1" applyFont="1" applyFill="1" applyBorder="1" applyAlignment="1">
      <alignment horizontal="center" vertical="center" shrinkToFit="1"/>
    </xf>
    <xf numFmtId="176" fontId="28" fillId="0" borderId="15" xfId="0" applyNumberFormat="1" applyFont="1" applyFill="1" applyBorder="1" applyAlignment="1">
      <alignment horizontal="center" vertical="center" shrinkToFit="1"/>
    </xf>
    <xf numFmtId="176" fontId="28" fillId="0" borderId="74" xfId="0" applyNumberFormat="1" applyFont="1" applyFill="1" applyBorder="1" applyAlignment="1">
      <alignment horizontal="center" vertical="center" shrinkToFit="1"/>
    </xf>
    <xf numFmtId="176" fontId="28" fillId="0" borderId="13" xfId="0" applyNumberFormat="1" applyFont="1" applyFill="1" applyBorder="1" applyAlignment="1">
      <alignment horizontal="center" vertical="center" shrinkToFit="1"/>
    </xf>
    <xf numFmtId="0" fontId="26" fillId="0" borderId="69"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3" fillId="0" borderId="64" xfId="0" applyFont="1" applyFill="1" applyBorder="1" applyAlignment="1">
      <alignment horizontal="center" vertical="center"/>
    </xf>
    <xf numFmtId="0" fontId="28" fillId="0" borderId="89" xfId="0" applyFont="1" applyFill="1" applyBorder="1" applyAlignment="1">
      <alignment horizontal="left" vertical="center"/>
    </xf>
    <xf numFmtId="0" fontId="28" fillId="0" borderId="148"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132" xfId="0" applyFont="1" applyFill="1" applyBorder="1" applyAlignment="1">
      <alignment horizontal="left" vertical="center"/>
    </xf>
    <xf numFmtId="0" fontId="28" fillId="0" borderId="82" xfId="0" applyFont="1" applyFill="1" applyBorder="1" applyAlignment="1">
      <alignment horizontal="left" vertical="center"/>
    </xf>
    <xf numFmtId="0" fontId="28" fillId="0" borderId="149" xfId="0" applyFont="1" applyFill="1" applyBorder="1" applyAlignment="1">
      <alignment horizontal="left" vertical="center"/>
    </xf>
    <xf numFmtId="0" fontId="28" fillId="0" borderId="0" xfId="0" applyFont="1" applyAlignment="1">
      <alignment horizontal="center" vertical="center"/>
    </xf>
    <xf numFmtId="0" fontId="28" fillId="32" borderId="0" xfId="0" applyFont="1" applyFill="1" applyBorder="1" applyAlignment="1">
      <alignment horizontal="right" vertical="center"/>
    </xf>
    <xf numFmtId="0" fontId="26" fillId="0" borderId="95" xfId="0" applyFont="1" applyFill="1" applyBorder="1" applyAlignment="1">
      <alignment horizontal="center" vertical="center" wrapText="1"/>
    </xf>
    <xf numFmtId="0" fontId="28" fillId="0" borderId="91" xfId="0" applyFont="1" applyBorder="1" applyAlignment="1">
      <alignment horizontal="distributed" vertical="center" indent="1"/>
    </xf>
    <xf numFmtId="0" fontId="28" fillId="0" borderId="50" xfId="0" applyFont="1" applyBorder="1" applyAlignment="1">
      <alignment horizontal="distributed" vertical="center" indent="1"/>
    </xf>
    <xf numFmtId="0" fontId="28" fillId="32" borderId="10" xfId="0" applyFont="1" applyFill="1" applyBorder="1" applyAlignment="1">
      <alignment horizontal="left" vertical="center" shrinkToFit="1"/>
    </xf>
    <xf numFmtId="0" fontId="28" fillId="0" borderId="14" xfId="0" applyFont="1" applyFill="1" applyBorder="1" applyAlignment="1">
      <alignment horizontal="center" vertical="center"/>
    </xf>
    <xf numFmtId="0" fontId="26" fillId="0" borderId="30"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140" xfId="0" applyFont="1" applyFill="1" applyBorder="1" applyAlignment="1">
      <alignment horizontal="center" vertical="center" wrapText="1"/>
    </xf>
    <xf numFmtId="0" fontId="26" fillId="0" borderId="141" xfId="0" applyFont="1" applyFill="1" applyBorder="1" applyAlignment="1">
      <alignment horizontal="center" vertical="center" wrapText="1"/>
    </xf>
    <xf numFmtId="0" fontId="26" fillId="0" borderId="143" xfId="0" applyFont="1" applyFill="1" applyBorder="1" applyAlignment="1">
      <alignment horizontal="center" vertical="center" wrapText="1"/>
    </xf>
    <xf numFmtId="0" fontId="26" fillId="0" borderId="99" xfId="0" applyFont="1" applyFill="1" applyBorder="1" applyAlignment="1">
      <alignment horizontal="center" vertical="center" wrapText="1"/>
    </xf>
    <xf numFmtId="0" fontId="26" fillId="0" borderId="144" xfId="0" applyFont="1" applyFill="1" applyBorder="1" applyAlignment="1">
      <alignment horizontal="center" vertical="center" wrapText="1"/>
    </xf>
    <xf numFmtId="0" fontId="26" fillId="0" borderId="141" xfId="0" applyFont="1" applyFill="1" applyBorder="1" applyAlignment="1">
      <alignment horizontal="center" vertical="center" shrinkToFit="1"/>
    </xf>
    <xf numFmtId="0" fontId="26" fillId="0" borderId="142" xfId="0" applyFont="1" applyFill="1" applyBorder="1" applyAlignment="1">
      <alignment horizontal="center" vertical="center" shrinkToFit="1"/>
    </xf>
    <xf numFmtId="0" fontId="26" fillId="0" borderId="141" xfId="0" applyFont="1" applyFill="1" applyBorder="1" applyAlignment="1">
      <alignment horizontal="center" vertical="center" wrapText="1" shrinkToFit="1"/>
    </xf>
    <xf numFmtId="0" fontId="26" fillId="0" borderId="145" xfId="0" applyFont="1" applyFill="1" applyBorder="1" applyAlignment="1">
      <alignment horizontal="center" vertical="center" wrapText="1"/>
    </xf>
    <xf numFmtId="0" fontId="26" fillId="0" borderId="146" xfId="0" applyFont="1" applyFill="1" applyBorder="1" applyAlignment="1">
      <alignment horizontal="center" vertical="center" wrapText="1"/>
    </xf>
    <xf numFmtId="0" fontId="26" fillId="0" borderId="141" xfId="0" applyFont="1" applyFill="1" applyBorder="1" applyAlignment="1">
      <alignment horizontal="center" vertical="center"/>
    </xf>
    <xf numFmtId="0" fontId="26" fillId="0" borderId="142" xfId="0" applyFont="1" applyFill="1" applyBorder="1" applyAlignment="1">
      <alignment horizontal="center" vertical="center"/>
    </xf>
    <xf numFmtId="0" fontId="26" fillId="0" borderId="147" xfId="0" applyFont="1" applyFill="1" applyBorder="1" applyAlignment="1">
      <alignment horizontal="center" vertical="center" wrapText="1"/>
    </xf>
    <xf numFmtId="0" fontId="26" fillId="0" borderId="130" xfId="0" applyFont="1" applyFill="1" applyBorder="1" applyAlignment="1">
      <alignment horizontal="left" vertical="center" wrapText="1"/>
    </xf>
    <xf numFmtId="0" fontId="26" fillId="0" borderId="133" xfId="0" applyFont="1" applyFill="1" applyBorder="1" applyAlignment="1">
      <alignment horizontal="left" vertical="center" wrapText="1"/>
    </xf>
    <xf numFmtId="0" fontId="29" fillId="32" borderId="94" xfId="0" applyFont="1" applyFill="1" applyBorder="1" applyAlignment="1">
      <alignment horizontal="left" vertical="center" shrinkToFit="1"/>
    </xf>
    <xf numFmtId="0" fontId="29" fillId="32" borderId="128" xfId="0" applyFont="1" applyFill="1" applyBorder="1" applyAlignment="1">
      <alignment horizontal="left" vertical="center" shrinkToFit="1"/>
    </xf>
    <xf numFmtId="0" fontId="23" fillId="32" borderId="83" xfId="0" applyFont="1" applyFill="1" applyBorder="1" applyAlignment="1">
      <alignment horizontal="left" vertical="center" shrinkToFit="1"/>
    </xf>
    <xf numFmtId="0" fontId="23" fillId="32" borderId="26" xfId="0" applyFont="1" applyFill="1" applyBorder="1" applyAlignment="1">
      <alignment horizontal="left" vertical="center" shrinkToFit="1"/>
    </xf>
    <xf numFmtId="0" fontId="28" fillId="0" borderId="0" xfId="0" applyFont="1" applyAlignment="1">
      <alignment horizontal="left" vertical="center"/>
    </xf>
    <xf numFmtId="0" fontId="73" fillId="0" borderId="73" xfId="0" applyFont="1" applyBorder="1" applyAlignment="1">
      <alignment horizontal="left" vertical="top" wrapText="1"/>
    </xf>
    <xf numFmtId="0" fontId="73" fillId="0" borderId="33" xfId="0" applyFont="1" applyBorder="1" applyAlignment="1">
      <alignment horizontal="left" vertical="top" wrapText="1"/>
    </xf>
    <xf numFmtId="0" fontId="73" fillId="0" borderId="23" xfId="0" applyFont="1" applyBorder="1" applyAlignment="1">
      <alignment horizontal="left" vertical="top" wrapText="1"/>
    </xf>
    <xf numFmtId="0" fontId="55" fillId="0" borderId="0" xfId="0" applyFont="1" applyFill="1" applyBorder="1" applyAlignment="1">
      <alignment horizontal="left" vertical="center"/>
    </xf>
    <xf numFmtId="0" fontId="34" fillId="0" borderId="0" xfId="0" applyFont="1" applyBorder="1" applyAlignment="1">
      <alignment vertical="center"/>
    </xf>
    <xf numFmtId="0" fontId="25" fillId="32" borderId="97" xfId="0" applyFont="1" applyFill="1" applyBorder="1" applyAlignment="1">
      <alignment horizontal="left" vertical="center"/>
    </xf>
    <xf numFmtId="0" fontId="25" fillId="32" borderId="32" xfId="0" applyFont="1" applyFill="1" applyBorder="1" applyAlignment="1">
      <alignment horizontal="left" vertical="center"/>
    </xf>
    <xf numFmtId="0" fontId="25" fillId="32" borderId="40" xfId="0" applyFont="1" applyFill="1" applyBorder="1" applyAlignment="1">
      <alignment horizontal="left" vertical="center"/>
    </xf>
    <xf numFmtId="0" fontId="73" fillId="0" borderId="74" xfId="0" applyFont="1" applyBorder="1" applyAlignment="1">
      <alignment horizontal="left" vertical="top" wrapText="1"/>
    </xf>
    <xf numFmtId="0" fontId="73" fillId="0" borderId="13" xfId="0" applyFont="1" applyBorder="1" applyAlignment="1">
      <alignment horizontal="left" vertical="top" wrapText="1"/>
    </xf>
    <xf numFmtId="0" fontId="73" fillId="0" borderId="14" xfId="0" applyFont="1" applyBorder="1" applyAlignment="1">
      <alignment horizontal="left" vertical="top" wrapText="1"/>
    </xf>
    <xf numFmtId="0" fontId="118" fillId="0" borderId="0" xfId="0" applyFont="1" applyAlignment="1">
      <alignment horizontal="right" vertical="center"/>
    </xf>
    <xf numFmtId="0" fontId="53" fillId="0" borderId="0" xfId="0" applyFont="1" applyAlignment="1">
      <alignment horizontal="center" vertical="center"/>
    </xf>
    <xf numFmtId="0" fontId="71" fillId="0" borderId="0" xfId="0" applyFont="1" applyBorder="1" applyAlignment="1">
      <alignment horizontal="left"/>
    </xf>
    <xf numFmtId="0" fontId="25" fillId="32" borderId="30" xfId="0" applyFont="1" applyFill="1" applyBorder="1" applyAlignment="1">
      <alignment horizontal="left" vertical="center"/>
    </xf>
    <xf numFmtId="0" fontId="25" fillId="32" borderId="17" xfId="0" applyFont="1" applyFill="1" applyBorder="1" applyAlignment="1">
      <alignment horizontal="left" vertical="center"/>
    </xf>
    <xf numFmtId="0" fontId="25" fillId="32" borderId="29" xfId="0" applyFont="1" applyFill="1" applyBorder="1" applyAlignment="1">
      <alignment horizontal="left" vertical="center"/>
    </xf>
    <xf numFmtId="0" fontId="25" fillId="32" borderId="39" xfId="0" applyFont="1" applyFill="1" applyBorder="1" applyAlignment="1">
      <alignment horizontal="left" vertical="center"/>
    </xf>
    <xf numFmtId="0" fontId="25" fillId="32" borderId="28" xfId="0" applyFont="1" applyFill="1" applyBorder="1" applyAlignment="1">
      <alignment horizontal="left" vertical="center"/>
    </xf>
    <xf numFmtId="0" fontId="25" fillId="32" borderId="31" xfId="0" applyFont="1" applyFill="1" applyBorder="1" applyAlignment="1">
      <alignment horizontal="left" vertical="center"/>
    </xf>
    <xf numFmtId="0" fontId="58" fillId="32" borderId="28" xfId="0" applyFont="1" applyFill="1" applyBorder="1" applyAlignment="1">
      <alignment horizontal="left" vertical="center" wrapText="1"/>
    </xf>
    <xf numFmtId="0" fontId="58" fillId="0" borderId="28" xfId="0" applyFont="1" applyBorder="1" applyAlignment="1">
      <alignment horizontal="left" vertical="center" wrapText="1"/>
    </xf>
    <xf numFmtId="0" fontId="58" fillId="32" borderId="28" xfId="0" applyFont="1" applyFill="1" applyBorder="1" applyAlignment="1">
      <alignment horizontal="center" vertical="center" wrapText="1"/>
    </xf>
    <xf numFmtId="0" fontId="119" fillId="32" borderId="17" xfId="0" applyFont="1" applyFill="1" applyBorder="1" applyAlignment="1">
      <alignment horizontal="center" vertical="center"/>
    </xf>
    <xf numFmtId="0" fontId="119" fillId="32" borderId="29" xfId="0" applyFont="1" applyFill="1" applyBorder="1" applyAlignment="1">
      <alignment horizontal="center" vertical="center"/>
    </xf>
    <xf numFmtId="0" fontId="25" fillId="32" borderId="150" xfId="0" applyFont="1" applyFill="1" applyBorder="1" applyAlignment="1">
      <alignment horizontal="left" vertical="top" wrapText="1"/>
    </xf>
    <xf numFmtId="0" fontId="25" fillId="32" borderId="37" xfId="0" applyFont="1" applyFill="1" applyBorder="1" applyAlignment="1">
      <alignment horizontal="left" vertical="top" wrapText="1"/>
    </xf>
    <xf numFmtId="0" fontId="25" fillId="32" borderId="38" xfId="0" applyFont="1" applyFill="1" applyBorder="1" applyAlignment="1">
      <alignment horizontal="left" vertical="top" wrapText="1"/>
    </xf>
    <xf numFmtId="0" fontId="25" fillId="0" borderId="17" xfId="0" applyFont="1" applyBorder="1" applyAlignment="1">
      <alignment horizontal="center" vertical="center" shrinkToFit="1"/>
    </xf>
    <xf numFmtId="0" fontId="58" fillId="0" borderId="121" xfId="0" applyFont="1" applyBorder="1" applyAlignment="1">
      <alignment horizontal="left" vertical="center"/>
    </xf>
    <xf numFmtId="0" fontId="58" fillId="0" borderId="17" xfId="0" applyFont="1" applyBorder="1" applyAlignment="1">
      <alignment horizontal="left" vertical="center"/>
    </xf>
    <xf numFmtId="0" fontId="73" fillId="0" borderId="39" xfId="0" applyFont="1" applyBorder="1" applyAlignment="1">
      <alignment horizontal="left" vertical="top" wrapText="1"/>
    </xf>
    <xf numFmtId="0" fontId="73" fillId="0" borderId="28" xfId="0" applyFont="1" applyBorder="1" applyAlignment="1">
      <alignment horizontal="left" vertical="top" wrapText="1"/>
    </xf>
    <xf numFmtId="0" fontId="73" fillId="0" borderId="50" xfId="0" applyFont="1" applyBorder="1" applyAlignment="1">
      <alignment horizontal="left" vertical="top" wrapText="1"/>
    </xf>
    <xf numFmtId="0" fontId="58" fillId="0" borderId="48" xfId="0" applyFont="1" applyBorder="1" applyAlignment="1">
      <alignment horizontal="left" vertical="center" wrapText="1"/>
    </xf>
    <xf numFmtId="0" fontId="58" fillId="0" borderId="49" xfId="0" applyFont="1" applyBorder="1" applyAlignment="1">
      <alignment vertical="center"/>
    </xf>
    <xf numFmtId="0" fontId="58" fillId="0" borderId="51" xfId="0" applyFont="1" applyBorder="1" applyAlignment="1">
      <alignment vertical="center"/>
    </xf>
    <xf numFmtId="0" fontId="58" fillId="0" borderId="151" xfId="0" applyFont="1" applyFill="1" applyBorder="1" applyAlignment="1">
      <alignment horizontal="left" vertical="center" wrapText="1"/>
    </xf>
    <xf numFmtId="0" fontId="58" fillId="0" borderId="89" xfId="0" applyFont="1" applyFill="1" applyBorder="1" applyAlignment="1">
      <alignment horizontal="left" vertical="center" wrapText="1"/>
    </xf>
    <xf numFmtId="0" fontId="58" fillId="0" borderId="90" xfId="0" applyFont="1" applyFill="1" applyBorder="1" applyAlignment="1">
      <alignment horizontal="left" vertical="center" wrapText="1"/>
    </xf>
    <xf numFmtId="0" fontId="120" fillId="32" borderId="28" xfId="0" applyFont="1" applyFill="1" applyBorder="1" applyAlignment="1">
      <alignment horizontal="left" vertical="center" wrapText="1"/>
    </xf>
    <xf numFmtId="0" fontId="120" fillId="32" borderId="28" xfId="0" applyFont="1" applyFill="1" applyBorder="1" applyAlignment="1">
      <alignment horizontal="center" vertical="center" wrapText="1"/>
    </xf>
    <xf numFmtId="0" fontId="119" fillId="32" borderId="30" xfId="0" applyFont="1" applyFill="1" applyBorder="1" applyAlignment="1">
      <alignment horizontal="left" vertical="center"/>
    </xf>
    <xf numFmtId="0" fontId="119" fillId="32" borderId="17" xfId="0" applyFont="1" applyFill="1" applyBorder="1" applyAlignment="1">
      <alignment horizontal="left" vertical="center"/>
    </xf>
    <xf numFmtId="0" fontId="119" fillId="32" borderId="29" xfId="0" applyFont="1" applyFill="1" applyBorder="1" applyAlignment="1">
      <alignment horizontal="left" vertical="center"/>
    </xf>
    <xf numFmtId="0" fontId="119" fillId="32" borderId="39" xfId="0" applyFont="1" applyFill="1" applyBorder="1" applyAlignment="1">
      <alignment horizontal="left" vertical="center"/>
    </xf>
    <xf numFmtId="0" fontId="119" fillId="32" borderId="28" xfId="0" applyFont="1" applyFill="1" applyBorder="1" applyAlignment="1">
      <alignment horizontal="left" vertical="center"/>
    </xf>
    <xf numFmtId="0" fontId="119" fillId="32" borderId="31" xfId="0" applyFont="1" applyFill="1" applyBorder="1" applyAlignment="1">
      <alignment horizontal="left" vertical="center"/>
    </xf>
    <xf numFmtId="49" fontId="119" fillId="32" borderId="39" xfId="0" applyNumberFormat="1" applyFont="1" applyFill="1" applyBorder="1" applyAlignment="1">
      <alignment horizontal="left" vertical="center"/>
    </xf>
    <xf numFmtId="49" fontId="119" fillId="32" borderId="28" xfId="0" applyNumberFormat="1" applyFont="1" applyFill="1" applyBorder="1" applyAlignment="1">
      <alignment horizontal="left" vertical="center"/>
    </xf>
    <xf numFmtId="49" fontId="119" fillId="32" borderId="31" xfId="0" applyNumberFormat="1" applyFont="1" applyFill="1" applyBorder="1" applyAlignment="1">
      <alignment horizontal="left" vertical="center"/>
    </xf>
    <xf numFmtId="0" fontId="119" fillId="32" borderId="32" xfId="0" applyFont="1" applyFill="1" applyBorder="1" applyAlignment="1">
      <alignment horizontal="left" vertical="center"/>
    </xf>
    <xf numFmtId="0" fontId="119" fillId="32" borderId="40" xfId="0" applyFont="1" applyFill="1" applyBorder="1" applyAlignment="1">
      <alignment horizontal="left" vertical="center"/>
    </xf>
    <xf numFmtId="0" fontId="119" fillId="32" borderId="150" xfId="0" applyFont="1" applyFill="1" applyBorder="1" applyAlignment="1">
      <alignment horizontal="left" vertical="top" wrapText="1"/>
    </xf>
    <xf numFmtId="0" fontId="119" fillId="32" borderId="37" xfId="0" applyFont="1" applyFill="1" applyBorder="1" applyAlignment="1">
      <alignment horizontal="left" vertical="top" wrapText="1"/>
    </xf>
    <xf numFmtId="0" fontId="119" fillId="32" borderId="38" xfId="0" applyFont="1" applyFill="1" applyBorder="1" applyAlignment="1">
      <alignment horizontal="left" vertical="top" wrapText="1"/>
    </xf>
    <xf numFmtId="0" fontId="24" fillId="32" borderId="18" xfId="0" applyFont="1" applyFill="1" applyBorder="1" applyAlignment="1">
      <alignment horizontal="center" shrinkToFit="1"/>
    </xf>
    <xf numFmtId="0" fontId="25" fillId="0" borderId="10" xfId="0" applyFont="1" applyBorder="1" applyAlignment="1">
      <alignment horizontal="right" vertical="center" wrapText="1"/>
    </xf>
    <xf numFmtId="0" fontId="25" fillId="32" borderId="74" xfId="0" applyFont="1" applyFill="1" applyBorder="1" applyAlignment="1">
      <alignment horizontal="left" vertical="center" shrinkToFit="1"/>
    </xf>
    <xf numFmtId="0" fontId="25" fillId="32" borderId="13" xfId="0" applyFont="1" applyFill="1" applyBorder="1" applyAlignment="1">
      <alignment horizontal="left" vertical="center" shrinkToFit="1"/>
    </xf>
    <xf numFmtId="0" fontId="25" fillId="32" borderId="20" xfId="0" applyFont="1" applyFill="1" applyBorder="1" applyAlignment="1">
      <alignment horizontal="left" vertical="center" shrinkToFit="1"/>
    </xf>
    <xf numFmtId="0" fontId="68" fillId="0" borderId="10" xfId="43" applyFont="1" applyBorder="1" applyAlignment="1" applyProtection="1">
      <alignment horizontal="left" vertical="center" wrapText="1"/>
      <protection/>
    </xf>
    <xf numFmtId="0" fontId="121" fillId="0" borderId="10" xfId="43" applyFont="1" applyBorder="1" applyAlignment="1" applyProtection="1">
      <alignment horizontal="left" vertical="center" wrapText="1"/>
      <protection/>
    </xf>
    <xf numFmtId="0" fontId="58" fillId="0" borderId="121" xfId="0" applyFont="1" applyBorder="1" applyAlignment="1">
      <alignment horizontal="center" vertical="center"/>
    </xf>
    <xf numFmtId="0" fontId="58" fillId="0" borderId="17" xfId="0" applyFont="1" applyBorder="1" applyAlignment="1">
      <alignment horizontal="center" vertical="center"/>
    </xf>
    <xf numFmtId="0" fontId="58" fillId="0" borderId="91" xfId="0" applyFont="1" applyBorder="1" applyAlignment="1">
      <alignment horizontal="center" vertical="center"/>
    </xf>
    <xf numFmtId="0" fontId="58" fillId="0" borderId="12" xfId="0" applyFont="1" applyBorder="1" applyAlignment="1">
      <alignment horizontal="left" vertical="center"/>
    </xf>
    <xf numFmtId="0" fontId="58" fillId="0" borderId="0" xfId="0" applyFont="1" applyBorder="1" applyAlignment="1">
      <alignment horizontal="left" vertical="center"/>
    </xf>
    <xf numFmtId="0" fontId="58" fillId="0" borderId="19" xfId="0" applyFont="1" applyBorder="1" applyAlignment="1">
      <alignment horizontal="left" vertical="center"/>
    </xf>
    <xf numFmtId="0" fontId="58" fillId="0" borderId="78" xfId="0" applyFont="1" applyBorder="1" applyAlignment="1">
      <alignment horizontal="left"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58" fillId="0" borderId="64" xfId="0" applyFont="1" applyBorder="1" applyAlignment="1">
      <alignment horizontal="left" vertical="center" wrapText="1"/>
    </xf>
    <xf numFmtId="0" fontId="58" fillId="0" borderId="32" xfId="0" applyFont="1" applyBorder="1" applyAlignment="1">
      <alignment horizontal="left" vertical="center" wrapText="1"/>
    </xf>
    <xf numFmtId="0" fontId="58" fillId="0" borderId="87" xfId="0" applyFont="1" applyBorder="1" applyAlignment="1">
      <alignment horizontal="left" vertical="center" wrapText="1"/>
    </xf>
    <xf numFmtId="0" fontId="58" fillId="0" borderId="30" xfId="0" applyFont="1" applyBorder="1" applyAlignment="1">
      <alignment horizontal="center" vertical="center"/>
    </xf>
    <xf numFmtId="0" fontId="58" fillId="0" borderId="29" xfId="0" applyFont="1" applyBorder="1" applyAlignment="1">
      <alignment horizontal="center" vertical="center"/>
    </xf>
    <xf numFmtId="0" fontId="25" fillId="32" borderId="32" xfId="0" applyFont="1" applyFill="1" applyBorder="1" applyAlignment="1">
      <alignment horizontal="center" vertical="center" shrinkToFit="1"/>
    </xf>
    <xf numFmtId="0" fontId="25" fillId="32" borderId="40" xfId="0" applyFont="1" applyFill="1" applyBorder="1" applyAlignment="1">
      <alignment horizontal="center" vertical="center" shrinkToFit="1"/>
    </xf>
    <xf numFmtId="0" fontId="56" fillId="0" borderId="18" xfId="0" applyFont="1" applyBorder="1" applyAlignment="1">
      <alignment horizontal="left" vertical="center"/>
    </xf>
    <xf numFmtId="0" fontId="25" fillId="32" borderId="77" xfId="0" applyFont="1" applyFill="1" applyBorder="1" applyAlignment="1">
      <alignment horizontal="left" vertical="top" wrapText="1"/>
    </xf>
    <xf numFmtId="0" fontId="25" fillId="32" borderId="18" xfId="0" applyFont="1" applyFill="1" applyBorder="1" applyAlignment="1">
      <alignment horizontal="left" vertical="top" wrapText="1"/>
    </xf>
    <xf numFmtId="0" fontId="25" fillId="32" borderId="22" xfId="0" applyFont="1" applyFill="1" applyBorder="1" applyAlignment="1">
      <alignment horizontal="left" vertical="top" wrapText="1"/>
    </xf>
    <xf numFmtId="0" fontId="25" fillId="0" borderId="71" xfId="0" applyFont="1" applyBorder="1" applyAlignment="1">
      <alignment horizontal="left" vertical="center"/>
    </xf>
    <xf numFmtId="0" fontId="25" fillId="0" borderId="33" xfId="0" applyFont="1" applyBorder="1" applyAlignment="1">
      <alignment horizontal="left" vertical="center"/>
    </xf>
    <xf numFmtId="0" fontId="25" fillId="0" borderId="36" xfId="0" applyFont="1" applyBorder="1" applyAlignment="1">
      <alignment horizontal="left" vertical="center"/>
    </xf>
    <xf numFmtId="0" fontId="25" fillId="32" borderId="74" xfId="0" applyFont="1" applyFill="1" applyBorder="1" applyAlignment="1">
      <alignment horizontal="left" vertical="top" shrinkToFit="1"/>
    </xf>
    <xf numFmtId="0" fontId="25" fillId="32" borderId="13" xfId="0" applyFont="1" applyFill="1" applyBorder="1" applyAlignment="1">
      <alignment horizontal="left" vertical="top" shrinkToFit="1"/>
    </xf>
    <xf numFmtId="0" fontId="25" fillId="32" borderId="20" xfId="0" applyFont="1" applyFill="1" applyBorder="1" applyAlignment="1">
      <alignment horizontal="left" vertical="top" shrinkToFit="1"/>
    </xf>
    <xf numFmtId="0" fontId="58" fillId="0" borderId="71" xfId="0" applyFont="1" applyBorder="1" applyAlignment="1">
      <alignment horizontal="left" vertical="center" wrapText="1"/>
    </xf>
    <xf numFmtId="0" fontId="58" fillId="0" borderId="33" xfId="0" applyFont="1" applyBorder="1" applyAlignment="1">
      <alignment horizontal="left" vertical="center" wrapText="1"/>
    </xf>
    <xf numFmtId="0" fontId="58" fillId="0" borderId="78" xfId="0" applyFont="1" applyBorder="1" applyAlignment="1">
      <alignment horizontal="left" vertical="center" wrapText="1"/>
    </xf>
    <xf numFmtId="0" fontId="58" fillId="0" borderId="13" xfId="0" applyFont="1" applyBorder="1" applyAlignment="1">
      <alignment horizontal="left" vertical="center" wrapText="1"/>
    </xf>
    <xf numFmtId="0" fontId="58" fillId="0" borderId="69" xfId="0" applyFont="1" applyBorder="1" applyAlignment="1">
      <alignment horizontal="left" vertical="center" wrapText="1"/>
    </xf>
    <xf numFmtId="0" fontId="58" fillId="0" borderId="50" xfId="0" applyFont="1" applyBorder="1" applyAlignment="1">
      <alignment horizontal="left" vertical="center" wrapText="1"/>
    </xf>
    <xf numFmtId="0" fontId="56" fillId="0" borderId="18" xfId="0" applyFont="1" applyBorder="1" applyAlignment="1">
      <alignment horizontal="center"/>
    </xf>
    <xf numFmtId="0" fontId="115" fillId="0" borderId="0" xfId="0" applyFont="1" applyAlignment="1">
      <alignment horizontal="right" vertical="center"/>
    </xf>
    <xf numFmtId="0" fontId="25" fillId="32" borderId="30" xfId="0" applyFont="1" applyFill="1" applyBorder="1" applyAlignment="1">
      <alignment horizontal="left" vertical="center" shrinkToFit="1"/>
    </xf>
    <xf numFmtId="0" fontId="25" fillId="32" borderId="17" xfId="0" applyFont="1" applyFill="1" applyBorder="1" applyAlignment="1">
      <alignment horizontal="left" vertical="center" shrinkToFit="1"/>
    </xf>
    <xf numFmtId="0" fontId="25" fillId="32" borderId="29" xfId="0" applyFont="1" applyFill="1" applyBorder="1" applyAlignment="1">
      <alignment horizontal="left" vertical="center" shrinkToFit="1"/>
    </xf>
    <xf numFmtId="0" fontId="25" fillId="32" borderId="39" xfId="0" applyFont="1" applyFill="1" applyBorder="1" applyAlignment="1">
      <alignment horizontal="left" vertical="center" shrinkToFit="1"/>
    </xf>
    <xf numFmtId="0" fontId="25" fillId="32" borderId="28" xfId="0" applyFont="1" applyFill="1" applyBorder="1" applyAlignment="1">
      <alignment horizontal="left" vertical="center" shrinkToFit="1"/>
    </xf>
    <xf numFmtId="0" fontId="25" fillId="32" borderId="31" xfId="0" applyFont="1" applyFill="1" applyBorder="1" applyAlignment="1">
      <alignment horizontal="left" vertical="center" shrinkToFit="1"/>
    </xf>
    <xf numFmtId="0" fontId="58" fillId="32" borderId="28" xfId="0" applyFont="1" applyFill="1" applyBorder="1" applyAlignment="1">
      <alignment horizontal="center" shrinkToFit="1"/>
    </xf>
    <xf numFmtId="0" fontId="58" fillId="0" borderId="28" xfId="0" applyFont="1" applyBorder="1" applyAlignment="1">
      <alignment horizontal="center" shrinkToFit="1"/>
    </xf>
    <xf numFmtId="0" fontId="58" fillId="0" borderId="28" xfId="0" applyFont="1" applyBorder="1" applyAlignment="1">
      <alignment horizontal="center" wrapText="1"/>
    </xf>
    <xf numFmtId="0" fontId="58" fillId="0" borderId="13" xfId="0" applyFont="1" applyBorder="1" applyAlignment="1">
      <alignment horizontal="center"/>
    </xf>
    <xf numFmtId="0" fontId="54" fillId="0" borderId="0" xfId="0" applyFont="1" applyBorder="1" applyAlignment="1">
      <alignment horizontal="left"/>
    </xf>
    <xf numFmtId="0" fontId="57" fillId="0" borderId="71" xfId="0" applyFont="1" applyBorder="1" applyAlignment="1">
      <alignment horizontal="left" vertical="center"/>
    </xf>
    <xf numFmtId="0" fontId="57" fillId="0" borderId="33" xfId="0" applyFont="1" applyBorder="1" applyAlignment="1">
      <alignment horizontal="left" vertical="center"/>
    </xf>
    <xf numFmtId="0" fontId="57" fillId="0" borderId="0" xfId="0" applyFont="1" applyBorder="1" applyAlignment="1">
      <alignment horizontal="left" vertical="center"/>
    </xf>
    <xf numFmtId="0" fontId="57" fillId="0" borderId="16" xfId="0" applyFont="1" applyBorder="1" applyAlignment="1">
      <alignment horizontal="left" vertical="center"/>
    </xf>
    <xf numFmtId="0" fontId="57" fillId="32" borderId="78" xfId="0" applyFont="1" applyFill="1" applyBorder="1" applyAlignment="1">
      <alignment horizontal="left" vertical="top" wrapText="1"/>
    </xf>
    <xf numFmtId="0" fontId="57" fillId="32" borderId="13" xfId="0" applyFont="1" applyFill="1" applyBorder="1" applyAlignment="1">
      <alignment horizontal="left" vertical="top" wrapText="1"/>
    </xf>
    <xf numFmtId="0" fontId="57" fillId="32" borderId="20" xfId="0" applyFont="1" applyFill="1" applyBorder="1" applyAlignment="1">
      <alignment horizontal="left" vertical="top" wrapText="1"/>
    </xf>
    <xf numFmtId="0" fontId="61" fillId="0" borderId="0" xfId="0" applyFont="1" applyBorder="1" applyAlignment="1">
      <alignment horizontal="left" vertical="center" wrapText="1"/>
    </xf>
    <xf numFmtId="0" fontId="58" fillId="0" borderId="74" xfId="0" applyFont="1" applyBorder="1" applyAlignment="1">
      <alignment horizontal="center" vertical="center"/>
    </xf>
    <xf numFmtId="0" fontId="58" fillId="0" borderId="13" xfId="0" applyFont="1" applyBorder="1" applyAlignment="1">
      <alignment horizontal="center" vertical="center"/>
    </xf>
    <xf numFmtId="0" fontId="58" fillId="0" borderId="20" xfId="0" applyFont="1" applyBorder="1" applyAlignment="1">
      <alignment horizontal="center" vertical="center"/>
    </xf>
    <xf numFmtId="0" fontId="25" fillId="32" borderId="13" xfId="0" applyFont="1" applyFill="1" applyBorder="1" applyAlignment="1">
      <alignment horizontal="left" vertical="top" wrapText="1"/>
    </xf>
    <xf numFmtId="0" fontId="25" fillId="32" borderId="20" xfId="0" applyFont="1" applyFill="1" applyBorder="1" applyAlignment="1">
      <alignment horizontal="left" vertical="top" wrapText="1"/>
    </xf>
    <xf numFmtId="212" fontId="38" fillId="0" borderId="64" xfId="69" applyNumberFormat="1" applyFont="1" applyFill="1" applyBorder="1" applyAlignment="1">
      <alignment vertical="center"/>
      <protection/>
    </xf>
    <xf numFmtId="212" fontId="38" fillId="0" borderId="32" xfId="69" applyNumberFormat="1" applyFont="1" applyFill="1" applyBorder="1" applyAlignment="1">
      <alignment vertical="center"/>
      <protection/>
    </xf>
    <xf numFmtId="212" fontId="38" fillId="0" borderId="87" xfId="69" applyNumberFormat="1" applyFont="1" applyFill="1" applyBorder="1" applyAlignment="1">
      <alignment vertical="center"/>
      <protection/>
    </xf>
    <xf numFmtId="176" fontId="38" fillId="0" borderId="97" xfId="69" applyNumberFormat="1" applyFont="1" applyFill="1" applyBorder="1" applyAlignment="1">
      <alignment vertical="center"/>
      <protection/>
    </xf>
    <xf numFmtId="176" fontId="38" fillId="0" borderId="32" xfId="69" applyNumberFormat="1" applyFont="1" applyFill="1" applyBorder="1" applyAlignment="1">
      <alignment vertical="center"/>
      <protection/>
    </xf>
    <xf numFmtId="176" fontId="38" fillId="0" borderId="87" xfId="69" applyNumberFormat="1" applyFont="1" applyFill="1" applyBorder="1" applyAlignment="1">
      <alignment vertical="center"/>
      <protection/>
    </xf>
    <xf numFmtId="0" fontId="7" fillId="0" borderId="109" xfId="69" applyFont="1" applyBorder="1" applyAlignment="1">
      <alignment vertical="center" textRotation="255" wrapText="1"/>
      <protection/>
    </xf>
    <xf numFmtId="0" fontId="7" fillId="0" borderId="110" xfId="69" applyFont="1" applyBorder="1" applyAlignment="1">
      <alignment vertical="center" textRotation="255" wrapText="1"/>
      <protection/>
    </xf>
    <xf numFmtId="0" fontId="7" fillId="0" borderId="111" xfId="69" applyFont="1" applyBorder="1" applyAlignment="1">
      <alignment vertical="center" textRotation="255" wrapText="1"/>
      <protection/>
    </xf>
    <xf numFmtId="212" fontId="38" fillId="0" borderId="121" xfId="69" applyNumberFormat="1" applyFont="1" applyFill="1" applyBorder="1" applyAlignment="1">
      <alignment vertical="center"/>
      <protection/>
    </xf>
    <xf numFmtId="212" fontId="38" fillId="0" borderId="17" xfId="69" applyNumberFormat="1" applyFont="1" applyFill="1" applyBorder="1" applyAlignment="1">
      <alignment vertical="center"/>
      <protection/>
    </xf>
    <xf numFmtId="212" fontId="38" fillId="0" borderId="91" xfId="69" applyNumberFormat="1" applyFont="1" applyFill="1" applyBorder="1" applyAlignment="1">
      <alignment vertical="center"/>
      <protection/>
    </xf>
    <xf numFmtId="176" fontId="38" fillId="0" borderId="30" xfId="69" applyNumberFormat="1" applyFont="1" applyFill="1" applyBorder="1" applyAlignment="1">
      <alignment vertical="center"/>
      <protection/>
    </xf>
    <xf numFmtId="176" fontId="38" fillId="0" borderId="17" xfId="69" applyNumberFormat="1" applyFont="1" applyFill="1" applyBorder="1" applyAlignment="1">
      <alignment vertical="center"/>
      <protection/>
    </xf>
    <xf numFmtId="176" fontId="38" fillId="0" borderId="91" xfId="69" applyNumberFormat="1" applyFont="1" applyFill="1" applyBorder="1" applyAlignment="1">
      <alignment vertical="center"/>
      <protection/>
    </xf>
    <xf numFmtId="212" fontId="38" fillId="0" borderId="69" xfId="69" applyNumberFormat="1" applyFont="1" applyFill="1" applyBorder="1" applyAlignment="1">
      <alignment vertical="center"/>
      <protection/>
    </xf>
    <xf numFmtId="212" fontId="38" fillId="0" borderId="28" xfId="69" applyNumberFormat="1" applyFont="1" applyFill="1" applyBorder="1" applyAlignment="1">
      <alignment vertical="center"/>
      <protection/>
    </xf>
    <xf numFmtId="212" fontId="38" fillId="0" borderId="50" xfId="69" applyNumberFormat="1" applyFont="1" applyFill="1" applyBorder="1" applyAlignment="1">
      <alignment vertical="center"/>
      <protection/>
    </xf>
    <xf numFmtId="176" fontId="38" fillId="0" borderId="39" xfId="69" applyNumberFormat="1" applyFont="1" applyFill="1" applyBorder="1" applyAlignment="1">
      <alignment vertical="center"/>
      <protection/>
    </xf>
    <xf numFmtId="176" fontId="38" fillId="0" borderId="28" xfId="69" applyNumberFormat="1" applyFont="1" applyFill="1" applyBorder="1" applyAlignment="1">
      <alignment vertical="center"/>
      <protection/>
    </xf>
    <xf numFmtId="176" fontId="38" fillId="0" borderId="50" xfId="69" applyNumberFormat="1" applyFont="1" applyFill="1" applyBorder="1" applyAlignment="1">
      <alignment vertical="center"/>
      <protection/>
    </xf>
    <xf numFmtId="0" fontId="38" fillId="0" borderId="44" xfId="69" applyFont="1" applyFill="1" applyBorder="1" applyAlignment="1">
      <alignment horizontal="center" vertical="center"/>
      <protection/>
    </xf>
    <xf numFmtId="0" fontId="38" fillId="0" borderId="42" xfId="69" applyFont="1" applyFill="1" applyBorder="1" applyAlignment="1">
      <alignment horizontal="center" vertical="center"/>
      <protection/>
    </xf>
    <xf numFmtId="0" fontId="38" fillId="0" borderId="152" xfId="69" applyFont="1" applyFill="1" applyBorder="1" applyAlignment="1">
      <alignment horizontal="center" vertical="center"/>
      <protection/>
    </xf>
    <xf numFmtId="0" fontId="38" fillId="30" borderId="153" xfId="69" applyFont="1" applyFill="1" applyBorder="1" applyAlignment="1">
      <alignment horizontal="center" vertical="center"/>
      <protection/>
    </xf>
    <xf numFmtId="0" fontId="38" fillId="30" borderId="154" xfId="69" applyFont="1" applyFill="1" applyBorder="1" applyAlignment="1">
      <alignment horizontal="center" vertical="center"/>
      <protection/>
    </xf>
    <xf numFmtId="0" fontId="38" fillId="30" borderId="155" xfId="69" applyFont="1" applyFill="1" applyBorder="1" applyAlignment="1">
      <alignment horizontal="center" vertical="center"/>
      <protection/>
    </xf>
    <xf numFmtId="0" fontId="40" fillId="0" borderId="156" xfId="69" applyFont="1" applyFill="1" applyBorder="1" applyAlignment="1">
      <alignment horizontal="left" vertical="center"/>
      <protection/>
    </xf>
    <xf numFmtId="0" fontId="40" fillId="0" borderId="42" xfId="69" applyFont="1" applyFill="1" applyBorder="1" applyAlignment="1">
      <alignment horizontal="left" vertical="center"/>
      <protection/>
    </xf>
    <xf numFmtId="0" fontId="40" fillId="0" borderId="157" xfId="69" applyFont="1" applyFill="1" applyBorder="1" applyAlignment="1">
      <alignment horizontal="left" vertical="center"/>
      <protection/>
    </xf>
    <xf numFmtId="0" fontId="38" fillId="0" borderId="58" xfId="69" applyFont="1" applyFill="1" applyBorder="1" applyAlignment="1">
      <alignment horizontal="center" vertical="center" shrinkToFit="1"/>
      <protection/>
    </xf>
    <xf numFmtId="0" fontId="38" fillId="0" borderId="45" xfId="69" applyFont="1" applyFill="1" applyBorder="1" applyAlignment="1">
      <alignment horizontal="center" vertical="center" shrinkToFit="1"/>
      <protection/>
    </xf>
    <xf numFmtId="0" fontId="38" fillId="0" borderId="158" xfId="69" applyFont="1" applyFill="1" applyBorder="1" applyAlignment="1">
      <alignment horizontal="center" vertical="center"/>
      <protection/>
    </xf>
    <xf numFmtId="0" fontId="38" fillId="0" borderId="159" xfId="69" applyFont="1" applyFill="1" applyBorder="1" applyAlignment="1">
      <alignment horizontal="center" vertical="center"/>
      <protection/>
    </xf>
    <xf numFmtId="0" fontId="38" fillId="0" borderId="160" xfId="69" applyFont="1" applyFill="1" applyBorder="1" applyAlignment="1">
      <alignment horizontal="center" vertical="center"/>
      <protection/>
    </xf>
    <xf numFmtId="0" fontId="38" fillId="0" borderId="161" xfId="69" applyFont="1" applyFill="1" applyBorder="1" applyAlignment="1">
      <alignment horizontal="center" vertical="center"/>
      <protection/>
    </xf>
    <xf numFmtId="176" fontId="38" fillId="30" borderId="42" xfId="69" applyNumberFormat="1" applyFont="1" applyFill="1" applyBorder="1" applyAlignment="1">
      <alignment vertical="center"/>
      <protection/>
    </xf>
    <xf numFmtId="176" fontId="38" fillId="30" borderId="157" xfId="69" applyNumberFormat="1" applyFont="1" applyFill="1" applyBorder="1" applyAlignment="1">
      <alignment vertical="center"/>
      <protection/>
    </xf>
    <xf numFmtId="176" fontId="38" fillId="30" borderId="41" xfId="69" applyNumberFormat="1" applyFont="1" applyFill="1" applyBorder="1" applyAlignment="1">
      <alignment vertical="center"/>
      <protection/>
    </xf>
    <xf numFmtId="0" fontId="38" fillId="0" borderId="20" xfId="69" applyFont="1" applyBorder="1" applyAlignment="1">
      <alignment horizontal="center" vertical="center"/>
      <protection/>
    </xf>
    <xf numFmtId="0" fontId="38" fillId="0" borderId="31" xfId="69" applyFont="1" applyBorder="1" applyAlignment="1">
      <alignment horizontal="center" vertical="center"/>
      <protection/>
    </xf>
    <xf numFmtId="0" fontId="38" fillId="0" borderId="46" xfId="69" applyFont="1" applyFill="1" applyBorder="1" applyAlignment="1">
      <alignment horizontal="center" vertical="center"/>
      <protection/>
    </xf>
    <xf numFmtId="0" fontId="38" fillId="0" borderId="47" xfId="69" applyFont="1" applyFill="1" applyBorder="1" applyAlignment="1">
      <alignment horizontal="center" vertical="center"/>
      <protection/>
    </xf>
    <xf numFmtId="0" fontId="38" fillId="0" borderId="63" xfId="69" applyFont="1" applyFill="1" applyBorder="1" applyAlignment="1">
      <alignment horizontal="center" vertical="center"/>
      <protection/>
    </xf>
    <xf numFmtId="0" fontId="38" fillId="0" borderId="91" xfId="69" applyFont="1" applyFill="1" applyBorder="1" applyAlignment="1">
      <alignment horizontal="center" vertical="center"/>
      <protection/>
    </xf>
    <xf numFmtId="0" fontId="38" fillId="34" borderId="121" xfId="69" applyFont="1" applyFill="1" applyBorder="1" applyAlignment="1">
      <alignment horizontal="center" vertical="center"/>
      <protection/>
    </xf>
    <xf numFmtId="0" fontId="38" fillId="34" borderId="17" xfId="69" applyFont="1" applyFill="1" applyBorder="1" applyAlignment="1">
      <alignment horizontal="center" vertical="center"/>
      <protection/>
    </xf>
    <xf numFmtId="0" fontId="38" fillId="34" borderId="29" xfId="69" applyFont="1" applyFill="1" applyBorder="1" applyAlignment="1">
      <alignment horizontal="center" vertical="center"/>
      <protection/>
    </xf>
    <xf numFmtId="0" fontId="38" fillId="0" borderId="91" xfId="69" applyFont="1" applyFill="1" applyBorder="1" applyAlignment="1">
      <alignment horizontal="center" vertical="center" wrapText="1"/>
      <protection/>
    </xf>
    <xf numFmtId="0" fontId="38" fillId="0" borderId="47" xfId="69" applyFont="1" applyFill="1" applyBorder="1" applyAlignment="1">
      <alignment horizontal="center" vertical="center" wrapText="1"/>
      <protection/>
    </xf>
    <xf numFmtId="0" fontId="38" fillId="0" borderId="50" xfId="69" applyFont="1" applyFill="1" applyBorder="1" applyAlignment="1">
      <alignment horizontal="center" vertical="center" wrapText="1"/>
      <protection/>
    </xf>
    <xf numFmtId="0" fontId="38" fillId="0" borderId="49" xfId="69" applyFont="1" applyFill="1" applyBorder="1" applyAlignment="1">
      <alignment horizontal="center" vertical="center" wrapText="1"/>
      <protection/>
    </xf>
    <xf numFmtId="0" fontId="38" fillId="0" borderId="157" xfId="69" applyFont="1" applyFill="1" applyBorder="1" applyAlignment="1">
      <alignment horizontal="center" vertical="center"/>
      <protection/>
    </xf>
    <xf numFmtId="0" fontId="38" fillId="0" borderId="41" xfId="69" applyFont="1" applyFill="1" applyBorder="1" applyAlignment="1">
      <alignment horizontal="center" vertical="center" shrinkToFit="1"/>
      <protection/>
    </xf>
    <xf numFmtId="0" fontId="38" fillId="0" borderId="42" xfId="69" applyFont="1" applyFill="1" applyBorder="1" applyAlignment="1">
      <alignment horizontal="center" vertical="center" shrinkToFit="1"/>
      <protection/>
    </xf>
    <xf numFmtId="0" fontId="38" fillId="0" borderId="157" xfId="69" applyFont="1" applyFill="1" applyBorder="1" applyAlignment="1">
      <alignment horizontal="center" vertical="center" shrinkToFit="1"/>
      <protection/>
    </xf>
    <xf numFmtId="202" fontId="38" fillId="0" borderId="41" xfId="51" applyNumberFormat="1" applyFont="1" applyFill="1" applyBorder="1" applyAlignment="1">
      <alignment horizontal="center" vertical="center"/>
    </xf>
    <xf numFmtId="202" fontId="38" fillId="0" borderId="42" xfId="51" applyNumberFormat="1" applyFont="1" applyFill="1" applyBorder="1" applyAlignment="1">
      <alignment horizontal="center" vertical="center"/>
    </xf>
    <xf numFmtId="202" fontId="38" fillId="0" borderId="43" xfId="51" applyNumberFormat="1" applyFont="1" applyFill="1" applyBorder="1" applyAlignment="1">
      <alignment horizontal="center" vertical="center"/>
    </xf>
    <xf numFmtId="0" fontId="7" fillId="0" borderId="109" xfId="69" applyFont="1" applyBorder="1" applyAlignment="1">
      <alignment vertical="center" textRotation="255"/>
      <protection/>
    </xf>
    <xf numFmtId="0" fontId="7" fillId="0" borderId="110" xfId="69" applyFont="1" applyBorder="1" applyAlignment="1">
      <alignment vertical="center" textRotation="255"/>
      <protection/>
    </xf>
    <xf numFmtId="0" fontId="7" fillId="0" borderId="111" xfId="69" applyFont="1" applyBorder="1" applyAlignment="1">
      <alignment vertical="center" textRotation="255"/>
      <protection/>
    </xf>
    <xf numFmtId="0" fontId="38" fillId="0" borderId="48" xfId="69" applyFont="1" applyFill="1" applyBorder="1" applyAlignment="1">
      <alignment horizontal="center" vertical="center"/>
      <protection/>
    </xf>
    <xf numFmtId="0" fontId="38" fillId="0" borderId="39" xfId="69" applyFont="1" applyFill="1" applyBorder="1" applyAlignment="1">
      <alignment horizontal="center" vertical="center"/>
      <protection/>
    </xf>
    <xf numFmtId="0" fontId="38" fillId="0" borderId="44" xfId="69" applyFont="1" applyFill="1" applyBorder="1" applyAlignment="1">
      <alignment horizontal="center" vertical="center" shrinkToFit="1"/>
      <protection/>
    </xf>
    <xf numFmtId="0" fontId="38" fillId="0" borderId="41" xfId="69" applyFont="1" applyFill="1" applyBorder="1" applyAlignment="1">
      <alignment horizontal="center" vertical="center"/>
      <protection/>
    </xf>
    <xf numFmtId="0" fontId="38" fillId="0" borderId="43" xfId="69" applyFont="1" applyFill="1" applyBorder="1" applyAlignment="1">
      <alignment horizontal="center" vertical="center"/>
      <protection/>
    </xf>
    <xf numFmtId="176" fontId="38" fillId="0" borderId="41" xfId="69" applyNumberFormat="1" applyFont="1" applyFill="1" applyBorder="1" applyAlignment="1">
      <alignment horizontal="center" vertical="center"/>
      <protection/>
    </xf>
    <xf numFmtId="176" fontId="38" fillId="0" borderId="42" xfId="69" applyNumberFormat="1" applyFont="1" applyFill="1" applyBorder="1" applyAlignment="1">
      <alignment horizontal="center" vertical="center"/>
      <protection/>
    </xf>
    <xf numFmtId="176" fontId="38" fillId="0" borderId="43" xfId="69" applyNumberFormat="1" applyFont="1" applyFill="1" applyBorder="1" applyAlignment="1">
      <alignment horizontal="center" vertical="center"/>
      <protection/>
    </xf>
    <xf numFmtId="0" fontId="8" fillId="0" borderId="0" xfId="69" applyFont="1" applyAlignment="1">
      <alignment horizontal="center" vertical="center"/>
      <protection/>
    </xf>
    <xf numFmtId="0" fontId="7" fillId="0" borderId="44" xfId="69" applyFont="1" applyBorder="1" applyAlignment="1">
      <alignment horizontal="center" vertical="center"/>
      <protection/>
    </xf>
    <xf numFmtId="0" fontId="7" fillId="0" borderId="42" xfId="69" applyFont="1" applyBorder="1" applyAlignment="1">
      <alignment horizontal="center" vertical="center"/>
      <protection/>
    </xf>
    <xf numFmtId="0" fontId="7" fillId="0" borderId="157" xfId="69" applyFont="1" applyBorder="1" applyAlignment="1">
      <alignment horizontal="center" vertical="center"/>
      <protection/>
    </xf>
    <xf numFmtId="0" fontId="38" fillId="0" borderId="121" xfId="69" applyFont="1" applyFill="1" applyBorder="1" applyAlignment="1">
      <alignment horizontal="center" vertical="center"/>
      <protection/>
    </xf>
    <xf numFmtId="0" fontId="38" fillId="0" borderId="17" xfId="69" applyFont="1" applyFill="1" applyBorder="1" applyAlignment="1">
      <alignment horizontal="center" vertical="center"/>
      <protection/>
    </xf>
    <xf numFmtId="0" fontId="38" fillId="0" borderId="29" xfId="69" applyFont="1" applyFill="1" applyBorder="1" applyAlignment="1">
      <alignment horizontal="center" vertical="center"/>
      <protection/>
    </xf>
    <xf numFmtId="0" fontId="41" fillId="0" borderId="0" xfId="69" applyFont="1" applyBorder="1" applyAlignment="1">
      <alignment horizontal="center" vertical="center"/>
      <protection/>
    </xf>
    <xf numFmtId="0" fontId="43" fillId="0" borderId="33" xfId="64" applyFont="1" applyBorder="1" applyAlignment="1">
      <alignment/>
      <protection/>
    </xf>
    <xf numFmtId="0" fontId="43" fillId="0" borderId="0" xfId="64" applyFont="1" applyBorder="1" applyAlignment="1">
      <alignment/>
      <protection/>
    </xf>
    <xf numFmtId="0" fontId="0" fillId="0" borderId="39" xfId="64" applyBorder="1" applyAlignment="1">
      <alignment horizontal="center" vertical="center"/>
      <protection/>
    </xf>
    <xf numFmtId="0" fontId="0" fillId="0" borderId="50" xfId="64" applyBorder="1" applyAlignment="1">
      <alignment horizontal="center" vertical="center"/>
      <protection/>
    </xf>
    <xf numFmtId="0" fontId="0" fillId="0" borderId="28" xfId="64" applyBorder="1" applyAlignment="1">
      <alignment horizontal="center" vertical="center"/>
      <protection/>
    </xf>
    <xf numFmtId="0" fontId="0" fillId="0" borderId="74" xfId="64" applyBorder="1" applyAlignment="1">
      <alignment horizontal="center" vertical="center"/>
      <protection/>
    </xf>
    <xf numFmtId="0" fontId="0" fillId="0" borderId="13" xfId="64" applyBorder="1" applyAlignment="1">
      <alignment horizontal="center" vertical="center"/>
      <protection/>
    </xf>
    <xf numFmtId="0" fontId="0" fillId="0" borderId="14" xfId="64" applyBorder="1" applyAlignment="1">
      <alignment horizontal="center" vertical="center"/>
      <protection/>
    </xf>
    <xf numFmtId="0" fontId="17" fillId="0" borderId="39" xfId="64" applyFont="1" applyBorder="1" applyAlignment="1">
      <alignment horizontal="left" vertical="center" wrapText="1"/>
      <protection/>
    </xf>
    <xf numFmtId="0" fontId="17" fillId="0" borderId="50" xfId="64" applyFont="1" applyBorder="1" applyAlignment="1">
      <alignment horizontal="left" vertical="center" wrapText="1"/>
      <protection/>
    </xf>
    <xf numFmtId="0" fontId="17" fillId="0" borderId="74" xfId="64" applyFont="1" applyBorder="1" applyAlignment="1">
      <alignment horizontal="center" vertical="center"/>
      <protection/>
    </xf>
    <xf numFmtId="0" fontId="17" fillId="0" borderId="13" xfId="64" applyFont="1" applyBorder="1" applyAlignment="1">
      <alignment horizontal="center" vertical="center"/>
      <protection/>
    </xf>
    <xf numFmtId="0" fontId="17" fillId="0" borderId="14" xfId="64" applyFont="1" applyBorder="1" applyAlignment="1">
      <alignment horizontal="center" vertical="center"/>
      <protection/>
    </xf>
    <xf numFmtId="0" fontId="43" fillId="0" borderId="33" xfId="65" applyFont="1" applyBorder="1" applyAlignment="1">
      <alignment/>
      <protection/>
    </xf>
    <xf numFmtId="0" fontId="43" fillId="0" borderId="0" xfId="65" applyFont="1" applyBorder="1" applyAlignment="1">
      <alignment/>
      <protection/>
    </xf>
    <xf numFmtId="0" fontId="5" fillId="0" borderId="77" xfId="65" applyFont="1" applyBorder="1" applyAlignment="1">
      <alignment horizontal="center"/>
      <protection/>
    </xf>
    <xf numFmtId="0" fontId="5" fillId="0" borderId="18" xfId="65" applyFont="1" applyBorder="1" applyAlignment="1">
      <alignment horizontal="center"/>
      <protection/>
    </xf>
    <xf numFmtId="0" fontId="5" fillId="0" borderId="22" xfId="65" applyFont="1" applyBorder="1" applyAlignment="1">
      <alignment horizontal="center"/>
      <protection/>
    </xf>
    <xf numFmtId="0" fontId="6" fillId="0" borderId="15" xfId="65" applyFont="1" applyBorder="1" applyAlignment="1">
      <alignment horizontal="left"/>
      <protection/>
    </xf>
    <xf numFmtId="0" fontId="6" fillId="0" borderId="0" xfId="65" applyFont="1" applyBorder="1" applyAlignment="1">
      <alignment horizontal="left"/>
      <protection/>
    </xf>
    <xf numFmtId="0" fontId="6" fillId="0" borderId="19" xfId="65" applyFont="1" applyBorder="1" applyAlignment="1">
      <alignment horizontal="left"/>
      <protection/>
    </xf>
    <xf numFmtId="0" fontId="7" fillId="0" borderId="15" xfId="65" applyFont="1" applyBorder="1" applyAlignment="1">
      <alignment horizontal="left"/>
      <protection/>
    </xf>
    <xf numFmtId="0" fontId="7" fillId="0" borderId="0" xfId="65" applyFont="1" applyBorder="1" applyAlignment="1">
      <alignment horizontal="left"/>
      <protection/>
    </xf>
    <xf numFmtId="0" fontId="7" fillId="0" borderId="19" xfId="65" applyFont="1" applyBorder="1" applyAlignment="1">
      <alignment horizontal="left"/>
      <protection/>
    </xf>
    <xf numFmtId="0" fontId="4" fillId="0" borderId="12" xfId="65" applyFont="1" applyBorder="1" applyAlignment="1">
      <alignment horizontal="center"/>
      <protection/>
    </xf>
    <xf numFmtId="0" fontId="4" fillId="0" borderId="0" xfId="65" applyFont="1" applyBorder="1" applyAlignment="1">
      <alignment horizontal="center"/>
      <protection/>
    </xf>
    <xf numFmtId="0" fontId="4" fillId="0" borderId="16" xfId="65" applyFont="1" applyBorder="1" applyAlignment="1">
      <alignment horizontal="center"/>
      <protection/>
    </xf>
    <xf numFmtId="0" fontId="4" fillId="0" borderId="75" xfId="65" applyFont="1" applyBorder="1" applyAlignment="1">
      <alignment horizontal="center"/>
      <protection/>
    </xf>
    <xf numFmtId="0" fontId="4" fillId="0" borderId="10" xfId="65" applyFont="1" applyBorder="1" applyAlignment="1">
      <alignment horizontal="center"/>
      <protection/>
    </xf>
    <xf numFmtId="0" fontId="4" fillId="0" borderId="11" xfId="65" applyFont="1" applyBorder="1" applyAlignment="1">
      <alignment horizontal="center"/>
      <protection/>
    </xf>
    <xf numFmtId="0" fontId="4" fillId="0" borderId="12" xfId="65" applyFont="1" applyBorder="1" applyAlignment="1">
      <alignment horizontal="center" vertical="center"/>
      <protection/>
    </xf>
    <xf numFmtId="0" fontId="4" fillId="0" borderId="0"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77" xfId="65" applyFont="1" applyBorder="1" applyAlignment="1">
      <alignment horizontal="center"/>
      <protection/>
    </xf>
    <xf numFmtId="0" fontId="4" fillId="0" borderId="18" xfId="65" applyFont="1" applyBorder="1" applyAlignment="1">
      <alignment horizontal="center"/>
      <protection/>
    </xf>
    <xf numFmtId="0" fontId="4" fillId="0" borderId="22" xfId="65" applyFont="1" applyBorder="1" applyAlignment="1">
      <alignment horizontal="center"/>
      <protection/>
    </xf>
    <xf numFmtId="0" fontId="17" fillId="0" borderId="0" xfId="65" applyFont="1" applyBorder="1" applyAlignment="1">
      <alignment horizontal="center" vertical="center"/>
      <protection/>
    </xf>
    <xf numFmtId="0" fontId="17" fillId="0" borderId="16" xfId="65" applyFont="1" applyBorder="1" applyAlignment="1">
      <alignment horizontal="center" vertical="center"/>
      <protection/>
    </xf>
    <xf numFmtId="0" fontId="17" fillId="0" borderId="0" xfId="65" applyFont="1" applyBorder="1" applyAlignment="1">
      <alignment horizontal="left" vertical="center"/>
      <protection/>
    </xf>
    <xf numFmtId="0" fontId="17" fillId="0" borderId="16" xfId="65" applyFont="1" applyBorder="1" applyAlignment="1">
      <alignment horizontal="left" vertical="center"/>
      <protection/>
    </xf>
    <xf numFmtId="0" fontId="0" fillId="0" borderId="39" xfId="65" applyBorder="1" applyAlignment="1">
      <alignment horizontal="center" vertical="center"/>
      <protection/>
    </xf>
    <xf numFmtId="0" fontId="0" fillId="0" borderId="50" xfId="65" applyBorder="1" applyAlignment="1">
      <alignment horizontal="center" vertical="center"/>
      <protection/>
    </xf>
    <xf numFmtId="0" fontId="0" fillId="0" borderId="28" xfId="65" applyBorder="1" applyAlignment="1">
      <alignment horizontal="center" vertical="center"/>
      <protection/>
    </xf>
    <xf numFmtId="0" fontId="0" fillId="0" borderId="39" xfId="65" applyBorder="1" applyAlignment="1">
      <alignment horizontal="center" vertical="center" shrinkToFit="1"/>
      <protection/>
    </xf>
    <xf numFmtId="0" fontId="0" fillId="0" borderId="28" xfId="65" applyBorder="1" applyAlignment="1">
      <alignment horizontal="center" vertical="center" shrinkToFit="1"/>
      <protection/>
    </xf>
    <xf numFmtId="0" fontId="0" fillId="0" borderId="50" xfId="65" applyBorder="1" applyAlignment="1">
      <alignment horizontal="center" vertical="center" shrinkToFit="1"/>
      <protection/>
    </xf>
    <xf numFmtId="0" fontId="17" fillId="0" borderId="39" xfId="65" applyFont="1" applyBorder="1" applyAlignment="1">
      <alignment horizontal="left" vertical="center" wrapText="1"/>
      <protection/>
    </xf>
    <xf numFmtId="0" fontId="17" fillId="0" borderId="50" xfId="65" applyFont="1" applyBorder="1" applyAlignment="1">
      <alignment horizontal="left" vertical="center" wrapText="1"/>
      <protection/>
    </xf>
    <xf numFmtId="0" fontId="17" fillId="0" borderId="74" xfId="65" applyFont="1" applyBorder="1" applyAlignment="1">
      <alignment horizontal="center" vertical="center"/>
      <protection/>
    </xf>
    <xf numFmtId="0" fontId="17" fillId="0" borderId="13" xfId="65" applyFont="1" applyBorder="1" applyAlignment="1">
      <alignment horizontal="center" vertical="center"/>
      <protection/>
    </xf>
    <xf numFmtId="0" fontId="17" fillId="0" borderId="14" xfId="65" applyFont="1" applyBorder="1" applyAlignment="1">
      <alignment horizontal="center" vertical="center"/>
      <protection/>
    </xf>
    <xf numFmtId="0" fontId="44" fillId="0" borderId="49" xfId="66" applyFont="1" applyBorder="1" applyAlignment="1">
      <alignment horizontal="center" vertical="center"/>
      <protection/>
    </xf>
    <xf numFmtId="0" fontId="44" fillId="0" borderId="39" xfId="66" applyFont="1" applyBorder="1" applyAlignment="1">
      <alignment horizontal="left" vertical="center"/>
      <protection/>
    </xf>
    <xf numFmtId="0" fontId="44" fillId="0" borderId="28" xfId="66" applyFont="1" applyBorder="1" applyAlignment="1">
      <alignment horizontal="left" vertical="center"/>
      <protection/>
    </xf>
    <xf numFmtId="0" fontId="44" fillId="0" borderId="50" xfId="66" applyFont="1" applyBorder="1" applyAlignment="1">
      <alignment horizontal="left" vertical="center"/>
      <protection/>
    </xf>
    <xf numFmtId="0" fontId="44" fillId="0" borderId="39" xfId="66" applyFont="1" applyBorder="1" applyAlignment="1">
      <alignment horizontal="center" vertical="center"/>
      <protection/>
    </xf>
    <xf numFmtId="0" fontId="44" fillId="0" borderId="50" xfId="66" applyFont="1" applyBorder="1" applyAlignment="1">
      <alignment horizontal="center" vertical="center"/>
      <protection/>
    </xf>
    <xf numFmtId="0" fontId="44" fillId="0" borderId="28" xfId="66" applyFont="1" applyBorder="1" applyAlignment="1">
      <alignment horizontal="center" vertical="center"/>
      <protection/>
    </xf>
    <xf numFmtId="0" fontId="44" fillId="0" borderId="49" xfId="66" applyFont="1" applyBorder="1" applyAlignment="1">
      <alignment horizontal="left" vertical="center" wrapText="1"/>
      <protection/>
    </xf>
    <xf numFmtId="0" fontId="44" fillId="0" borderId="73" xfId="66" applyFont="1" applyBorder="1" applyAlignment="1">
      <alignment horizontal="center" vertical="center"/>
      <protection/>
    </xf>
    <xf numFmtId="0" fontId="44" fillId="0" borderId="23" xfId="66" applyFont="1" applyBorder="1" applyAlignment="1">
      <alignment horizontal="center" vertical="center"/>
      <protection/>
    </xf>
    <xf numFmtId="0" fontId="44" fillId="0" borderId="74" xfId="66" applyFont="1" applyBorder="1" applyAlignment="1">
      <alignment horizontal="center" vertical="center"/>
      <protection/>
    </xf>
    <xf numFmtId="0" fontId="44" fillId="0" borderId="14" xfId="66" applyFont="1" applyBorder="1" applyAlignment="1">
      <alignment horizontal="center" vertical="center"/>
      <protection/>
    </xf>
    <xf numFmtId="0" fontId="44" fillId="0" borderId="48" xfId="66" applyFont="1" applyBorder="1" applyAlignment="1">
      <alignment vertical="top"/>
      <protection/>
    </xf>
    <xf numFmtId="0" fontId="44" fillId="0" borderId="49" xfId="66" applyFont="1" applyBorder="1" applyAlignment="1">
      <alignment vertical="top"/>
      <protection/>
    </xf>
    <xf numFmtId="0" fontId="44" fillId="0" borderId="49" xfId="66" applyFont="1" applyBorder="1" applyAlignment="1">
      <alignment horizontal="left" vertical="top"/>
      <protection/>
    </xf>
    <xf numFmtId="0" fontId="44" fillId="0" borderId="51" xfId="66" applyFont="1" applyBorder="1" applyAlignment="1">
      <alignment horizontal="left" vertical="top"/>
      <protection/>
    </xf>
    <xf numFmtId="0" fontId="44" fillId="0" borderId="48" xfId="66" applyFont="1" applyBorder="1" applyAlignment="1">
      <alignment vertical="top" wrapText="1"/>
      <protection/>
    </xf>
    <xf numFmtId="0" fontId="44" fillId="0" borderId="49" xfId="66" applyFont="1" applyBorder="1" applyAlignment="1">
      <alignment vertical="top" wrapText="1"/>
      <protection/>
    </xf>
    <xf numFmtId="0" fontId="44" fillId="0" borderId="39" xfId="66" applyFont="1" applyBorder="1" applyAlignment="1">
      <alignment horizontal="left" vertical="top"/>
      <protection/>
    </xf>
    <xf numFmtId="0" fontId="44" fillId="0" borderId="28" xfId="66" applyFont="1" applyBorder="1" applyAlignment="1">
      <alignment horizontal="left" vertical="top"/>
      <protection/>
    </xf>
    <xf numFmtId="0" fontId="44" fillId="0" borderId="31" xfId="66" applyFont="1" applyBorder="1" applyAlignment="1">
      <alignment horizontal="left" vertical="top"/>
      <protection/>
    </xf>
    <xf numFmtId="0" fontId="44" fillId="0" borderId="48" xfId="66" applyFont="1" applyBorder="1" applyAlignment="1">
      <alignment horizontal="left" vertical="top" wrapText="1"/>
      <protection/>
    </xf>
    <xf numFmtId="0" fontId="44" fillId="0" borderId="49" xfId="66" applyFont="1" applyBorder="1" applyAlignment="1">
      <alignment horizontal="left" vertical="top" wrapText="1"/>
      <protection/>
    </xf>
    <xf numFmtId="0" fontId="44" fillId="0" borderId="68" xfId="66" applyFont="1" applyBorder="1" applyAlignment="1">
      <alignment horizontal="left" vertical="top" wrapText="1"/>
      <protection/>
    </xf>
    <xf numFmtId="0" fontId="44" fillId="0" borderId="65" xfId="66" applyFont="1" applyBorder="1" applyAlignment="1">
      <alignment horizontal="left" vertical="top" wrapText="1"/>
      <protection/>
    </xf>
    <xf numFmtId="0" fontId="44" fillId="0" borderId="49" xfId="66" applyFont="1" applyBorder="1" applyAlignment="1">
      <alignment horizontal="center" vertical="top"/>
      <protection/>
    </xf>
    <xf numFmtId="0" fontId="44" fillId="0" borderId="51" xfId="66" applyFont="1" applyBorder="1" applyAlignment="1">
      <alignment horizontal="center" vertical="top"/>
      <protection/>
    </xf>
    <xf numFmtId="0" fontId="44" fillId="0" borderId="65" xfId="66" applyFont="1" applyBorder="1" applyAlignment="1">
      <alignment horizontal="center" vertical="top"/>
      <protection/>
    </xf>
    <xf numFmtId="0" fontId="44" fillId="0" borderId="67" xfId="66" applyFont="1" applyBorder="1" applyAlignment="1">
      <alignment horizontal="center" vertical="top"/>
      <protection/>
    </xf>
    <xf numFmtId="0" fontId="44" fillId="0" borderId="121" xfId="66" applyFont="1" applyBorder="1" applyAlignment="1">
      <alignment horizontal="center" vertical="center"/>
      <protection/>
    </xf>
    <xf numFmtId="0" fontId="44" fillId="0" borderId="17" xfId="66" applyFont="1" applyBorder="1" applyAlignment="1">
      <alignment horizontal="center" vertical="center"/>
      <protection/>
    </xf>
    <xf numFmtId="0" fontId="44" fillId="0" borderId="29" xfId="66" applyFont="1" applyBorder="1" applyAlignment="1">
      <alignment horizontal="center" vertical="center"/>
      <protection/>
    </xf>
    <xf numFmtId="0" fontId="44" fillId="0" borderId="69" xfId="66" applyFont="1" applyBorder="1" applyAlignment="1">
      <alignment horizontal="center" vertical="center"/>
      <protection/>
    </xf>
    <xf numFmtId="0" fontId="44" fillId="0" borderId="31" xfId="66" applyFont="1" applyBorder="1" applyAlignment="1">
      <alignment horizontal="center" vertical="center"/>
      <protection/>
    </xf>
    <xf numFmtId="0" fontId="44" fillId="0" borderId="71" xfId="66" applyFont="1" applyBorder="1" applyAlignment="1">
      <alignment horizontal="center" vertical="center"/>
      <protection/>
    </xf>
    <xf numFmtId="0" fontId="44" fillId="0" borderId="33" xfId="66" applyFont="1" applyBorder="1" applyAlignment="1">
      <alignment horizontal="center" vertical="center"/>
      <protection/>
    </xf>
    <xf numFmtId="0" fontId="44" fillId="0" borderId="12" xfId="66" applyFont="1" applyBorder="1" applyAlignment="1">
      <alignment horizontal="center" vertical="center"/>
      <protection/>
    </xf>
    <xf numFmtId="0" fontId="44" fillId="0" borderId="0" xfId="66" applyFont="1" applyBorder="1" applyAlignment="1">
      <alignment horizontal="center" vertical="center"/>
      <protection/>
    </xf>
    <xf numFmtId="0" fontId="44" fillId="0" borderId="19" xfId="66" applyFont="1" applyBorder="1" applyAlignment="1">
      <alignment horizontal="center" vertical="center"/>
      <protection/>
    </xf>
    <xf numFmtId="0" fontId="44" fillId="0" borderId="77" xfId="66" applyFont="1" applyBorder="1" applyAlignment="1">
      <alignment horizontal="center" vertical="center"/>
      <protection/>
    </xf>
    <xf numFmtId="0" fontId="44" fillId="0" borderId="18" xfId="66" applyFont="1" applyBorder="1" applyAlignment="1">
      <alignment horizontal="center" vertical="center"/>
      <protection/>
    </xf>
    <xf numFmtId="0" fontId="44" fillId="0" borderId="21" xfId="66" applyFont="1" applyBorder="1" applyAlignment="1">
      <alignment horizontal="center" vertical="center"/>
      <protection/>
    </xf>
    <xf numFmtId="0" fontId="44" fillId="0" borderId="36" xfId="66" applyFont="1" applyBorder="1" applyAlignment="1">
      <alignment horizontal="center" vertical="center"/>
      <protection/>
    </xf>
    <xf numFmtId="0" fontId="44" fillId="0" borderId="15" xfId="66" applyFont="1" applyBorder="1" applyAlignment="1">
      <alignment horizontal="center" vertical="center"/>
      <protection/>
    </xf>
    <xf numFmtId="0" fontId="44" fillId="0" borderId="16" xfId="66" applyFont="1" applyBorder="1" applyAlignment="1">
      <alignment horizontal="center" vertical="center"/>
      <protection/>
    </xf>
    <xf numFmtId="0" fontId="44" fillId="0" borderId="60" xfId="66" applyFont="1" applyBorder="1" applyAlignment="1">
      <alignment horizontal="center" vertical="center"/>
      <protection/>
    </xf>
    <xf numFmtId="0" fontId="44" fillId="0" borderId="22" xfId="66" applyFont="1" applyBorder="1" applyAlignment="1">
      <alignment horizontal="center" vertical="center"/>
      <protection/>
    </xf>
    <xf numFmtId="0" fontId="44" fillId="0" borderId="75" xfId="66" applyFont="1" applyBorder="1" applyAlignment="1">
      <alignment horizontal="center" vertical="top"/>
      <protection/>
    </xf>
    <xf numFmtId="0" fontId="44" fillId="0" borderId="10" xfId="66" applyFont="1" applyBorder="1" applyAlignment="1">
      <alignment horizontal="center" vertical="top"/>
      <protection/>
    </xf>
    <xf numFmtId="0" fontId="44" fillId="0" borderId="11" xfId="66" applyFont="1" applyBorder="1" applyAlignment="1">
      <alignment horizontal="center" vertical="top"/>
      <protection/>
    </xf>
    <xf numFmtId="0" fontId="44" fillId="0" borderId="12" xfId="66" applyFont="1" applyBorder="1" applyAlignment="1">
      <alignment horizontal="center" vertical="center" shrinkToFit="1"/>
      <protection/>
    </xf>
    <xf numFmtId="0" fontId="44" fillId="0" borderId="0" xfId="66" applyFont="1" applyBorder="1" applyAlignment="1">
      <alignment horizontal="center" vertical="center" shrinkToFit="1"/>
      <protection/>
    </xf>
    <xf numFmtId="0" fontId="44" fillId="0" borderId="19" xfId="66" applyFont="1" applyBorder="1" applyAlignment="1">
      <alignment horizontal="center" vertical="center" shrinkToFit="1"/>
      <protection/>
    </xf>
    <xf numFmtId="0" fontId="44" fillId="0" borderId="15" xfId="66" applyFont="1" applyBorder="1" applyAlignment="1">
      <alignment horizontal="center" vertical="center" shrinkToFit="1"/>
      <protection/>
    </xf>
    <xf numFmtId="0" fontId="44" fillId="0" borderId="16" xfId="66" applyFont="1" applyBorder="1" applyAlignment="1">
      <alignment horizontal="center" vertical="center" shrinkToFit="1"/>
      <protection/>
    </xf>
    <xf numFmtId="0" fontId="44" fillId="0" borderId="77" xfId="66" applyFont="1" applyBorder="1" applyAlignment="1">
      <alignment horizontal="center" vertical="center" shrinkToFit="1"/>
      <protection/>
    </xf>
    <xf numFmtId="0" fontId="44" fillId="0" borderId="18" xfId="66" applyFont="1" applyBorder="1" applyAlignment="1">
      <alignment horizontal="center" vertical="center" shrinkToFit="1"/>
      <protection/>
    </xf>
    <xf numFmtId="0" fontId="44" fillId="0" borderId="21" xfId="66" applyFont="1" applyBorder="1" applyAlignment="1">
      <alignment horizontal="center" vertical="center" shrinkToFit="1"/>
      <protection/>
    </xf>
    <xf numFmtId="0" fontId="44" fillId="0" borderId="60" xfId="66" applyFont="1" applyBorder="1" applyAlignment="1">
      <alignment horizontal="center" vertical="center" shrinkToFit="1"/>
      <protection/>
    </xf>
    <xf numFmtId="0" fontId="44" fillId="0" borderId="22" xfId="66" applyFont="1" applyBorder="1" applyAlignment="1">
      <alignment horizontal="center" vertical="center" shrinkToFit="1"/>
      <protection/>
    </xf>
    <xf numFmtId="0" fontId="44" fillId="0" borderId="97" xfId="66" applyFont="1" applyBorder="1" applyAlignment="1">
      <alignment horizontal="center" vertical="center"/>
      <protection/>
    </xf>
    <xf numFmtId="0" fontId="44" fillId="0" borderId="32" xfId="66" applyFont="1" applyBorder="1" applyAlignment="1">
      <alignment horizontal="center" vertical="center"/>
      <protection/>
    </xf>
    <xf numFmtId="0" fontId="44" fillId="0" borderId="40" xfId="66" applyFont="1" applyBorder="1" applyAlignment="1">
      <alignment horizontal="center" vertical="center"/>
      <protection/>
    </xf>
    <xf numFmtId="0" fontId="44" fillId="0" borderId="71" xfId="66" applyFont="1" applyBorder="1" applyAlignment="1">
      <alignment horizontal="center" vertical="center" shrinkToFit="1"/>
      <protection/>
    </xf>
    <xf numFmtId="0" fontId="44" fillId="0" borderId="33" xfId="66" applyFont="1" applyBorder="1" applyAlignment="1">
      <alignment horizontal="center" vertical="center" shrinkToFit="1"/>
      <protection/>
    </xf>
    <xf numFmtId="0" fontId="44" fillId="0" borderId="23" xfId="66" applyFont="1" applyBorder="1" applyAlignment="1">
      <alignment horizontal="center" vertical="center" shrinkToFit="1"/>
      <protection/>
    </xf>
    <xf numFmtId="0" fontId="44" fillId="0" borderId="73" xfId="66" applyFont="1" applyBorder="1" applyAlignment="1">
      <alignment horizontal="center" vertical="center" shrinkToFit="1"/>
      <protection/>
    </xf>
    <xf numFmtId="0" fontId="44" fillId="0" borderId="36" xfId="66" applyFont="1" applyBorder="1" applyAlignment="1">
      <alignment horizontal="center" vertical="center" shrinkToFit="1"/>
      <protection/>
    </xf>
    <xf numFmtId="0" fontId="44" fillId="0" borderId="162" xfId="66" applyFont="1" applyBorder="1" applyAlignment="1">
      <alignment horizontal="center" vertical="center"/>
      <protection/>
    </xf>
    <xf numFmtId="0" fontId="44" fillId="0" borderId="163" xfId="66" applyFont="1" applyBorder="1" applyAlignment="1">
      <alignment horizontal="center" vertical="center"/>
      <protection/>
    </xf>
    <xf numFmtId="0" fontId="44" fillId="0" borderId="61" xfId="66" applyFont="1" applyBorder="1" applyAlignment="1">
      <alignment horizontal="distributed" vertical="center"/>
      <protection/>
    </xf>
    <xf numFmtId="0" fontId="44" fillId="0" borderId="164" xfId="66" applyFont="1" applyBorder="1" applyAlignment="1">
      <alignment horizontal="distributed" vertical="center"/>
      <protection/>
    </xf>
    <xf numFmtId="0" fontId="44" fillId="0" borderId="93" xfId="66" applyFont="1" applyBorder="1" applyAlignment="1">
      <alignment horizontal="center" vertical="center"/>
      <protection/>
    </xf>
    <xf numFmtId="0" fontId="44" fillId="0" borderId="10" xfId="66" applyFont="1" applyBorder="1" applyAlignment="1">
      <alignment horizontal="center" vertical="center"/>
      <protection/>
    </xf>
    <xf numFmtId="0" fontId="44" fillId="0" borderId="11" xfId="66" applyFont="1" applyBorder="1" applyAlignment="1">
      <alignment horizontal="center" vertical="center"/>
      <protection/>
    </xf>
    <xf numFmtId="0" fontId="44" fillId="0" borderId="165" xfId="66" applyFont="1" applyBorder="1" applyAlignment="1">
      <alignment horizontal="distributed" vertical="center"/>
      <protection/>
    </xf>
    <xf numFmtId="0" fontId="44" fillId="0" borderId="166" xfId="66" applyFont="1" applyBorder="1" applyAlignment="1">
      <alignment horizontal="distributed" vertical="center"/>
      <protection/>
    </xf>
    <xf numFmtId="0" fontId="44" fillId="0" borderId="167" xfId="66" applyFont="1" applyBorder="1" applyAlignment="1">
      <alignment horizontal="center" vertical="center"/>
      <protection/>
    </xf>
    <xf numFmtId="0" fontId="44" fillId="0" borderId="168" xfId="66" applyFont="1" applyBorder="1" applyAlignment="1">
      <alignment horizontal="center" vertical="center"/>
      <protection/>
    </xf>
    <xf numFmtId="0" fontId="44" fillId="0" borderId="169" xfId="66" applyFont="1" applyBorder="1" applyAlignment="1">
      <alignment horizontal="center" vertical="center"/>
      <protection/>
    </xf>
    <xf numFmtId="0" fontId="44" fillId="0" borderId="170" xfId="66" applyFont="1" applyBorder="1" applyAlignment="1">
      <alignment horizontal="center" vertical="center"/>
      <protection/>
    </xf>
    <xf numFmtId="0" fontId="44" fillId="0" borderId="171" xfId="66" applyFont="1" applyFill="1" applyBorder="1" applyAlignment="1">
      <alignment horizontal="distributed" vertical="center"/>
      <protection/>
    </xf>
    <xf numFmtId="0" fontId="44" fillId="0" borderId="53" xfId="66" applyFont="1" applyFill="1" applyBorder="1" applyAlignment="1">
      <alignment horizontal="distributed" vertical="center"/>
      <protection/>
    </xf>
    <xf numFmtId="0" fontId="44" fillId="0" borderId="73" xfId="66" applyFont="1" applyBorder="1" applyAlignment="1">
      <alignment horizontal="left" vertical="center"/>
      <protection/>
    </xf>
    <xf numFmtId="0" fontId="44" fillId="0" borderId="33" xfId="66" applyFont="1" applyBorder="1" applyAlignment="1">
      <alignment horizontal="left" vertical="center"/>
      <protection/>
    </xf>
    <xf numFmtId="0" fontId="44" fillId="0" borderId="36" xfId="66" applyFont="1" applyBorder="1" applyAlignment="1">
      <alignment horizontal="left" vertical="center"/>
      <protection/>
    </xf>
    <xf numFmtId="0" fontId="44" fillId="0" borderId="74" xfId="66" applyFont="1" applyBorder="1" applyAlignment="1">
      <alignment horizontal="left" vertical="center"/>
      <protection/>
    </xf>
    <xf numFmtId="0" fontId="44" fillId="0" borderId="13" xfId="66" applyFont="1" applyBorder="1" applyAlignment="1">
      <alignment horizontal="left" vertical="center"/>
      <protection/>
    </xf>
    <xf numFmtId="0" fontId="44" fillId="0" borderId="20" xfId="66" applyFont="1" applyBorder="1" applyAlignment="1">
      <alignment horizontal="left" vertical="center"/>
      <protection/>
    </xf>
    <xf numFmtId="0" fontId="44" fillId="0" borderId="46" xfId="66" applyFont="1" applyBorder="1" applyAlignment="1">
      <alignment horizontal="distributed" vertical="center"/>
      <protection/>
    </xf>
    <xf numFmtId="0" fontId="44" fillId="0" borderId="47" xfId="66" applyFont="1" applyBorder="1" applyAlignment="1">
      <alignment horizontal="distributed" vertical="center"/>
      <protection/>
    </xf>
    <xf numFmtId="0" fontId="44" fillId="0" borderId="47" xfId="66" applyFont="1" applyBorder="1" applyAlignment="1">
      <alignment horizontal="center" vertical="center"/>
      <protection/>
    </xf>
    <xf numFmtId="0" fontId="44" fillId="0" borderId="63" xfId="66" applyFont="1" applyBorder="1" applyAlignment="1">
      <alignment horizontal="center" vertical="center"/>
      <protection/>
    </xf>
    <xf numFmtId="0" fontId="44" fillId="0" borderId="48" xfId="66" applyFont="1" applyBorder="1" applyAlignment="1">
      <alignment horizontal="distributed" vertical="center"/>
      <protection/>
    </xf>
    <xf numFmtId="0" fontId="44" fillId="0" borderId="49" xfId="66" applyFont="1" applyBorder="1" applyAlignment="1">
      <alignment horizontal="distributed" vertical="center"/>
      <protection/>
    </xf>
    <xf numFmtId="0" fontId="44" fillId="0" borderId="51" xfId="66" applyFont="1" applyBorder="1" applyAlignment="1">
      <alignment horizontal="center" vertical="center"/>
      <protection/>
    </xf>
    <xf numFmtId="0" fontId="44" fillId="0" borderId="68" xfId="66" applyFont="1" applyBorder="1" applyAlignment="1">
      <alignment horizontal="left" vertical="center" wrapText="1"/>
      <protection/>
    </xf>
    <xf numFmtId="0" fontId="44" fillId="0" borderId="65" xfId="66" applyFont="1" applyBorder="1" applyAlignment="1">
      <alignment horizontal="left" vertical="center"/>
      <protection/>
    </xf>
    <xf numFmtId="0" fontId="44" fillId="0" borderId="48" xfId="67" applyFont="1" applyBorder="1" applyAlignment="1">
      <alignment horizontal="left" vertical="top" wrapText="1"/>
      <protection/>
    </xf>
    <xf numFmtId="0" fontId="44" fillId="0" borderId="49" xfId="67" applyFont="1" applyBorder="1" applyAlignment="1">
      <alignment horizontal="left" vertical="top" wrapText="1"/>
      <protection/>
    </xf>
    <xf numFmtId="0" fontId="44" fillId="0" borderId="68" xfId="67" applyFont="1" applyBorder="1" applyAlignment="1">
      <alignment horizontal="left" vertical="top" wrapText="1"/>
      <protection/>
    </xf>
    <xf numFmtId="0" fontId="44" fillId="0" borderId="65" xfId="67" applyFont="1" applyBorder="1" applyAlignment="1">
      <alignment horizontal="left" vertical="top" wrapText="1"/>
      <protection/>
    </xf>
    <xf numFmtId="0" fontId="44" fillId="0" borderId="49" xfId="67" applyFont="1" applyBorder="1" applyAlignment="1">
      <alignment horizontal="center" vertical="top"/>
      <protection/>
    </xf>
    <xf numFmtId="0" fontId="44" fillId="0" borderId="51" xfId="67" applyFont="1" applyBorder="1" applyAlignment="1">
      <alignment horizontal="center" vertical="top"/>
      <protection/>
    </xf>
    <xf numFmtId="0" fontId="44" fillId="0" borderId="65" xfId="67" applyFont="1" applyBorder="1" applyAlignment="1">
      <alignment horizontal="center" vertical="top"/>
      <protection/>
    </xf>
    <xf numFmtId="0" fontId="44" fillId="0" borderId="67" xfId="67" applyFont="1" applyBorder="1" applyAlignment="1">
      <alignment horizontal="center" vertical="top"/>
      <protection/>
    </xf>
    <xf numFmtId="0" fontId="116" fillId="0" borderId="71" xfId="67" applyFont="1" applyBorder="1" applyAlignment="1">
      <alignment horizontal="center" vertical="center"/>
      <protection/>
    </xf>
    <xf numFmtId="0" fontId="116" fillId="0" borderId="33" xfId="67" applyFont="1" applyBorder="1" applyAlignment="1">
      <alignment horizontal="center" vertical="center"/>
      <protection/>
    </xf>
    <xf numFmtId="0" fontId="116" fillId="0" borderId="23" xfId="67" applyFont="1" applyBorder="1" applyAlignment="1">
      <alignment horizontal="center" vertical="center"/>
      <protection/>
    </xf>
    <xf numFmtId="0" fontId="116" fillId="0" borderId="12" xfId="67" applyFont="1" applyBorder="1" applyAlignment="1">
      <alignment horizontal="center" vertical="center"/>
      <protection/>
    </xf>
    <xf numFmtId="0" fontId="116" fillId="0" borderId="0" xfId="67" applyFont="1" applyBorder="1" applyAlignment="1">
      <alignment horizontal="center" vertical="center"/>
      <protection/>
    </xf>
    <xf numFmtId="0" fontId="116" fillId="0" borderId="19" xfId="67" applyFont="1" applyBorder="1" applyAlignment="1">
      <alignment horizontal="center" vertical="center"/>
      <protection/>
    </xf>
    <xf numFmtId="0" fontId="116" fillId="0" borderId="77" xfId="67" applyFont="1" applyBorder="1" applyAlignment="1">
      <alignment horizontal="center" vertical="center"/>
      <protection/>
    </xf>
    <xf numFmtId="0" fontId="116" fillId="0" borderId="18" xfId="67" applyFont="1" applyBorder="1" applyAlignment="1">
      <alignment horizontal="center" vertical="center"/>
      <protection/>
    </xf>
    <xf numFmtId="0" fontId="116" fillId="0" borderId="21" xfId="67" applyFont="1" applyBorder="1" applyAlignment="1">
      <alignment horizontal="center" vertical="center"/>
      <protection/>
    </xf>
    <xf numFmtId="0" fontId="116" fillId="0" borderId="73" xfId="67" applyFont="1" applyBorder="1" applyAlignment="1">
      <alignment horizontal="center" vertical="center"/>
      <protection/>
    </xf>
    <xf numFmtId="0" fontId="116" fillId="0" borderId="36" xfId="67" applyFont="1" applyBorder="1" applyAlignment="1">
      <alignment horizontal="center" vertical="center"/>
      <protection/>
    </xf>
    <xf numFmtId="0" fontId="116" fillId="0" borderId="15" xfId="67" applyFont="1" applyBorder="1" applyAlignment="1">
      <alignment horizontal="center" vertical="center"/>
      <protection/>
    </xf>
    <xf numFmtId="0" fontId="116" fillId="0" borderId="16" xfId="67" applyFont="1" applyBorder="1" applyAlignment="1">
      <alignment horizontal="center" vertical="center"/>
      <protection/>
    </xf>
    <xf numFmtId="0" fontId="116" fillId="0" borderId="60" xfId="67" applyFont="1" applyBorder="1" applyAlignment="1">
      <alignment horizontal="center" vertical="center"/>
      <protection/>
    </xf>
    <xf numFmtId="0" fontId="116" fillId="0" borderId="22" xfId="67" applyFont="1" applyBorder="1" applyAlignment="1">
      <alignment horizontal="center" vertical="center"/>
      <protection/>
    </xf>
    <xf numFmtId="0" fontId="44" fillId="0" borderId="75" xfId="67" applyFont="1" applyBorder="1" applyAlignment="1">
      <alignment horizontal="center" vertical="top"/>
      <protection/>
    </xf>
    <xf numFmtId="0" fontId="44" fillId="0" borderId="10" xfId="67" applyFont="1" applyBorder="1" applyAlignment="1">
      <alignment horizontal="center" vertical="top"/>
      <protection/>
    </xf>
    <xf numFmtId="0" fontId="44" fillId="0" borderId="11" xfId="67" applyFont="1" applyBorder="1" applyAlignment="1">
      <alignment horizontal="center" vertical="top"/>
      <protection/>
    </xf>
    <xf numFmtId="0" fontId="44" fillId="0" borderId="48" xfId="67" applyFont="1" applyBorder="1" applyAlignment="1">
      <alignment vertical="top"/>
      <protection/>
    </xf>
    <xf numFmtId="0" fontId="44" fillId="0" borderId="49" xfId="67" applyFont="1" applyBorder="1" applyAlignment="1">
      <alignment vertical="top"/>
      <protection/>
    </xf>
    <xf numFmtId="0" fontId="44" fillId="0" borderId="49" xfId="67" applyFont="1" applyBorder="1" applyAlignment="1">
      <alignment horizontal="left" vertical="top"/>
      <protection/>
    </xf>
    <xf numFmtId="0" fontId="44" fillId="0" borderId="51" xfId="67" applyFont="1" applyBorder="1" applyAlignment="1">
      <alignment horizontal="left" vertical="top"/>
      <protection/>
    </xf>
    <xf numFmtId="0" fontId="44" fillId="0" borderId="48" xfId="67" applyFont="1" applyBorder="1" applyAlignment="1">
      <alignment vertical="top" wrapText="1"/>
      <protection/>
    </xf>
    <xf numFmtId="0" fontId="44" fillId="0" borderId="49" xfId="67" applyFont="1" applyBorder="1" applyAlignment="1">
      <alignment vertical="top" wrapText="1"/>
      <protection/>
    </xf>
    <xf numFmtId="0" fontId="116" fillId="0" borderId="39" xfId="67" applyFont="1" applyBorder="1" applyAlignment="1">
      <alignment horizontal="left" vertical="top"/>
      <protection/>
    </xf>
    <xf numFmtId="0" fontId="116" fillId="0" borderId="28" xfId="67" applyFont="1" applyBorder="1" applyAlignment="1">
      <alignment horizontal="left" vertical="top"/>
      <protection/>
    </xf>
    <xf numFmtId="0" fontId="116" fillId="0" borderId="31" xfId="67" applyFont="1" applyBorder="1" applyAlignment="1">
      <alignment horizontal="left" vertical="top"/>
      <protection/>
    </xf>
    <xf numFmtId="0" fontId="44" fillId="0" borderId="77" xfId="67" applyFont="1" applyBorder="1" applyAlignment="1">
      <alignment horizontal="center" vertical="center"/>
      <protection/>
    </xf>
    <xf numFmtId="0" fontId="44" fillId="0" borderId="18" xfId="67" applyFont="1" applyBorder="1" applyAlignment="1">
      <alignment horizontal="center" vertical="center"/>
      <protection/>
    </xf>
    <xf numFmtId="0" fontId="44" fillId="0" borderId="21" xfId="67" applyFont="1" applyBorder="1" applyAlignment="1">
      <alignment horizontal="center" vertical="center"/>
      <protection/>
    </xf>
    <xf numFmtId="0" fontId="44" fillId="0" borderId="60" xfId="67" applyFont="1" applyBorder="1" applyAlignment="1">
      <alignment horizontal="center" vertical="center"/>
      <protection/>
    </xf>
    <xf numFmtId="0" fontId="44" fillId="0" borderId="22" xfId="67" applyFont="1" applyBorder="1" applyAlignment="1">
      <alignment horizontal="center" vertical="center"/>
      <protection/>
    </xf>
    <xf numFmtId="0" fontId="44" fillId="0" borderId="121" xfId="67" applyFont="1" applyBorder="1" applyAlignment="1">
      <alignment horizontal="center" vertical="center"/>
      <protection/>
    </xf>
    <xf numFmtId="0" fontId="44" fillId="0" borderId="17" xfId="67" applyFont="1" applyBorder="1" applyAlignment="1">
      <alignment horizontal="center" vertical="center"/>
      <protection/>
    </xf>
    <xf numFmtId="0" fontId="44" fillId="0" borderId="29" xfId="67" applyFont="1" applyBorder="1" applyAlignment="1">
      <alignment horizontal="center" vertical="center"/>
      <protection/>
    </xf>
    <xf numFmtId="0" fontId="44" fillId="0" borderId="69" xfId="67" applyFont="1" applyBorder="1" applyAlignment="1">
      <alignment horizontal="center" vertical="center"/>
      <protection/>
    </xf>
    <xf numFmtId="0" fontId="44" fillId="0" borderId="28" xfId="67" applyFont="1" applyBorder="1" applyAlignment="1">
      <alignment horizontal="center" vertical="center"/>
      <protection/>
    </xf>
    <xf numFmtId="0" fontId="44" fillId="0" borderId="50" xfId="67" applyFont="1" applyBorder="1" applyAlignment="1">
      <alignment horizontal="center" vertical="center"/>
      <protection/>
    </xf>
    <xf numFmtId="0" fontId="44" fillId="0" borderId="39" xfId="67" applyFont="1" applyBorder="1" applyAlignment="1">
      <alignment horizontal="center" vertical="center"/>
      <protection/>
    </xf>
    <xf numFmtId="0" fontId="44" fillId="0" borderId="31" xfId="67" applyFont="1" applyBorder="1" applyAlignment="1">
      <alignment horizontal="center" vertical="center"/>
      <protection/>
    </xf>
    <xf numFmtId="0" fontId="44" fillId="0" borderId="12" xfId="67" applyFont="1" applyBorder="1" applyAlignment="1">
      <alignment horizontal="center" vertical="center"/>
      <protection/>
    </xf>
    <xf numFmtId="0" fontId="44" fillId="0" borderId="0" xfId="67" applyFont="1" applyBorder="1" applyAlignment="1">
      <alignment horizontal="center" vertical="center"/>
      <protection/>
    </xf>
    <xf numFmtId="0" fontId="44" fillId="0" borderId="19" xfId="67" applyFont="1" applyBorder="1" applyAlignment="1">
      <alignment horizontal="center" vertical="center"/>
      <protection/>
    </xf>
    <xf numFmtId="0" fontId="44" fillId="0" borderId="15" xfId="67" applyFont="1" applyBorder="1" applyAlignment="1">
      <alignment horizontal="center" vertical="center"/>
      <protection/>
    </xf>
    <xf numFmtId="0" fontId="44" fillId="0" borderId="16" xfId="67" applyFont="1" applyBorder="1" applyAlignment="1">
      <alignment horizontal="center" vertical="center"/>
      <protection/>
    </xf>
    <xf numFmtId="0" fontId="116" fillId="0" borderId="97" xfId="67" applyFont="1" applyBorder="1" applyAlignment="1">
      <alignment horizontal="center" vertical="center"/>
      <protection/>
    </xf>
    <xf numFmtId="0" fontId="116" fillId="0" borderId="32" xfId="67" applyFont="1" applyBorder="1" applyAlignment="1">
      <alignment horizontal="center" vertical="center"/>
      <protection/>
    </xf>
    <xf numFmtId="0" fontId="116" fillId="0" borderId="40" xfId="67" applyFont="1" applyBorder="1" applyAlignment="1">
      <alignment horizontal="center" vertical="center"/>
      <protection/>
    </xf>
    <xf numFmtId="0" fontId="44" fillId="0" borderId="71" xfId="67" applyFont="1" applyBorder="1" applyAlignment="1">
      <alignment horizontal="center" vertical="center"/>
      <protection/>
    </xf>
    <xf numFmtId="0" fontId="44" fillId="0" borderId="33" xfId="67" applyFont="1" applyBorder="1" applyAlignment="1">
      <alignment horizontal="center" vertical="center"/>
      <protection/>
    </xf>
    <xf numFmtId="0" fontId="44" fillId="0" borderId="23" xfId="67" applyFont="1" applyBorder="1" applyAlignment="1">
      <alignment horizontal="center" vertical="center"/>
      <protection/>
    </xf>
    <xf numFmtId="0" fontId="44" fillId="0" borderId="73" xfId="67" applyFont="1" applyBorder="1" applyAlignment="1">
      <alignment horizontal="center" vertical="center"/>
      <protection/>
    </xf>
    <xf numFmtId="0" fontId="44" fillId="0" borderId="36" xfId="67" applyFont="1" applyBorder="1" applyAlignment="1">
      <alignment horizontal="center" vertical="center"/>
      <protection/>
    </xf>
    <xf numFmtId="0" fontId="116" fillId="0" borderId="162" xfId="67" applyFont="1" applyBorder="1" applyAlignment="1">
      <alignment horizontal="center" vertical="center"/>
      <protection/>
    </xf>
    <xf numFmtId="0" fontId="116" fillId="0" borderId="163" xfId="67" applyFont="1" applyBorder="1" applyAlignment="1">
      <alignment horizontal="center" vertical="center"/>
      <protection/>
    </xf>
    <xf numFmtId="0" fontId="44" fillId="0" borderId="61" xfId="67" applyFont="1" applyBorder="1" applyAlignment="1">
      <alignment horizontal="distributed" vertical="center"/>
      <protection/>
    </xf>
    <xf numFmtId="0" fontId="44" fillId="0" borderId="164" xfId="67" applyFont="1" applyBorder="1" applyAlignment="1">
      <alignment horizontal="distributed" vertical="center"/>
      <protection/>
    </xf>
    <xf numFmtId="0" fontId="116" fillId="0" borderId="93" xfId="67" applyFont="1" applyBorder="1" applyAlignment="1">
      <alignment horizontal="center" vertical="center"/>
      <protection/>
    </xf>
    <xf numFmtId="0" fontId="116" fillId="0" borderId="10" xfId="67" applyFont="1" applyBorder="1" applyAlignment="1">
      <alignment horizontal="center" vertical="center"/>
      <protection/>
    </xf>
    <xf numFmtId="0" fontId="116" fillId="0" borderId="11" xfId="67" applyFont="1" applyBorder="1" applyAlignment="1">
      <alignment horizontal="center" vertical="center"/>
      <protection/>
    </xf>
    <xf numFmtId="0" fontId="44" fillId="0" borderId="165" xfId="67" applyFont="1" applyBorder="1" applyAlignment="1">
      <alignment horizontal="distributed" vertical="center"/>
      <protection/>
    </xf>
    <xf numFmtId="0" fontId="44" fillId="0" borderId="166" xfId="67" applyFont="1" applyBorder="1" applyAlignment="1">
      <alignment horizontal="distributed" vertical="center"/>
      <protection/>
    </xf>
    <xf numFmtId="0" fontId="116" fillId="0" borderId="167" xfId="67" applyFont="1" applyBorder="1" applyAlignment="1">
      <alignment horizontal="center" vertical="center"/>
      <protection/>
    </xf>
    <xf numFmtId="0" fontId="116" fillId="0" borderId="168" xfId="67" applyFont="1" applyBorder="1" applyAlignment="1">
      <alignment horizontal="center" vertical="center"/>
      <protection/>
    </xf>
    <xf numFmtId="0" fontId="116" fillId="0" borderId="169" xfId="67" applyFont="1" applyBorder="1" applyAlignment="1">
      <alignment horizontal="center" vertical="center"/>
      <protection/>
    </xf>
    <xf numFmtId="0" fontId="116" fillId="0" borderId="170" xfId="67" applyFont="1" applyBorder="1" applyAlignment="1">
      <alignment horizontal="center" vertical="center"/>
      <protection/>
    </xf>
    <xf numFmtId="0" fontId="44" fillId="0" borderId="171" xfId="67" applyFont="1" applyFill="1" applyBorder="1" applyAlignment="1">
      <alignment horizontal="distributed" vertical="center"/>
      <protection/>
    </xf>
    <xf numFmtId="0" fontId="44" fillId="0" borderId="53" xfId="67" applyFont="1" applyFill="1" applyBorder="1" applyAlignment="1">
      <alignment horizontal="distributed" vertical="center"/>
      <protection/>
    </xf>
    <xf numFmtId="0" fontId="116" fillId="0" borderId="73" xfId="67" applyFont="1" applyBorder="1" applyAlignment="1">
      <alignment horizontal="left" vertical="center"/>
      <protection/>
    </xf>
    <xf numFmtId="0" fontId="116" fillId="0" borderId="33" xfId="67" applyFont="1" applyBorder="1" applyAlignment="1">
      <alignment horizontal="left" vertical="center"/>
      <protection/>
    </xf>
    <xf numFmtId="0" fontId="116" fillId="0" borderId="36" xfId="67" applyFont="1" applyBorder="1" applyAlignment="1">
      <alignment horizontal="left" vertical="center"/>
      <protection/>
    </xf>
    <xf numFmtId="0" fontId="116" fillId="0" borderId="74" xfId="67" applyFont="1" applyBorder="1" applyAlignment="1">
      <alignment horizontal="left" vertical="center"/>
      <protection/>
    </xf>
    <xf numFmtId="0" fontId="116" fillId="0" borderId="13" xfId="67" applyFont="1" applyBorder="1" applyAlignment="1">
      <alignment horizontal="left" vertical="center"/>
      <protection/>
    </xf>
    <xf numFmtId="0" fontId="116" fillId="0" borderId="20" xfId="67" applyFont="1" applyBorder="1" applyAlignment="1">
      <alignment horizontal="left" vertical="center"/>
      <protection/>
    </xf>
    <xf numFmtId="0" fontId="44" fillId="0" borderId="46" xfId="67" applyFont="1" applyBorder="1" applyAlignment="1">
      <alignment horizontal="distributed" vertical="center"/>
      <protection/>
    </xf>
    <xf numFmtId="0" fontId="44" fillId="0" borderId="47" xfId="67" applyFont="1" applyBorder="1" applyAlignment="1">
      <alignment horizontal="distributed" vertical="center"/>
      <protection/>
    </xf>
    <xf numFmtId="0" fontId="116" fillId="0" borderId="47" xfId="67" applyFont="1" applyBorder="1" applyAlignment="1">
      <alignment horizontal="center" vertical="center"/>
      <protection/>
    </xf>
    <xf numFmtId="0" fontId="116" fillId="0" borderId="63" xfId="67" applyFont="1" applyBorder="1" applyAlignment="1">
      <alignment horizontal="center" vertical="center"/>
      <protection/>
    </xf>
    <xf numFmtId="0" fontId="44" fillId="0" borderId="48" xfId="67" applyFont="1" applyBorder="1" applyAlignment="1">
      <alignment horizontal="distributed" vertical="center"/>
      <protection/>
    </xf>
    <xf numFmtId="0" fontId="44" fillId="0" borderId="49" xfId="67" applyFont="1" applyBorder="1" applyAlignment="1">
      <alignment horizontal="distributed" vertical="center"/>
      <protection/>
    </xf>
    <xf numFmtId="0" fontId="116" fillId="0" borderId="49" xfId="67" applyFont="1" applyBorder="1" applyAlignment="1">
      <alignment horizontal="center" vertical="center"/>
      <protection/>
    </xf>
    <xf numFmtId="0" fontId="116" fillId="0" borderId="51" xfId="67" applyFont="1" applyBorder="1" applyAlignment="1">
      <alignment horizontal="center" vertical="center"/>
      <protection/>
    </xf>
    <xf numFmtId="0" fontId="44" fillId="0" borderId="68" xfId="67" applyFont="1" applyBorder="1" applyAlignment="1">
      <alignment horizontal="left" vertical="center" wrapText="1"/>
      <protection/>
    </xf>
    <xf numFmtId="0" fontId="44" fillId="0" borderId="65" xfId="67" applyFont="1" applyBorder="1" applyAlignment="1">
      <alignment horizontal="left" vertical="center"/>
      <protection/>
    </xf>
    <xf numFmtId="0" fontId="0" fillId="0" borderId="39" xfId="68" applyFont="1" applyBorder="1" applyAlignment="1">
      <alignment horizontal="center" vertical="center"/>
      <protection/>
    </xf>
    <xf numFmtId="0" fontId="0" fillId="0" borderId="28" xfId="68" applyFont="1" applyBorder="1" applyAlignment="1">
      <alignment horizontal="center" vertical="center"/>
      <protection/>
    </xf>
    <xf numFmtId="0" fontId="0" fillId="0" borderId="50" xfId="68" applyFont="1" applyBorder="1" applyAlignment="1">
      <alignment horizontal="center" vertical="center"/>
      <protection/>
    </xf>
    <xf numFmtId="0" fontId="16" fillId="0" borderId="39" xfId="68" applyFont="1" applyBorder="1" applyAlignment="1">
      <alignment horizontal="left" vertical="center"/>
      <protection/>
    </xf>
    <xf numFmtId="0" fontId="16" fillId="0" borderId="28" xfId="68" applyFont="1" applyBorder="1" applyAlignment="1">
      <alignment horizontal="left" vertical="center"/>
      <protection/>
    </xf>
    <xf numFmtId="0" fontId="16" fillId="0" borderId="50" xfId="68" applyFont="1" applyBorder="1" applyAlignment="1">
      <alignment horizontal="left" vertical="center"/>
      <protection/>
    </xf>
    <xf numFmtId="0" fontId="8" fillId="0" borderId="39" xfId="0" applyFont="1" applyBorder="1" applyAlignment="1">
      <alignment horizontal="center" vertical="center"/>
    </xf>
    <xf numFmtId="0" fontId="8" fillId="0" borderId="28" xfId="0" applyFont="1" applyBorder="1" applyAlignment="1">
      <alignment horizontal="center" vertical="center"/>
    </xf>
    <xf numFmtId="0" fontId="8" fillId="0" borderId="50" xfId="0" applyFont="1" applyBorder="1" applyAlignment="1">
      <alignment horizontal="center" vertical="center"/>
    </xf>
    <xf numFmtId="0" fontId="15" fillId="0" borderId="0" xfId="0" applyFont="1" applyAlignment="1">
      <alignment horizontal="distributed" vertical="center"/>
    </xf>
    <xf numFmtId="0" fontId="13" fillId="0" borderId="39" xfId="0" applyFont="1" applyBorder="1" applyAlignment="1">
      <alignment vertical="center" wrapText="1"/>
    </xf>
    <xf numFmtId="0" fontId="13" fillId="0" borderId="28" xfId="0" applyFont="1" applyBorder="1" applyAlignment="1">
      <alignment vertical="center" wrapText="1"/>
    </xf>
    <xf numFmtId="0" fontId="13" fillId="0" borderId="50" xfId="0" applyFont="1" applyBorder="1" applyAlignment="1">
      <alignment vertical="center" wrapText="1"/>
    </xf>
    <xf numFmtId="49" fontId="51" fillId="35" borderId="73" xfId="0" applyNumberFormat="1" applyFont="1" applyFill="1" applyBorder="1" applyAlignment="1">
      <alignment horizontal="distributed" vertical="center" wrapText="1"/>
    </xf>
    <xf numFmtId="49" fontId="51" fillId="35" borderId="33" xfId="0" applyNumberFormat="1" applyFont="1" applyFill="1" applyBorder="1" applyAlignment="1">
      <alignment horizontal="distributed" vertical="center" wrapText="1"/>
    </xf>
    <xf numFmtId="49" fontId="51" fillId="35" borderId="23" xfId="0" applyNumberFormat="1" applyFont="1" applyFill="1" applyBorder="1" applyAlignment="1">
      <alignment horizontal="distributed" vertical="center" wrapText="1"/>
    </xf>
    <xf numFmtId="49" fontId="51" fillId="35" borderId="15" xfId="0" applyNumberFormat="1" applyFont="1" applyFill="1" applyBorder="1" applyAlignment="1">
      <alignment horizontal="distributed" vertical="center" wrapText="1"/>
    </xf>
    <xf numFmtId="49" fontId="51" fillId="35" borderId="0" xfId="0" applyNumberFormat="1" applyFont="1" applyFill="1" applyBorder="1" applyAlignment="1">
      <alignment horizontal="distributed" vertical="center" wrapText="1"/>
    </xf>
    <xf numFmtId="49" fontId="51" fillId="35" borderId="19" xfId="0" applyNumberFormat="1" applyFont="1" applyFill="1" applyBorder="1" applyAlignment="1">
      <alignment horizontal="distributed" vertical="center" wrapText="1"/>
    </xf>
    <xf numFmtId="49" fontId="51" fillId="35" borderId="74" xfId="0" applyNumberFormat="1" applyFont="1" applyFill="1" applyBorder="1" applyAlignment="1">
      <alignment horizontal="distributed" vertical="center" wrapText="1"/>
    </xf>
    <xf numFmtId="49" fontId="51" fillId="35" borderId="13" xfId="0" applyNumberFormat="1" applyFont="1" applyFill="1" applyBorder="1" applyAlignment="1">
      <alignment horizontal="distributed" vertical="center" wrapText="1"/>
    </xf>
    <xf numFmtId="49" fontId="51" fillId="35" borderId="14" xfId="0" applyNumberFormat="1" applyFont="1" applyFill="1" applyBorder="1" applyAlignment="1">
      <alignment horizontal="distributed" vertical="center" wrapText="1"/>
    </xf>
    <xf numFmtId="0" fontId="49" fillId="0" borderId="73" xfId="0" applyFont="1" applyBorder="1" applyAlignment="1">
      <alignment horizontal="center" vertical="center"/>
    </xf>
    <xf numFmtId="0" fontId="49" fillId="0" borderId="33" xfId="0" applyFont="1" applyBorder="1" applyAlignment="1">
      <alignment horizontal="center" vertical="center"/>
    </xf>
    <xf numFmtId="0" fontId="49" fillId="0" borderId="23"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49" fillId="0" borderId="19" xfId="0" applyFont="1" applyBorder="1" applyAlignment="1">
      <alignment horizontal="center" vertical="center"/>
    </xf>
    <xf numFmtId="0" fontId="49" fillId="0" borderId="74"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49" fontId="50" fillId="35" borderId="12" xfId="0" applyNumberFormat="1" applyFont="1" applyFill="1" applyBorder="1" applyAlignment="1">
      <alignment vertical="center"/>
    </xf>
    <xf numFmtId="49" fontId="50" fillId="35" borderId="0" xfId="0" applyNumberFormat="1" applyFont="1" applyFill="1" applyBorder="1" applyAlignment="1">
      <alignment vertical="center"/>
    </xf>
    <xf numFmtId="49" fontId="52" fillId="35" borderId="71" xfId="0" applyNumberFormat="1" applyFont="1" applyFill="1" applyBorder="1" applyAlignment="1">
      <alignment vertical="center" wrapText="1"/>
    </xf>
    <xf numFmtId="49" fontId="52" fillId="35" borderId="33" xfId="0" applyNumberFormat="1" applyFont="1" applyFill="1" applyBorder="1" applyAlignment="1">
      <alignment vertical="center" wrapText="1"/>
    </xf>
    <xf numFmtId="49" fontId="52" fillId="35" borderId="23" xfId="0" applyNumberFormat="1" applyFont="1" applyFill="1" applyBorder="1" applyAlignment="1">
      <alignment vertical="center" wrapText="1"/>
    </xf>
    <xf numFmtId="49" fontId="52" fillId="35" borderId="77" xfId="0" applyNumberFormat="1" applyFont="1" applyFill="1" applyBorder="1" applyAlignment="1">
      <alignment vertical="center" wrapText="1"/>
    </xf>
    <xf numFmtId="49" fontId="52" fillId="35" borderId="18" xfId="0" applyNumberFormat="1" applyFont="1" applyFill="1" applyBorder="1" applyAlignment="1">
      <alignment vertical="center" wrapText="1"/>
    </xf>
    <xf numFmtId="49" fontId="52" fillId="35" borderId="21" xfId="0" applyNumberFormat="1" applyFont="1" applyFill="1" applyBorder="1" applyAlignment="1">
      <alignment vertical="center" wrapText="1"/>
    </xf>
    <xf numFmtId="49" fontId="52" fillId="35" borderId="73" xfId="0" applyNumberFormat="1" applyFont="1" applyFill="1" applyBorder="1" applyAlignment="1">
      <alignment vertical="center" wrapText="1"/>
    </xf>
    <xf numFmtId="49" fontId="52" fillId="35" borderId="60" xfId="0" applyNumberFormat="1" applyFont="1" applyFill="1" applyBorder="1" applyAlignment="1">
      <alignment vertical="center" wrapText="1"/>
    </xf>
    <xf numFmtId="49" fontId="49" fillId="35" borderId="93" xfId="0" applyNumberFormat="1" applyFont="1" applyFill="1" applyBorder="1" applyAlignment="1">
      <alignment horizontal="center" vertical="center" wrapText="1"/>
    </xf>
    <xf numFmtId="49" fontId="49" fillId="35" borderId="10" xfId="0" applyNumberFormat="1" applyFont="1" applyFill="1" applyBorder="1" applyAlignment="1">
      <alignment horizontal="center" vertical="center"/>
    </xf>
    <xf numFmtId="49" fontId="49" fillId="35" borderId="116" xfId="0" applyNumberFormat="1" applyFont="1" applyFill="1" applyBorder="1" applyAlignment="1">
      <alignment horizontal="center" vertical="center"/>
    </xf>
    <xf numFmtId="49" fontId="49" fillId="35" borderId="15" xfId="0" applyNumberFormat="1" applyFont="1" applyFill="1" applyBorder="1" applyAlignment="1">
      <alignment horizontal="center" vertical="center"/>
    </xf>
    <xf numFmtId="49" fontId="49" fillId="35" borderId="0" xfId="0" applyNumberFormat="1" applyFont="1" applyFill="1" applyBorder="1" applyAlignment="1">
      <alignment horizontal="center" vertical="center"/>
    </xf>
    <xf numFmtId="49" fontId="49" fillId="35" borderId="19" xfId="0" applyNumberFormat="1" applyFont="1" applyFill="1" applyBorder="1" applyAlignment="1">
      <alignment horizontal="center" vertical="center"/>
    </xf>
    <xf numFmtId="49" fontId="52" fillId="35" borderId="73" xfId="0" applyNumberFormat="1" applyFont="1" applyFill="1" applyBorder="1" applyAlignment="1">
      <alignment horizontal="center" vertical="center" shrinkToFit="1"/>
    </xf>
    <xf numFmtId="49" fontId="52" fillId="35" borderId="33" xfId="0" applyNumberFormat="1" applyFont="1" applyFill="1" applyBorder="1" applyAlignment="1">
      <alignment horizontal="center" vertical="center" shrinkToFit="1"/>
    </xf>
    <xf numFmtId="49" fontId="52" fillId="35" borderId="23" xfId="0" applyNumberFormat="1" applyFont="1" applyFill="1" applyBorder="1" applyAlignment="1">
      <alignment horizontal="center" vertical="center" shrinkToFit="1"/>
    </xf>
    <xf numFmtId="49" fontId="52" fillId="35" borderId="60" xfId="0" applyNumberFormat="1" applyFont="1" applyFill="1" applyBorder="1" applyAlignment="1">
      <alignment horizontal="center" vertical="center" shrinkToFit="1"/>
    </xf>
    <xf numFmtId="49" fontId="52" fillId="35" borderId="18" xfId="0" applyNumberFormat="1" applyFont="1" applyFill="1" applyBorder="1" applyAlignment="1">
      <alignment horizontal="center" vertical="center" shrinkToFit="1"/>
    </xf>
    <xf numFmtId="49" fontId="52" fillId="35" borderId="21" xfId="0" applyNumberFormat="1" applyFont="1" applyFill="1" applyBorder="1" applyAlignment="1">
      <alignment horizontal="center" vertical="center" shrinkToFit="1"/>
    </xf>
    <xf numFmtId="49" fontId="49" fillId="35" borderId="73" xfId="0" applyNumberFormat="1" applyFont="1" applyFill="1" applyBorder="1" applyAlignment="1">
      <alignment vertical="center" textRotation="255"/>
    </xf>
    <xf numFmtId="49" fontId="49" fillId="35" borderId="23" xfId="0" applyNumberFormat="1" applyFont="1" applyFill="1" applyBorder="1" applyAlignment="1">
      <alignment vertical="center" textRotation="255"/>
    </xf>
    <xf numFmtId="49" fontId="49" fillId="35" borderId="15" xfId="0" applyNumberFormat="1" applyFont="1" applyFill="1" applyBorder="1" applyAlignment="1">
      <alignment vertical="center" textRotation="255"/>
    </xf>
    <xf numFmtId="49" fontId="49" fillId="35" borderId="19" xfId="0" applyNumberFormat="1" applyFont="1" applyFill="1" applyBorder="1" applyAlignment="1">
      <alignment vertical="center" textRotation="255"/>
    </xf>
    <xf numFmtId="49" fontId="49" fillId="35" borderId="60" xfId="0" applyNumberFormat="1" applyFont="1" applyFill="1" applyBorder="1" applyAlignment="1">
      <alignment vertical="center" textRotation="255"/>
    </xf>
    <xf numFmtId="49" fontId="49" fillId="35" borderId="21" xfId="0" applyNumberFormat="1" applyFont="1" applyFill="1" applyBorder="1" applyAlignment="1">
      <alignment vertical="center" textRotation="255"/>
    </xf>
    <xf numFmtId="49" fontId="49" fillId="0" borderId="33" xfId="0" applyNumberFormat="1" applyFont="1" applyBorder="1" applyAlignment="1">
      <alignment horizontal="center" vertical="center"/>
    </xf>
    <xf numFmtId="49" fontId="49" fillId="0" borderId="0" xfId="0" applyNumberFormat="1" applyFont="1" applyBorder="1" applyAlignment="1">
      <alignment horizontal="center" vertical="center"/>
    </xf>
    <xf numFmtId="49" fontId="49" fillId="0" borderId="13" xfId="0" applyNumberFormat="1" applyFont="1" applyBorder="1" applyAlignment="1">
      <alignment horizontal="center" vertical="center"/>
    </xf>
    <xf numFmtId="49" fontId="51" fillId="35" borderId="73" xfId="0" applyNumberFormat="1" applyFont="1" applyFill="1" applyBorder="1" applyAlignment="1">
      <alignment vertical="center" textRotation="255" wrapText="1"/>
    </xf>
    <xf numFmtId="49" fontId="51" fillId="35" borderId="23" xfId="0" applyNumberFormat="1" applyFont="1" applyFill="1" applyBorder="1" applyAlignment="1">
      <alignment vertical="center" textRotation="255" wrapText="1"/>
    </xf>
    <xf numFmtId="49" fontId="51" fillId="35" borderId="15" xfId="0" applyNumberFormat="1" applyFont="1" applyFill="1" applyBorder="1" applyAlignment="1">
      <alignment vertical="center" textRotation="255" wrapText="1"/>
    </xf>
    <xf numFmtId="49" fontId="51" fillId="35" borderId="19" xfId="0" applyNumberFormat="1" applyFont="1" applyFill="1" applyBorder="1" applyAlignment="1">
      <alignment vertical="center" textRotation="255" wrapText="1"/>
    </xf>
    <xf numFmtId="49" fontId="51" fillId="35" borderId="74" xfId="0" applyNumberFormat="1" applyFont="1" applyFill="1" applyBorder="1" applyAlignment="1">
      <alignment vertical="center" textRotation="255" wrapText="1"/>
    </xf>
    <xf numFmtId="49" fontId="51" fillId="35" borderId="14" xfId="0" applyNumberFormat="1" applyFont="1" applyFill="1" applyBorder="1" applyAlignment="1">
      <alignment vertical="center" textRotation="255" wrapText="1"/>
    </xf>
    <xf numFmtId="49" fontId="49" fillId="35" borderId="93" xfId="0" applyNumberFormat="1" applyFont="1" applyFill="1" applyBorder="1" applyAlignment="1">
      <alignment horizontal="center" vertical="center"/>
    </xf>
    <xf numFmtId="49" fontId="49" fillId="35" borderId="11" xfId="0" applyNumberFormat="1" applyFont="1" applyFill="1" applyBorder="1" applyAlignment="1">
      <alignment horizontal="center" vertical="center"/>
    </xf>
    <xf numFmtId="49" fontId="49" fillId="35" borderId="16" xfId="0" applyNumberFormat="1" applyFont="1" applyFill="1" applyBorder="1" applyAlignment="1">
      <alignment horizontal="center" vertical="center"/>
    </xf>
    <xf numFmtId="49" fontId="49" fillId="35" borderId="60" xfId="0" applyNumberFormat="1" applyFont="1" applyFill="1" applyBorder="1" applyAlignment="1">
      <alignment horizontal="center" vertical="center"/>
    </xf>
    <xf numFmtId="49" fontId="49" fillId="35" borderId="18" xfId="0" applyNumberFormat="1" applyFont="1" applyFill="1" applyBorder="1" applyAlignment="1">
      <alignment horizontal="center" vertical="center"/>
    </xf>
    <xf numFmtId="49" fontId="49" fillId="35" borderId="22" xfId="0" applyNumberFormat="1" applyFont="1" applyFill="1" applyBorder="1" applyAlignment="1">
      <alignment horizontal="center" vertical="center"/>
    </xf>
    <xf numFmtId="49" fontId="50" fillId="35" borderId="15" xfId="0" applyNumberFormat="1" applyFont="1" applyFill="1" applyBorder="1" applyAlignment="1">
      <alignment horizontal="center" vertical="center" wrapText="1"/>
    </xf>
    <xf numFmtId="49" fontId="50" fillId="35" borderId="0" xfId="0" applyNumberFormat="1" applyFont="1" applyFill="1" applyBorder="1" applyAlignment="1">
      <alignment horizontal="center" vertical="center" wrapText="1"/>
    </xf>
    <xf numFmtId="0" fontId="122" fillId="0" borderId="0" xfId="69" applyFont="1" applyAlignment="1">
      <alignment horizontal="left" vertical="center" shrinkToFit="1"/>
      <protection/>
    </xf>
    <xf numFmtId="0" fontId="123" fillId="0" borderId="0" xfId="0" applyFont="1" applyAlignment="1">
      <alignment horizontal="left" vertical="center" shrinkToFit="1"/>
    </xf>
    <xf numFmtId="0" fontId="123" fillId="0" borderId="0" xfId="0" applyFont="1" applyAlignment="1">
      <alignment horizontal="left" vertical="center" shrinkToFit="1"/>
    </xf>
    <xf numFmtId="0" fontId="122" fillId="0" borderId="0" xfId="69" applyFont="1" applyAlignment="1">
      <alignment horizontal="left" vertical="center" shrinkToFit="1"/>
      <protection/>
    </xf>
    <xf numFmtId="0" fontId="124" fillId="0" borderId="75" xfId="69" applyFont="1" applyBorder="1" applyAlignment="1">
      <alignment horizontal="center" vertical="center" shrinkToFit="1"/>
      <protection/>
    </xf>
    <xf numFmtId="0" fontId="124" fillId="0" borderId="11" xfId="69" applyFont="1" applyBorder="1" applyAlignment="1">
      <alignment horizontal="center" vertical="center" shrinkToFit="1"/>
      <protection/>
    </xf>
    <xf numFmtId="0" fontId="38" fillId="0" borderId="0" xfId="69" applyFont="1" applyAlignment="1">
      <alignment horizontal="left" vertical="center" shrinkToFit="1"/>
      <protection/>
    </xf>
    <xf numFmtId="0" fontId="125" fillId="0" borderId="172" xfId="69" applyFont="1" applyBorder="1" applyAlignment="1">
      <alignment horizontal="center" vertical="center" shrinkToFit="1"/>
      <protection/>
    </xf>
    <xf numFmtId="0" fontId="125" fillId="0" borderId="173" xfId="69" applyFont="1" applyBorder="1" applyAlignment="1">
      <alignment horizontal="center" vertical="center" shrinkToFit="1"/>
      <protection/>
    </xf>
    <xf numFmtId="0" fontId="125" fillId="0" borderId="173" xfId="69" applyFont="1" applyBorder="1" applyAlignment="1">
      <alignment horizontal="center" vertical="center"/>
      <protection/>
    </xf>
    <xf numFmtId="0" fontId="126" fillId="0" borderId="173" xfId="63" applyFont="1" applyBorder="1" applyAlignment="1">
      <alignment horizontal="center" vertical="center"/>
      <protection/>
    </xf>
    <xf numFmtId="0" fontId="127" fillId="0" borderId="173" xfId="63" applyFont="1" applyBorder="1" applyAlignment="1">
      <alignment horizontal="center" vertical="center"/>
      <protection/>
    </xf>
    <xf numFmtId="0" fontId="125" fillId="0" borderId="174" xfId="69" applyFont="1" applyBorder="1" applyAlignment="1">
      <alignment horizontal="center" vertical="center"/>
      <protection/>
    </xf>
    <xf numFmtId="0" fontId="128" fillId="0" borderId="18" xfId="69" applyFont="1" applyBorder="1" applyAlignment="1">
      <alignment horizontal="right" vertical="center"/>
      <protection/>
    </xf>
    <xf numFmtId="0" fontId="128" fillId="0" borderId="18" xfId="69" applyFont="1" applyBorder="1" applyAlignment="1">
      <alignment horizontal="center" vertical="center"/>
      <protection/>
    </xf>
    <xf numFmtId="0" fontId="128" fillId="0" borderId="18" xfId="69" applyNumberFormat="1" applyFont="1" applyBorder="1" applyAlignment="1">
      <alignment horizontal="center" vertical="center"/>
      <protection/>
    </xf>
    <xf numFmtId="0" fontId="128" fillId="0" borderId="18" xfId="69" applyNumberFormat="1" applyFont="1" applyBorder="1" applyAlignment="1">
      <alignment vertical="center"/>
      <protection/>
    </xf>
    <xf numFmtId="0" fontId="128" fillId="0" borderId="18" xfId="69" applyFont="1" applyBorder="1" applyAlignment="1">
      <alignment vertical="center"/>
      <protection/>
    </xf>
    <xf numFmtId="0" fontId="124" fillId="0" borderId="77" xfId="69" applyFont="1" applyBorder="1" applyAlignment="1">
      <alignment horizontal="center" vertical="center" shrinkToFit="1"/>
      <protection/>
    </xf>
    <xf numFmtId="0" fontId="124" fillId="0" borderId="22" xfId="69" applyFont="1" applyBorder="1" applyAlignment="1">
      <alignment horizontal="center" vertical="center" shrinkToFit="1"/>
      <protection/>
    </xf>
    <xf numFmtId="0" fontId="125" fillId="0" borderId="0" xfId="69" applyFont="1" applyBorder="1" applyAlignment="1">
      <alignment horizontal="center" vertical="center"/>
      <protection/>
    </xf>
    <xf numFmtId="0" fontId="125" fillId="0" borderId="0" xfId="69" applyFont="1" applyBorder="1" applyAlignment="1">
      <alignment vertical="center"/>
      <protection/>
    </xf>
    <xf numFmtId="0" fontId="125" fillId="0" borderId="0" xfId="69" applyFont="1" applyBorder="1">
      <alignment vertical="center"/>
      <protection/>
    </xf>
    <xf numFmtId="0" fontId="125" fillId="0" borderId="175" xfId="69" applyFont="1" applyBorder="1">
      <alignment vertical="center"/>
      <protection/>
    </xf>
    <xf numFmtId="0" fontId="125" fillId="0" borderId="174" xfId="69" applyFont="1" applyBorder="1">
      <alignment vertical="center"/>
      <protection/>
    </xf>
    <xf numFmtId="0" fontId="122" fillId="0" borderId="44" xfId="69" applyFont="1" applyFill="1" applyBorder="1" applyAlignment="1">
      <alignment horizontal="center" vertical="center"/>
      <protection/>
    </xf>
    <xf numFmtId="0" fontId="0" fillId="0" borderId="42" xfId="0" applyBorder="1" applyAlignment="1">
      <alignment vertical="center"/>
    </xf>
    <xf numFmtId="0" fontId="0" fillId="0" borderId="157" xfId="0" applyBorder="1" applyAlignment="1">
      <alignment vertical="center"/>
    </xf>
    <xf numFmtId="0" fontId="122" fillId="0" borderId="41" xfId="69" applyFont="1" applyFill="1" applyBorder="1" applyAlignment="1">
      <alignment horizontal="center" vertical="center"/>
      <protection/>
    </xf>
    <xf numFmtId="0" fontId="0" fillId="0" borderId="42" xfId="0" applyBorder="1" applyAlignment="1">
      <alignment horizontal="center" vertical="center"/>
    </xf>
    <xf numFmtId="0" fontId="0" fillId="0" borderId="157" xfId="0" applyBorder="1" applyAlignment="1">
      <alignment horizontal="center" vertical="center"/>
    </xf>
    <xf numFmtId="0" fontId="0" fillId="0" borderId="43" xfId="0" applyBorder="1" applyAlignment="1">
      <alignment horizontal="center" vertical="center"/>
    </xf>
    <xf numFmtId="0" fontId="122" fillId="0" borderId="12" xfId="69" applyFont="1" applyFill="1" applyBorder="1" applyAlignment="1">
      <alignment horizontal="center" vertical="center"/>
      <protection/>
    </xf>
    <xf numFmtId="219" fontId="0" fillId="0" borderId="41" xfId="0" applyNumberFormat="1" applyBorder="1" applyAlignment="1">
      <alignment horizontal="right" vertical="center"/>
    </xf>
    <xf numFmtId="0" fontId="129" fillId="0" borderId="44" xfId="69" applyFont="1" applyFill="1" applyBorder="1" applyAlignment="1">
      <alignment horizontal="left" vertical="center" wrapText="1"/>
      <protection/>
    </xf>
    <xf numFmtId="0" fontId="96" fillId="0" borderId="42" xfId="0" applyFont="1" applyBorder="1" applyAlignment="1">
      <alignment horizontal="left" vertical="center"/>
    </xf>
    <xf numFmtId="38" fontId="0" fillId="0" borderId="41" xfId="0" applyNumberFormat="1" applyBorder="1" applyAlignment="1">
      <alignment horizontal="right" vertical="center"/>
    </xf>
    <xf numFmtId="38" fontId="0" fillId="0" borderId="42" xfId="0" applyNumberFormat="1" applyBorder="1" applyAlignment="1">
      <alignment horizontal="right" vertical="center"/>
    </xf>
    <xf numFmtId="38" fontId="0" fillId="0" borderId="43" xfId="0" applyNumberFormat="1" applyBorder="1" applyAlignment="1">
      <alignment horizontal="right" vertical="center"/>
    </xf>
    <xf numFmtId="0" fontId="123" fillId="0" borderId="4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57" xfId="0" applyFont="1" applyBorder="1" applyAlignment="1">
      <alignment horizontal="center" vertical="center" wrapText="1"/>
    </xf>
    <xf numFmtId="0" fontId="96"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23" fillId="0" borderId="42" xfId="0" applyFont="1" applyBorder="1" applyAlignment="1">
      <alignment horizontal="center" vertical="center" wrapText="1"/>
    </xf>
    <xf numFmtId="0" fontId="0" fillId="0" borderId="157" xfId="0" applyBorder="1" applyAlignment="1">
      <alignment horizontal="center" vertical="center" wrapText="1"/>
    </xf>
    <xf numFmtId="0" fontId="130" fillId="0" borderId="42" xfId="69" applyFont="1" applyFill="1" applyBorder="1" applyAlignment="1">
      <alignment horizontal="center" vertical="center" wrapText="1"/>
      <protection/>
    </xf>
    <xf numFmtId="0" fontId="97" fillId="0" borderId="42" xfId="0" applyFont="1" applyBorder="1" applyAlignment="1">
      <alignment horizontal="center" vertical="center"/>
    </xf>
    <xf numFmtId="0" fontId="97" fillId="0" borderId="157" xfId="0" applyFont="1" applyBorder="1" applyAlignment="1">
      <alignment horizontal="center" vertical="center"/>
    </xf>
    <xf numFmtId="220" fontId="122" fillId="0" borderId="72" xfId="69" applyNumberFormat="1" applyFont="1" applyFill="1" applyBorder="1" applyAlignment="1">
      <alignment horizontal="center" vertical="center"/>
      <protection/>
    </xf>
    <xf numFmtId="0" fontId="125" fillId="0" borderId="176" xfId="69" applyFont="1" applyBorder="1" applyAlignment="1">
      <alignment horizontal="center" vertical="center"/>
      <protection/>
    </xf>
    <xf numFmtId="0" fontId="125" fillId="0" borderId="177" xfId="69" applyFont="1" applyBorder="1" applyAlignment="1">
      <alignment horizontal="center" vertical="center"/>
      <protection/>
    </xf>
    <xf numFmtId="0" fontId="125" fillId="0" borderId="177" xfId="69" applyFont="1" applyBorder="1">
      <alignment vertical="center"/>
      <protection/>
    </xf>
    <xf numFmtId="0" fontId="125" fillId="0" borderId="178" xfId="69" applyFont="1" applyBorder="1">
      <alignment vertical="center"/>
      <protection/>
    </xf>
    <xf numFmtId="0" fontId="122" fillId="0" borderId="42" xfId="69" applyFont="1" applyFill="1" applyBorder="1" applyAlignment="1">
      <alignment horizontal="center" vertical="center"/>
      <protection/>
    </xf>
    <xf numFmtId="0" fontId="122" fillId="0" borderId="18" xfId="69" applyFont="1" applyFill="1" applyBorder="1" applyAlignment="1">
      <alignment horizontal="center" vertical="center"/>
      <protection/>
    </xf>
    <xf numFmtId="0" fontId="122" fillId="0" borderId="18" xfId="69" applyFont="1" applyFill="1" applyBorder="1" applyAlignment="1">
      <alignment horizontal="center" vertical="center" shrinkToFit="1"/>
      <protection/>
    </xf>
    <xf numFmtId="0" fontId="122" fillId="0" borderId="42" xfId="69" applyFont="1" applyFill="1" applyBorder="1" applyAlignment="1">
      <alignment horizontal="center" vertical="center" shrinkToFit="1"/>
      <protection/>
    </xf>
    <xf numFmtId="202" fontId="122" fillId="0" borderId="42" xfId="51" applyNumberFormat="1" applyFont="1" applyFill="1" applyBorder="1" applyAlignment="1">
      <alignment horizontal="center" vertical="center"/>
    </xf>
    <xf numFmtId="0" fontId="122" fillId="0" borderId="75" xfId="69" applyFont="1" applyBorder="1" applyAlignment="1">
      <alignment vertical="center" textRotation="255"/>
      <protection/>
    </xf>
    <xf numFmtId="0" fontId="0" fillId="0" borderId="11" xfId="0" applyBorder="1" applyAlignment="1">
      <alignment vertical="center"/>
    </xf>
    <xf numFmtId="0" fontId="122" fillId="0" borderId="139" xfId="69" applyFont="1" applyFill="1" applyBorder="1" applyAlignment="1">
      <alignment horizontal="center" vertical="center" wrapText="1"/>
      <protection/>
    </xf>
    <xf numFmtId="0" fontId="131" fillId="0" borderId="61" xfId="69" applyFont="1" applyFill="1" applyBorder="1" applyAlignment="1">
      <alignment horizontal="center" vertical="center" wrapText="1"/>
      <protection/>
    </xf>
    <xf numFmtId="0" fontId="122" fillId="0" borderId="47" xfId="69" applyFont="1" applyFill="1" applyBorder="1" applyAlignment="1">
      <alignment horizontal="center" vertical="center" wrapText="1"/>
      <protection/>
    </xf>
    <xf numFmtId="0" fontId="122" fillId="0" borderId="47" xfId="69" applyFont="1" applyFill="1" applyBorder="1" applyAlignment="1">
      <alignment horizontal="center" vertical="center"/>
      <protection/>
    </xf>
    <xf numFmtId="0" fontId="122" fillId="0" borderId="46" xfId="69" applyFont="1" applyFill="1" applyBorder="1" applyAlignment="1">
      <alignment horizontal="center" vertical="center"/>
      <protection/>
    </xf>
    <xf numFmtId="0" fontId="122" fillId="0" borderId="63" xfId="69" applyFont="1" applyFill="1" applyBorder="1" applyAlignment="1">
      <alignment horizontal="center" vertical="center"/>
      <protection/>
    </xf>
    <xf numFmtId="0" fontId="122" fillId="0" borderId="91" xfId="69" applyFont="1" applyFill="1" applyBorder="1" applyAlignment="1">
      <alignment horizontal="center" vertical="center"/>
      <protection/>
    </xf>
    <xf numFmtId="0" fontId="129" fillId="0" borderId="109" xfId="69" applyFont="1" applyFill="1" applyBorder="1" applyAlignment="1">
      <alignment horizontal="center" vertical="center" wrapText="1"/>
      <protection/>
    </xf>
    <xf numFmtId="0" fontId="122" fillId="0" borderId="17" xfId="69" applyFont="1" applyFill="1" applyBorder="1" applyAlignment="1">
      <alignment horizontal="center" vertical="center" wrapText="1"/>
      <protection/>
    </xf>
    <xf numFmtId="0" fontId="122" fillId="0" borderId="29" xfId="69" applyFont="1" applyFill="1" applyBorder="1" applyAlignment="1">
      <alignment horizontal="center" vertical="center" wrapText="1"/>
      <protection/>
    </xf>
    <xf numFmtId="0" fontId="0" fillId="0" borderId="12" xfId="0" applyBorder="1" applyAlignment="1">
      <alignment vertical="center"/>
    </xf>
    <xf numFmtId="0" fontId="0" fillId="0" borderId="16" xfId="0" applyBorder="1" applyAlignment="1">
      <alignment vertical="center"/>
    </xf>
    <xf numFmtId="0" fontId="122" fillId="0" borderId="138" xfId="69" applyFont="1" applyFill="1" applyBorder="1" applyAlignment="1">
      <alignment horizontal="center" vertical="center" wrapText="1"/>
      <protection/>
    </xf>
    <xf numFmtId="0" fontId="99" fillId="0" borderId="164" xfId="0" applyFont="1" applyBorder="1" applyAlignment="1">
      <alignment horizontal="center" vertical="center" wrapText="1"/>
    </xf>
    <xf numFmtId="0" fontId="122" fillId="0" borderId="49" xfId="69" applyFont="1" applyFill="1" applyBorder="1" applyAlignment="1">
      <alignment horizontal="center" vertical="center" wrapText="1"/>
      <protection/>
    </xf>
    <xf numFmtId="0" fontId="122" fillId="0" borderId="39" xfId="69" applyFont="1" applyFill="1" applyBorder="1" applyAlignment="1">
      <alignment horizontal="center" vertical="center"/>
      <protection/>
    </xf>
    <xf numFmtId="221" fontId="122" fillId="0" borderId="48" xfId="69" applyNumberFormat="1" applyFont="1" applyFill="1" applyBorder="1" applyAlignment="1">
      <alignment horizontal="center" vertical="center" shrinkToFit="1"/>
      <protection/>
    </xf>
    <xf numFmtId="221" fontId="122" fillId="0" borderId="49" xfId="69" applyNumberFormat="1" applyFont="1" applyFill="1" applyBorder="1" applyAlignment="1">
      <alignment horizontal="center" vertical="center" shrinkToFit="1"/>
      <protection/>
    </xf>
    <xf numFmtId="221" fontId="122" fillId="0" borderId="51" xfId="69" applyNumberFormat="1" applyFont="1" applyFill="1" applyBorder="1" applyAlignment="1">
      <alignment horizontal="center" vertical="center" shrinkToFit="1"/>
      <protection/>
    </xf>
    <xf numFmtId="221" fontId="122" fillId="0" borderId="50" xfId="69" applyNumberFormat="1" applyFont="1" applyFill="1" applyBorder="1" applyAlignment="1">
      <alignment horizontal="center" vertical="center" shrinkToFit="1"/>
      <protection/>
    </xf>
    <xf numFmtId="0" fontId="129" fillId="0" borderId="110" xfId="69" applyFont="1" applyFill="1" applyBorder="1" applyAlignment="1">
      <alignment horizontal="center" vertical="center" wrapText="1"/>
      <protection/>
    </xf>
    <xf numFmtId="0" fontId="129" fillId="0" borderId="23" xfId="69" applyFont="1" applyFill="1" applyBorder="1" applyAlignment="1">
      <alignment horizontal="center" vertical="center" wrapText="1"/>
      <protection/>
    </xf>
    <xf numFmtId="0" fontId="129" fillId="0" borderId="179" xfId="69" applyFont="1" applyFill="1" applyBorder="1" applyAlignment="1">
      <alignment horizontal="center" vertical="center" wrapText="1"/>
      <protection/>
    </xf>
    <xf numFmtId="0" fontId="129" fillId="0" borderId="36" xfId="69" applyFont="1" applyFill="1" applyBorder="1" applyAlignment="1">
      <alignment horizontal="center" vertical="center" wrapText="1"/>
      <protection/>
    </xf>
    <xf numFmtId="0" fontId="0" fillId="0" borderId="77" xfId="0" applyBorder="1" applyAlignment="1">
      <alignment vertical="center"/>
    </xf>
    <xf numFmtId="0" fontId="0" fillId="0" borderId="22" xfId="0" applyBorder="1" applyAlignment="1">
      <alignment vertical="center"/>
    </xf>
    <xf numFmtId="0" fontId="122" fillId="0" borderId="66" xfId="69" applyFont="1" applyFill="1" applyBorder="1" applyAlignment="1">
      <alignment horizontal="center" vertical="center" wrapText="1"/>
      <protection/>
    </xf>
    <xf numFmtId="0" fontId="99" fillId="0" borderId="59" xfId="0" applyFont="1" applyBorder="1" applyAlignment="1">
      <alignment horizontal="center" vertical="center" wrapText="1"/>
    </xf>
    <xf numFmtId="0" fontId="122" fillId="0" borderId="65" xfId="69" applyFont="1" applyFill="1" applyBorder="1" applyAlignment="1">
      <alignment horizontal="center" vertical="center" wrapText="1"/>
      <protection/>
    </xf>
    <xf numFmtId="0" fontId="122" fillId="0" borderId="97" xfId="69" applyFont="1" applyFill="1" applyBorder="1" applyAlignment="1">
      <alignment horizontal="center" vertical="center"/>
      <protection/>
    </xf>
    <xf numFmtId="0" fontId="122" fillId="0" borderId="64" xfId="69" applyFont="1" applyFill="1" applyBorder="1" applyAlignment="1">
      <alignment horizontal="center" vertical="center" shrinkToFit="1"/>
      <protection/>
    </xf>
    <xf numFmtId="0" fontId="122" fillId="0" borderId="65" xfId="69" applyFont="1" applyFill="1" applyBorder="1" applyAlignment="1">
      <alignment horizontal="center" vertical="center" shrinkToFit="1"/>
      <protection/>
    </xf>
    <xf numFmtId="0" fontId="129" fillId="0" borderId="111" xfId="69" applyFont="1" applyFill="1" applyBorder="1" applyAlignment="1">
      <alignment horizontal="center" vertical="center" wrapText="1"/>
      <protection/>
    </xf>
    <xf numFmtId="0" fontId="129" fillId="0" borderId="21" xfId="69" applyFont="1" applyFill="1" applyBorder="1" applyAlignment="1">
      <alignment horizontal="center" vertical="center" wrapText="1"/>
      <protection/>
    </xf>
    <xf numFmtId="0" fontId="129" fillId="0" borderId="59" xfId="0" applyFont="1" applyBorder="1" applyAlignment="1">
      <alignment horizontal="center" vertical="center" wrapText="1"/>
    </xf>
    <xf numFmtId="0" fontId="129" fillId="0" borderId="22" xfId="0" applyFont="1" applyBorder="1" applyAlignment="1">
      <alignment horizontal="center" vertical="center" wrapText="1"/>
    </xf>
    <xf numFmtId="0" fontId="122" fillId="0" borderId="109" xfId="69" applyFont="1" applyBorder="1" applyAlignment="1">
      <alignment horizontal="center" vertical="center" textRotation="255" wrapText="1"/>
      <protection/>
    </xf>
    <xf numFmtId="0" fontId="122" fillId="0" borderId="110" xfId="69" applyFont="1" applyBorder="1" applyAlignment="1">
      <alignment horizontal="center" vertical="center" wrapText="1"/>
      <protection/>
    </xf>
    <xf numFmtId="0" fontId="122" fillId="0" borderId="138" xfId="69" applyFont="1" applyFill="1" applyBorder="1" applyAlignment="1">
      <alignment horizontal="center" vertical="center" shrinkToFit="1"/>
      <protection/>
    </xf>
    <xf numFmtId="0" fontId="132" fillId="0" borderId="164" xfId="69" applyFont="1" applyFill="1" applyBorder="1" applyAlignment="1">
      <alignment horizontal="center" vertical="center" shrinkToFit="1"/>
      <protection/>
    </xf>
    <xf numFmtId="0" fontId="122" fillId="0" borderId="164" xfId="69" applyFont="1" applyFill="1" applyBorder="1" applyAlignment="1">
      <alignment horizontal="center" vertical="center" shrinkToFit="1"/>
      <protection/>
    </xf>
    <xf numFmtId="0" fontId="122" fillId="0" borderId="180" xfId="69" applyFont="1" applyFill="1" applyBorder="1" applyAlignment="1">
      <alignment horizontal="center" vertical="center" shrinkToFit="1"/>
      <protection/>
    </xf>
    <xf numFmtId="0" fontId="122" fillId="0" borderId="12" xfId="69" applyFont="1" applyFill="1" applyBorder="1" applyAlignment="1">
      <alignment horizontal="center" vertical="center" shrinkToFit="1"/>
      <protection/>
    </xf>
    <xf numFmtId="0" fontId="122" fillId="0" borderId="164" xfId="69" applyFont="1" applyFill="1" applyBorder="1" applyAlignment="1">
      <alignment horizontal="center" vertical="center" shrinkToFit="1"/>
      <protection/>
    </xf>
    <xf numFmtId="0" fontId="122" fillId="0" borderId="19" xfId="69" applyFont="1" applyFill="1" applyBorder="1" applyAlignment="1">
      <alignment horizontal="center" vertical="center" shrinkToFit="1"/>
      <protection/>
    </xf>
    <xf numFmtId="220" fontId="122" fillId="37" borderId="110" xfId="69" applyNumberFormat="1" applyFont="1" applyFill="1" applyBorder="1" applyAlignment="1">
      <alignment horizontal="right" vertical="center"/>
      <protection/>
    </xf>
    <xf numFmtId="220" fontId="122" fillId="37" borderId="19" xfId="69" applyNumberFormat="1" applyFont="1" applyFill="1" applyBorder="1" applyAlignment="1">
      <alignment horizontal="right" vertical="center"/>
      <protection/>
    </xf>
    <xf numFmtId="220" fontId="122" fillId="37" borderId="15" xfId="69" applyNumberFormat="1" applyFont="1" applyFill="1" applyBorder="1" applyAlignment="1">
      <alignment horizontal="right" vertical="center"/>
      <protection/>
    </xf>
    <xf numFmtId="186" fontId="122" fillId="37" borderId="180" xfId="69" applyNumberFormat="1" applyFont="1" applyFill="1" applyBorder="1" applyAlignment="1">
      <alignment horizontal="right" vertical="center"/>
      <protection/>
    </xf>
    <xf numFmtId="0" fontId="123" fillId="0" borderId="110" xfId="0" applyFont="1" applyBorder="1" applyAlignment="1">
      <alignment horizontal="center" vertical="center" textRotation="255" wrapText="1"/>
    </xf>
    <xf numFmtId="0" fontId="16" fillId="0" borderId="110" xfId="0" applyFont="1" applyBorder="1" applyAlignment="1">
      <alignment horizontal="center" vertical="center" wrapText="1"/>
    </xf>
    <xf numFmtId="0" fontId="123" fillId="0" borderId="53" xfId="0" applyFont="1" applyBorder="1" applyAlignment="1">
      <alignment horizontal="center" vertical="center" shrinkToFit="1"/>
    </xf>
    <xf numFmtId="0" fontId="100" fillId="0" borderId="52" xfId="0" applyFont="1" applyBorder="1" applyAlignment="1">
      <alignment horizontal="center" vertical="center" shrinkToFit="1"/>
    </xf>
    <xf numFmtId="0" fontId="123" fillId="0" borderId="52" xfId="0" applyFont="1" applyBorder="1" applyAlignment="1">
      <alignment horizontal="center" vertical="center" shrinkToFit="1"/>
    </xf>
    <xf numFmtId="0" fontId="123" fillId="0" borderId="62" xfId="0" applyFont="1" applyBorder="1" applyAlignment="1">
      <alignment horizontal="center" vertical="center" shrinkToFit="1"/>
    </xf>
    <xf numFmtId="220" fontId="122" fillId="37" borderId="181" xfId="69" applyNumberFormat="1" applyFont="1" applyFill="1" applyBorder="1" applyAlignment="1">
      <alignment horizontal="center" vertical="center" shrinkToFit="1"/>
      <protection/>
    </xf>
    <xf numFmtId="220" fontId="122" fillId="37" borderId="182" xfId="69" applyNumberFormat="1" applyFont="1" applyFill="1" applyBorder="1" applyAlignment="1">
      <alignment horizontal="center" vertical="center" shrinkToFit="1"/>
      <protection/>
    </xf>
    <xf numFmtId="220" fontId="122" fillId="37" borderId="183" xfId="69" applyNumberFormat="1" applyFont="1" applyFill="1" applyBorder="1" applyAlignment="1">
      <alignment horizontal="center" vertical="center" shrinkToFit="1"/>
      <protection/>
    </xf>
    <xf numFmtId="220" fontId="123" fillId="37" borderId="184" xfId="0" applyNumberFormat="1" applyFont="1" applyFill="1" applyBorder="1" applyAlignment="1">
      <alignment horizontal="right" vertical="center"/>
    </xf>
    <xf numFmtId="220" fontId="123" fillId="37" borderId="14" xfId="0" applyNumberFormat="1" applyFont="1" applyFill="1" applyBorder="1" applyAlignment="1">
      <alignment horizontal="right" vertical="center"/>
    </xf>
    <xf numFmtId="220" fontId="123" fillId="37" borderId="74" xfId="0" applyNumberFormat="1" applyFont="1" applyFill="1" applyBorder="1" applyAlignment="1">
      <alignment horizontal="right" vertical="center"/>
    </xf>
    <xf numFmtId="186" fontId="123" fillId="37" borderId="62" xfId="0" applyNumberFormat="1" applyFont="1" applyFill="1" applyBorder="1" applyAlignment="1">
      <alignment horizontal="right" vertical="center"/>
    </xf>
    <xf numFmtId="0" fontId="122" fillId="0" borderId="179" xfId="69" applyFont="1" applyFill="1" applyBorder="1" applyAlignment="1">
      <alignment horizontal="center" vertical="center" shrinkToFit="1"/>
      <protection/>
    </xf>
    <xf numFmtId="0" fontId="122" fillId="0" borderId="185" xfId="69" applyFont="1" applyFill="1" applyBorder="1" applyAlignment="1">
      <alignment horizontal="center" vertical="center" shrinkToFit="1"/>
      <protection/>
    </xf>
    <xf numFmtId="0" fontId="122" fillId="0" borderId="71" xfId="69" applyFont="1" applyFill="1" applyBorder="1" applyAlignment="1">
      <alignment horizontal="center" vertical="center" shrinkToFit="1"/>
      <protection/>
    </xf>
    <xf numFmtId="0" fontId="122" fillId="0" borderId="179" xfId="69" applyFont="1" applyFill="1" applyBorder="1" applyAlignment="1">
      <alignment horizontal="center" vertical="center" shrinkToFit="1"/>
      <protection/>
    </xf>
    <xf numFmtId="0" fontId="122" fillId="0" borderId="23" xfId="69" applyFont="1" applyFill="1" applyBorder="1" applyAlignment="1">
      <alignment horizontal="center" vertical="center" shrinkToFit="1"/>
      <protection/>
    </xf>
    <xf numFmtId="220" fontId="122" fillId="37" borderId="186" xfId="69" applyNumberFormat="1" applyFont="1" applyFill="1" applyBorder="1" applyAlignment="1">
      <alignment horizontal="right" vertical="center"/>
      <protection/>
    </xf>
    <xf numFmtId="220" fontId="122" fillId="37" borderId="23" xfId="69" applyNumberFormat="1" applyFont="1" applyFill="1" applyBorder="1" applyAlignment="1">
      <alignment horizontal="right" vertical="center"/>
      <protection/>
    </xf>
    <xf numFmtId="220" fontId="122" fillId="37" borderId="73" xfId="69" applyNumberFormat="1" applyFont="1" applyFill="1" applyBorder="1" applyAlignment="1">
      <alignment horizontal="right" vertical="center"/>
      <protection/>
    </xf>
    <xf numFmtId="186" fontId="122" fillId="37" borderId="185" xfId="69" applyNumberFormat="1" applyFont="1" applyFill="1" applyBorder="1" applyAlignment="1">
      <alignment horizontal="right" vertical="center"/>
      <protection/>
    </xf>
    <xf numFmtId="0" fontId="132" fillId="0" borderId="179" xfId="69" applyFont="1" applyFill="1" applyBorder="1" applyAlignment="1">
      <alignment horizontal="center" vertical="center" shrinkToFit="1"/>
      <protection/>
    </xf>
    <xf numFmtId="0" fontId="100" fillId="0" borderId="59" xfId="0" applyFont="1" applyBorder="1" applyAlignment="1">
      <alignment horizontal="center" vertical="center" shrinkToFit="1"/>
    </xf>
    <xf numFmtId="0" fontId="123" fillId="0" borderId="59" xfId="0" applyFont="1" applyBorder="1" applyAlignment="1">
      <alignment horizontal="center" vertical="center" shrinkToFit="1"/>
    </xf>
    <xf numFmtId="0" fontId="123" fillId="0" borderId="72" xfId="0" applyFont="1" applyBorder="1" applyAlignment="1">
      <alignment horizontal="center" vertical="center" shrinkToFit="1"/>
    </xf>
    <xf numFmtId="220" fontId="122" fillId="37" borderId="187" xfId="69" applyNumberFormat="1" applyFont="1" applyFill="1" applyBorder="1" applyAlignment="1">
      <alignment horizontal="center" vertical="center" shrinkToFit="1"/>
      <protection/>
    </xf>
    <xf numFmtId="220" fontId="122" fillId="37" borderId="188" xfId="69" applyNumberFormat="1" applyFont="1" applyFill="1" applyBorder="1" applyAlignment="1">
      <alignment horizontal="center" vertical="center" shrinkToFit="1"/>
      <protection/>
    </xf>
    <xf numFmtId="220" fontId="122" fillId="37" borderId="189" xfId="69" applyNumberFormat="1" applyFont="1" applyFill="1" applyBorder="1" applyAlignment="1">
      <alignment horizontal="center" vertical="center" shrinkToFit="1"/>
      <protection/>
    </xf>
    <xf numFmtId="220" fontId="123" fillId="37" borderId="111" xfId="0" applyNumberFormat="1" applyFont="1" applyFill="1" applyBorder="1" applyAlignment="1">
      <alignment horizontal="right" vertical="center"/>
    </xf>
    <xf numFmtId="220" fontId="123" fillId="37" borderId="21" xfId="0" applyNumberFormat="1" applyFont="1" applyFill="1" applyBorder="1" applyAlignment="1">
      <alignment horizontal="right" vertical="center"/>
    </xf>
    <xf numFmtId="220" fontId="123" fillId="37" borderId="60" xfId="0" applyNumberFormat="1" applyFont="1" applyFill="1" applyBorder="1" applyAlignment="1">
      <alignment horizontal="right" vertical="center"/>
    </xf>
    <xf numFmtId="186" fontId="123" fillId="37" borderId="72" xfId="0" applyNumberFormat="1" applyFont="1" applyFill="1" applyBorder="1" applyAlignment="1">
      <alignment horizontal="right" vertical="center"/>
    </xf>
    <xf numFmtId="0" fontId="0" fillId="0" borderId="111" xfId="0" applyBorder="1" applyAlignment="1">
      <alignment horizontal="center" vertical="center"/>
    </xf>
    <xf numFmtId="0" fontId="99" fillId="0" borderId="44" xfId="0" applyFont="1" applyBorder="1" applyAlignment="1">
      <alignment horizontal="center" vertical="center" wrapText="1"/>
    </xf>
    <xf numFmtId="0" fontId="99" fillId="0" borderId="157" xfId="0" applyFont="1" applyBorder="1" applyAlignment="1">
      <alignment horizontal="center" vertical="center" wrapText="1"/>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123" fillId="37" borderId="66" xfId="69" applyNumberFormat="1" applyFont="1" applyFill="1" applyBorder="1" applyAlignment="1">
      <alignment horizontal="center" vertical="center"/>
      <protection/>
    </xf>
    <xf numFmtId="180" fontId="123" fillId="37" borderId="59" xfId="69" applyNumberFormat="1" applyFont="1" applyFill="1" applyBorder="1" applyAlignment="1">
      <alignment horizontal="center" vertical="center"/>
      <protection/>
    </xf>
    <xf numFmtId="180" fontId="123" fillId="37" borderId="60" xfId="69" applyNumberFormat="1" applyFont="1" applyFill="1" applyBorder="1" applyAlignment="1">
      <alignment horizontal="center" vertical="center"/>
      <protection/>
    </xf>
    <xf numFmtId="180" fontId="123" fillId="37" borderId="66" xfId="69" applyNumberFormat="1" applyFont="1" applyFill="1" applyBorder="1" applyAlignment="1">
      <alignment horizontal="center" vertical="center"/>
      <protection/>
    </xf>
    <xf numFmtId="177" fontId="122" fillId="37" borderId="190" xfId="69" applyNumberFormat="1" applyFont="1" applyFill="1" applyBorder="1" applyAlignment="1">
      <alignment horizontal="right" vertical="center"/>
      <protection/>
    </xf>
    <xf numFmtId="177" fontId="122" fillId="37" borderId="157" xfId="69" applyNumberFormat="1" applyFont="1" applyFill="1" applyBorder="1" applyAlignment="1">
      <alignment horizontal="right" vertical="center"/>
      <protection/>
    </xf>
    <xf numFmtId="177" fontId="122" fillId="37" borderId="45" xfId="69" applyNumberFormat="1" applyFont="1" applyFill="1" applyBorder="1" applyAlignment="1">
      <alignment horizontal="right" vertical="center"/>
      <protection/>
    </xf>
    <xf numFmtId="186" fontId="122" fillId="37" borderId="54" xfId="69" applyNumberFormat="1" applyFont="1" applyFill="1" applyBorder="1" applyAlignment="1">
      <alignment horizontal="right" vertical="center"/>
      <protection/>
    </xf>
    <xf numFmtId="0" fontId="122" fillId="0" borderId="109" xfId="69" applyFont="1" applyBorder="1" applyAlignment="1">
      <alignment horizontal="center" vertical="center" wrapText="1"/>
      <protection/>
    </xf>
    <xf numFmtId="0" fontId="122" fillId="0" borderId="139" xfId="69" applyFont="1" applyFill="1" applyBorder="1" applyAlignment="1">
      <alignment horizontal="center" vertical="center" shrinkToFit="1"/>
      <protection/>
    </xf>
    <xf numFmtId="0" fontId="0" fillId="0" borderId="110" xfId="0" applyBorder="1" applyAlignment="1">
      <alignment horizontal="center" vertical="center"/>
    </xf>
    <xf numFmtId="0" fontId="122" fillId="0" borderId="171" xfId="69" applyFont="1" applyFill="1" applyBorder="1" applyAlignment="1">
      <alignment horizontal="center" vertical="center" shrinkToFit="1"/>
      <protection/>
    </xf>
    <xf numFmtId="0" fontId="122" fillId="0" borderId="53" xfId="69" applyFont="1" applyFill="1" applyBorder="1" applyAlignment="1">
      <alignment horizontal="center" vertical="center" shrinkToFit="1"/>
      <protection/>
    </xf>
    <xf numFmtId="0" fontId="123" fillId="0" borderId="191" xfId="0" applyFont="1" applyBorder="1" applyAlignment="1">
      <alignment horizontal="center" vertical="center" textRotation="255" wrapText="1"/>
    </xf>
    <xf numFmtId="0" fontId="100" fillId="0" borderId="164" xfId="0" applyFont="1" applyBorder="1" applyAlignment="1">
      <alignment horizontal="center" vertical="center" shrinkToFit="1"/>
    </xf>
    <xf numFmtId="0" fontId="123" fillId="0" borderId="164" xfId="0" applyFont="1" applyBorder="1" applyAlignment="1">
      <alignment horizontal="center" vertical="center" shrinkToFit="1"/>
    </xf>
    <xf numFmtId="0" fontId="123" fillId="0" borderId="180" xfId="0" applyFont="1" applyBorder="1" applyAlignment="1">
      <alignment horizontal="center" vertical="center" shrinkToFit="1"/>
    </xf>
    <xf numFmtId="220" fontId="123" fillId="37" borderId="110" xfId="0" applyNumberFormat="1" applyFont="1" applyFill="1" applyBorder="1" applyAlignment="1">
      <alignment horizontal="right" vertical="center"/>
    </xf>
    <xf numFmtId="220" fontId="123" fillId="37" borderId="19" xfId="0" applyNumberFormat="1" applyFont="1" applyFill="1" applyBorder="1" applyAlignment="1">
      <alignment horizontal="right" vertical="center"/>
    </xf>
    <xf numFmtId="220" fontId="123" fillId="37" borderId="15" xfId="0" applyNumberFormat="1" applyFont="1" applyFill="1" applyBorder="1" applyAlignment="1">
      <alignment horizontal="right" vertical="center"/>
    </xf>
    <xf numFmtId="186" fontId="123" fillId="37" borderId="180" xfId="0" applyNumberFormat="1" applyFont="1" applyFill="1" applyBorder="1" applyAlignment="1">
      <alignment horizontal="right" vertical="center"/>
    </xf>
    <xf numFmtId="0" fontId="122" fillId="37" borderId="192" xfId="69" applyFont="1" applyFill="1" applyBorder="1" applyAlignment="1">
      <alignment horizontal="center" vertical="center"/>
      <protection/>
    </xf>
    <xf numFmtId="0" fontId="0" fillId="0" borderId="193" xfId="0" applyBorder="1" applyAlignment="1">
      <alignment vertical="center"/>
    </xf>
    <xf numFmtId="0" fontId="0" fillId="0" borderId="194" xfId="0" applyBorder="1" applyAlignment="1">
      <alignment vertical="center"/>
    </xf>
    <xf numFmtId="220" fontId="131" fillId="37" borderId="195" xfId="0" applyNumberFormat="1" applyFont="1" applyFill="1" applyBorder="1" applyAlignment="1">
      <alignment horizontal="center" vertical="center"/>
    </xf>
    <xf numFmtId="220" fontId="131" fillId="37" borderId="196" xfId="0" applyNumberFormat="1" applyFont="1" applyFill="1" applyBorder="1" applyAlignment="1">
      <alignment horizontal="center" vertical="center"/>
    </xf>
    <xf numFmtId="220" fontId="131" fillId="37" borderId="197" xfId="0" applyNumberFormat="1" applyFont="1" applyFill="1" applyBorder="1" applyAlignment="1">
      <alignment horizontal="center" vertical="center"/>
    </xf>
    <xf numFmtId="220" fontId="131" fillId="37" borderId="198" xfId="0" applyNumberFormat="1" applyFont="1" applyFill="1" applyBorder="1" applyAlignment="1">
      <alignment horizontal="center" vertical="center"/>
    </xf>
    <xf numFmtId="220" fontId="131" fillId="37" borderId="199" xfId="0" applyNumberFormat="1" applyFont="1" applyFill="1" applyBorder="1" applyAlignment="1">
      <alignment horizontal="center" vertical="center"/>
    </xf>
    <xf numFmtId="220" fontId="122" fillId="37" borderId="200" xfId="69" applyNumberFormat="1" applyFont="1" applyFill="1" applyBorder="1" applyAlignment="1">
      <alignment horizontal="right" vertical="center"/>
      <protection/>
    </xf>
    <xf numFmtId="220" fontId="122" fillId="37" borderId="198" xfId="69" applyNumberFormat="1" applyFont="1" applyFill="1" applyBorder="1" applyAlignment="1">
      <alignment horizontal="right" vertical="center"/>
      <protection/>
    </xf>
    <xf numFmtId="220" fontId="122" fillId="37" borderId="196" xfId="69" applyNumberFormat="1" applyFont="1" applyFill="1" applyBorder="1" applyAlignment="1">
      <alignment horizontal="right" vertical="center"/>
      <protection/>
    </xf>
    <xf numFmtId="186" fontId="122" fillId="37" borderId="197" xfId="69" applyNumberFormat="1" applyFont="1" applyFill="1" applyBorder="1" applyAlignment="1">
      <alignment horizontal="right" vertical="center"/>
      <protection/>
    </xf>
    <xf numFmtId="0" fontId="129" fillId="0" borderId="44" xfId="69" applyFont="1" applyBorder="1" applyAlignment="1">
      <alignment horizontal="center" vertical="center" wrapText="1"/>
      <protection/>
    </xf>
    <xf numFmtId="180" fontId="123" fillId="37" borderId="66" xfId="69" applyNumberFormat="1" applyFont="1" applyFill="1" applyBorder="1" applyAlignment="1">
      <alignment vertical="center"/>
      <protection/>
    </xf>
    <xf numFmtId="180" fontId="123" fillId="37" borderId="59" xfId="69" applyNumberFormat="1" applyFont="1" applyFill="1" applyBorder="1" applyAlignment="1">
      <alignment vertical="center"/>
      <protection/>
    </xf>
    <xf numFmtId="180" fontId="123" fillId="37" borderId="60" xfId="69" applyNumberFormat="1" applyFont="1" applyFill="1" applyBorder="1" applyAlignment="1">
      <alignment vertical="center"/>
      <protection/>
    </xf>
    <xf numFmtId="0" fontId="122" fillId="0" borderId="10" xfId="69" applyFont="1" applyFill="1" applyBorder="1" applyAlignment="1">
      <alignment horizontal="center" vertical="center"/>
      <protection/>
    </xf>
    <xf numFmtId="0" fontId="122" fillId="0" borderId="0" xfId="69" applyFont="1" applyFill="1" applyBorder="1" applyAlignment="1">
      <alignment horizontal="center" vertical="center"/>
      <protection/>
    </xf>
    <xf numFmtId="0" fontId="122" fillId="0" borderId="0" xfId="69" applyFont="1">
      <alignment vertical="center"/>
      <protection/>
    </xf>
    <xf numFmtId="0" fontId="122" fillId="0" borderId="0" xfId="69" applyFont="1" applyFill="1" applyBorder="1" applyAlignment="1">
      <alignment horizontal="center" vertical="center" shrinkToFit="1"/>
      <protection/>
    </xf>
    <xf numFmtId="0" fontId="122" fillId="0" borderId="0" xfId="69" applyFont="1" applyFill="1" applyBorder="1" applyAlignment="1">
      <alignment vertical="center"/>
      <protection/>
    </xf>
    <xf numFmtId="0" fontId="122" fillId="0" borderId="42" xfId="69" applyFont="1" applyFill="1" applyBorder="1" applyAlignment="1">
      <alignment vertical="center"/>
      <protection/>
    </xf>
    <xf numFmtId="0" fontId="123" fillId="0" borderId="75" xfId="69" applyFont="1" applyBorder="1" applyAlignment="1">
      <alignment vertical="center" textRotation="255" wrapText="1"/>
      <protection/>
    </xf>
    <xf numFmtId="0" fontId="122" fillId="0" borderId="75" xfId="69" applyFont="1" applyFill="1" applyBorder="1" applyAlignment="1">
      <alignment horizontal="center" vertical="center" wrapText="1"/>
      <protection/>
    </xf>
    <xf numFmtId="0" fontId="0" fillId="0" borderId="116" xfId="0" applyBorder="1" applyAlignment="1">
      <alignment horizontal="center" vertical="center" wrapText="1"/>
    </xf>
    <xf numFmtId="0" fontId="122" fillId="0" borderId="93" xfId="69" applyFont="1" applyFill="1" applyBorder="1" applyAlignment="1">
      <alignment horizontal="center" vertical="center" wrapText="1"/>
      <protection/>
    </xf>
    <xf numFmtId="0" fontId="122" fillId="0" borderId="12" xfId="69" applyFont="1" applyFill="1" applyBorder="1" applyAlignment="1">
      <alignment horizontal="center" vertical="center" wrapText="1"/>
      <protection/>
    </xf>
    <xf numFmtId="0" fontId="0" fillId="0" borderId="19" xfId="0" applyBorder="1" applyAlignment="1">
      <alignment horizontal="center" vertical="center" wrapText="1"/>
    </xf>
    <xf numFmtId="0" fontId="122" fillId="0" borderId="15" xfId="69" applyFont="1" applyFill="1" applyBorder="1" applyAlignment="1">
      <alignment horizontal="center" vertical="center" wrapText="1"/>
      <protection/>
    </xf>
    <xf numFmtId="0" fontId="122" fillId="0" borderId="77" xfId="69" applyFont="1" applyFill="1" applyBorder="1" applyAlignment="1">
      <alignment horizontal="center" vertical="center" wrapText="1"/>
      <protection/>
    </xf>
    <xf numFmtId="0" fontId="0" fillId="0" borderId="21" xfId="0" applyBorder="1" applyAlignment="1">
      <alignment horizontal="center" vertical="center" wrapText="1"/>
    </xf>
    <xf numFmtId="0" fontId="122" fillId="0" borderId="60" xfId="69" applyFont="1" applyFill="1" applyBorder="1" applyAlignment="1">
      <alignment horizontal="center" vertical="center" wrapText="1"/>
      <protection/>
    </xf>
    <xf numFmtId="0" fontId="129" fillId="0" borderId="19" xfId="69" applyFont="1" applyFill="1" applyBorder="1" applyAlignment="1">
      <alignment horizontal="center" vertical="center" wrapText="1"/>
      <protection/>
    </xf>
    <xf numFmtId="0" fontId="129" fillId="0" borderId="164" xfId="0" applyFont="1" applyBorder="1" applyAlignment="1">
      <alignment horizontal="center" vertical="center" wrapText="1"/>
    </xf>
    <xf numFmtId="0" fontId="129" fillId="0" borderId="16" xfId="0" applyFont="1" applyBorder="1" applyAlignment="1">
      <alignment horizontal="center" vertical="center" wrapText="1"/>
    </xf>
    <xf numFmtId="0" fontId="122" fillId="0" borderId="121" xfId="69" applyFont="1" applyFill="1" applyBorder="1" applyAlignment="1">
      <alignment horizontal="center" vertical="center" shrinkToFit="1"/>
      <protection/>
    </xf>
    <xf numFmtId="0" fontId="0" fillId="0" borderId="91" xfId="0" applyBorder="1" applyAlignment="1">
      <alignment horizontal="center" vertical="center" shrinkToFit="1"/>
    </xf>
    <xf numFmtId="0" fontId="122" fillId="0" borderId="93" xfId="69" applyFont="1" applyFill="1" applyBorder="1" applyAlignment="1">
      <alignment horizontal="center" vertical="center" shrinkToFit="1"/>
      <protection/>
    </xf>
    <xf numFmtId="0" fontId="122" fillId="0" borderId="61" xfId="69" applyFont="1" applyFill="1" applyBorder="1" applyAlignment="1">
      <alignment horizontal="center" vertical="center"/>
      <protection/>
    </xf>
    <xf numFmtId="0" fontId="122" fillId="0" borderId="75" xfId="69" applyFont="1" applyFill="1" applyBorder="1" applyAlignment="1">
      <alignment horizontal="center" vertical="center"/>
      <protection/>
    </xf>
    <xf numFmtId="0" fontId="122" fillId="0" borderId="93" xfId="69" applyFont="1" applyFill="1" applyBorder="1" applyAlignment="1">
      <alignment horizontal="center" vertical="center"/>
      <protection/>
    </xf>
    <xf numFmtId="0" fontId="122" fillId="0" borderId="116" xfId="69" applyFont="1" applyFill="1" applyBorder="1" applyAlignment="1">
      <alignment horizontal="center" vertical="center"/>
      <protection/>
    </xf>
    <xf numFmtId="220" fontId="122" fillId="0" borderId="121" xfId="69" applyNumberFormat="1" applyFont="1" applyFill="1" applyBorder="1" applyAlignment="1">
      <alignment horizontal="center" vertical="center"/>
      <protection/>
    </xf>
    <xf numFmtId="220" fontId="122" fillId="0" borderId="46" xfId="69" applyNumberFormat="1" applyFont="1" applyFill="1" applyBorder="1" applyAlignment="1">
      <alignment horizontal="center" vertical="center"/>
      <protection/>
    </xf>
    <xf numFmtId="220" fontId="122" fillId="0" borderId="47" xfId="69" applyNumberFormat="1" applyFont="1" applyFill="1" applyBorder="1" applyAlignment="1">
      <alignment horizontal="center" vertical="center"/>
      <protection/>
    </xf>
    <xf numFmtId="176" fontId="122" fillId="0" borderId="63" xfId="69" applyNumberFormat="1" applyFont="1" applyFill="1" applyBorder="1" applyAlignment="1">
      <alignment horizontal="center" vertical="center"/>
      <protection/>
    </xf>
    <xf numFmtId="0" fontId="122" fillId="0" borderId="69" xfId="69" applyFont="1" applyFill="1" applyBorder="1" applyAlignment="1">
      <alignment horizontal="center" vertical="center" shrinkToFit="1"/>
      <protection/>
    </xf>
    <xf numFmtId="0" fontId="0" fillId="0" borderId="50" xfId="0" applyBorder="1" applyAlignment="1">
      <alignment horizontal="center" vertical="center" shrinkToFit="1"/>
    </xf>
    <xf numFmtId="0" fontId="122" fillId="0" borderId="49" xfId="69" applyFont="1" applyFill="1" applyBorder="1" applyAlignment="1">
      <alignment horizontal="center" vertical="center" shrinkToFit="1"/>
      <protection/>
    </xf>
    <xf numFmtId="0" fontId="122" fillId="0" borderId="49" xfId="69" applyFont="1" applyFill="1" applyBorder="1" applyAlignment="1">
      <alignment horizontal="center" vertical="center"/>
      <protection/>
    </xf>
    <xf numFmtId="0" fontId="122" fillId="0" borderId="69" xfId="69" applyFont="1" applyFill="1" applyBorder="1" applyAlignment="1">
      <alignment horizontal="center" vertical="center"/>
      <protection/>
    </xf>
    <xf numFmtId="0" fontId="122" fillId="0" borderId="39" xfId="69" applyFont="1" applyFill="1" applyBorder="1" applyAlignment="1">
      <alignment horizontal="center" vertical="center"/>
      <protection/>
    </xf>
    <xf numFmtId="0" fontId="122" fillId="0" borderId="31" xfId="69" applyFont="1" applyFill="1" applyBorder="1" applyAlignment="1">
      <alignment horizontal="center" vertical="center"/>
      <protection/>
    </xf>
    <xf numFmtId="220" fontId="122" fillId="0" borderId="69" xfId="69" applyNumberFormat="1" applyFont="1" applyFill="1" applyBorder="1" applyAlignment="1">
      <alignment horizontal="center" vertical="center"/>
      <protection/>
    </xf>
    <xf numFmtId="220" fontId="122" fillId="0" borderId="48" xfId="69" applyNumberFormat="1" applyFont="1" applyFill="1" applyBorder="1" applyAlignment="1">
      <alignment horizontal="center" vertical="center"/>
      <protection/>
    </xf>
    <xf numFmtId="220" fontId="122" fillId="0" borderId="49" xfId="69" applyNumberFormat="1" applyFont="1" applyFill="1" applyBorder="1" applyAlignment="1">
      <alignment horizontal="center" vertical="center"/>
      <protection/>
    </xf>
    <xf numFmtId="176" fontId="122" fillId="0" borderId="51" xfId="69" applyNumberFormat="1" applyFont="1" applyFill="1" applyBorder="1" applyAlignment="1">
      <alignment horizontal="center" vertical="center"/>
      <protection/>
    </xf>
    <xf numFmtId="0" fontId="122" fillId="0" borderId="64" xfId="69" applyFont="1" applyFill="1" applyBorder="1" applyAlignment="1">
      <alignment horizontal="center" vertical="center" shrinkToFit="1"/>
      <protection/>
    </xf>
    <xf numFmtId="0" fontId="0" fillId="0" borderId="87" xfId="0" applyBorder="1" applyAlignment="1">
      <alignment horizontal="center" vertical="center" shrinkToFit="1"/>
    </xf>
    <xf numFmtId="0" fontId="122" fillId="0" borderId="59" xfId="69" applyFont="1" applyFill="1" applyBorder="1" applyAlignment="1">
      <alignment horizontal="center" vertical="center"/>
      <protection/>
    </xf>
    <xf numFmtId="0" fontId="122" fillId="0" borderId="64" xfId="69" applyFont="1" applyFill="1" applyBorder="1" applyAlignment="1">
      <alignment horizontal="center" vertical="center"/>
      <protection/>
    </xf>
    <xf numFmtId="0" fontId="122" fillId="0" borderId="97" xfId="69" applyFont="1" applyFill="1" applyBorder="1" applyAlignment="1">
      <alignment horizontal="center" vertical="center"/>
      <protection/>
    </xf>
    <xf numFmtId="0" fontId="122" fillId="0" borderId="65" xfId="69" applyFont="1" applyFill="1" applyBorder="1" applyAlignment="1">
      <alignment horizontal="center" vertical="center"/>
      <protection/>
    </xf>
    <xf numFmtId="0" fontId="122" fillId="0" borderId="40" xfId="69" applyFont="1" applyFill="1" applyBorder="1" applyAlignment="1">
      <alignment horizontal="center" vertical="center"/>
      <protection/>
    </xf>
    <xf numFmtId="220" fontId="122" fillId="0" borderId="64" xfId="69" applyNumberFormat="1" applyFont="1" applyFill="1" applyBorder="1" applyAlignment="1">
      <alignment horizontal="center" vertical="center"/>
      <protection/>
    </xf>
    <xf numFmtId="220" fontId="122" fillId="0" borderId="68" xfId="69" applyNumberFormat="1" applyFont="1" applyFill="1" applyBorder="1" applyAlignment="1">
      <alignment horizontal="center" vertical="center"/>
      <protection/>
    </xf>
    <xf numFmtId="220" fontId="122" fillId="0" borderId="65" xfId="69" applyNumberFormat="1" applyFont="1" applyFill="1" applyBorder="1" applyAlignment="1">
      <alignment horizontal="center" vertical="center"/>
      <protection/>
    </xf>
    <xf numFmtId="176" fontId="122" fillId="0" borderId="67" xfId="69" applyNumberFormat="1" applyFont="1" applyFill="1" applyBorder="1" applyAlignment="1">
      <alignment horizontal="center" vertical="center"/>
      <protection/>
    </xf>
    <xf numFmtId="0" fontId="123" fillId="0" borderId="0" xfId="69" applyFont="1" applyBorder="1" applyAlignment="1">
      <alignment vertical="center" textRotation="255" wrapText="1"/>
      <protection/>
    </xf>
    <xf numFmtId="0" fontId="122" fillId="0" borderId="0" xfId="69" applyFont="1" applyFill="1" applyBorder="1">
      <alignment vertical="center"/>
      <protection/>
    </xf>
    <xf numFmtId="0" fontId="123" fillId="0" borderId="75" xfId="0" applyFont="1" applyBorder="1" applyAlignment="1">
      <alignment vertical="center" wrapText="1"/>
    </xf>
    <xf numFmtId="0" fontId="123" fillId="0" borderId="10" xfId="0" applyFont="1" applyBorder="1" applyAlignment="1">
      <alignment vertical="center" wrapText="1"/>
    </xf>
    <xf numFmtId="0" fontId="0" fillId="0" borderId="116" xfId="0" applyBorder="1" applyAlignment="1">
      <alignment vertical="center" wrapText="1"/>
    </xf>
    <xf numFmtId="0" fontId="122" fillId="0" borderId="47" xfId="69" applyFont="1" applyFill="1" applyBorder="1" applyAlignment="1">
      <alignment horizontal="center" vertical="center" shrinkToFit="1"/>
      <protection/>
    </xf>
    <xf numFmtId="0" fontId="123" fillId="0" borderId="47" xfId="0" applyFont="1" applyBorder="1" applyAlignment="1">
      <alignment horizontal="center" vertical="center" shrinkToFit="1"/>
    </xf>
    <xf numFmtId="0" fontId="122" fillId="0" borderId="30" xfId="69" applyFont="1" applyFill="1" applyBorder="1" applyAlignment="1">
      <alignment horizontal="center" vertical="center" shrinkToFit="1"/>
      <protection/>
    </xf>
    <xf numFmtId="0" fontId="123" fillId="0" borderId="91" xfId="0" applyFont="1" applyBorder="1" applyAlignment="1">
      <alignment horizontal="center" vertical="center" shrinkToFit="1"/>
    </xf>
    <xf numFmtId="0" fontId="122" fillId="0" borderId="47" xfId="69" applyFont="1" applyFill="1" applyBorder="1" applyAlignment="1">
      <alignment horizontal="center" vertical="center" shrinkToFit="1"/>
      <protection/>
    </xf>
    <xf numFmtId="0" fontId="123" fillId="0" borderId="47" xfId="0" applyFont="1" applyBorder="1" applyAlignment="1">
      <alignment horizontal="center" vertical="center" shrinkToFit="1"/>
    </xf>
    <xf numFmtId="0" fontId="123" fillId="0" borderId="63" xfId="0" applyFont="1" applyBorder="1" applyAlignment="1">
      <alignment horizontal="center" vertical="center" shrinkToFit="1"/>
    </xf>
    <xf numFmtId="0" fontId="122" fillId="0" borderId="0" xfId="69" applyFont="1" applyFill="1" applyBorder="1" applyAlignment="1">
      <alignment horizontal="left" vertical="center" shrinkToFit="1"/>
      <protection/>
    </xf>
    <xf numFmtId="0" fontId="123" fillId="0" borderId="0" xfId="0" applyFont="1" applyAlignment="1">
      <alignment vertical="center" shrinkToFit="1"/>
    </xf>
    <xf numFmtId="0" fontId="123" fillId="0" borderId="0" xfId="0" applyFont="1" applyBorder="1" applyAlignment="1">
      <alignment horizontal="left" vertical="center" shrinkToFit="1"/>
    </xf>
    <xf numFmtId="0" fontId="123" fillId="0" borderId="12" xfId="0" applyFont="1" applyBorder="1" applyAlignment="1">
      <alignment vertical="center" wrapText="1"/>
    </xf>
    <xf numFmtId="0" fontId="123" fillId="0" borderId="0" xfId="0" applyFont="1" applyBorder="1" applyAlignment="1">
      <alignment vertical="center" wrapText="1"/>
    </xf>
    <xf numFmtId="0" fontId="0" fillId="0" borderId="19" xfId="0" applyBorder="1" applyAlignment="1">
      <alignment vertical="center" wrapText="1"/>
    </xf>
    <xf numFmtId="222" fontId="122" fillId="0" borderId="49" xfId="69" applyNumberFormat="1" applyFont="1" applyFill="1" applyBorder="1" applyAlignment="1">
      <alignment horizontal="center" vertical="center" shrinkToFit="1"/>
      <protection/>
    </xf>
    <xf numFmtId="180" fontId="123" fillId="0" borderId="49" xfId="0" applyNumberFormat="1" applyFont="1" applyBorder="1" applyAlignment="1">
      <alignment horizontal="center" vertical="center" shrinkToFit="1"/>
    </xf>
    <xf numFmtId="222" fontId="122" fillId="0" borderId="201" xfId="69" applyNumberFormat="1" applyFont="1" applyFill="1" applyBorder="1" applyAlignment="1">
      <alignment horizontal="center" vertical="center" shrinkToFit="1"/>
      <protection/>
    </xf>
    <xf numFmtId="222" fontId="123" fillId="0" borderId="201" xfId="0" applyNumberFormat="1" applyFont="1" applyBorder="1" applyAlignment="1">
      <alignment horizontal="center" vertical="center" shrinkToFit="1"/>
    </xf>
    <xf numFmtId="222" fontId="123" fillId="0" borderId="202" xfId="0" applyNumberFormat="1" applyFont="1" applyBorder="1" applyAlignment="1">
      <alignment horizontal="center" vertical="center" shrinkToFit="1"/>
    </xf>
    <xf numFmtId="0" fontId="129" fillId="0" borderId="0" xfId="69" applyFont="1" applyFill="1" applyBorder="1" applyAlignment="1">
      <alignment horizontal="left" vertical="center" wrapText="1"/>
      <protection/>
    </xf>
    <xf numFmtId="0" fontId="129" fillId="0" borderId="0" xfId="0" applyFont="1" applyAlignment="1">
      <alignment vertical="center" wrapText="1"/>
    </xf>
    <xf numFmtId="220" fontId="123" fillId="37" borderId="49" xfId="0" applyNumberFormat="1" applyFont="1" applyFill="1" applyBorder="1" applyAlignment="1">
      <alignment horizontal="center" vertical="center" shrinkToFit="1"/>
    </xf>
    <xf numFmtId="222" fontId="122" fillId="0" borderId="49" xfId="69" applyNumberFormat="1" applyFont="1" applyFill="1" applyBorder="1" applyAlignment="1">
      <alignment horizontal="center" vertical="center" shrinkToFit="1"/>
      <protection/>
    </xf>
    <xf numFmtId="222" fontId="123" fillId="0" borderId="49" xfId="0" applyNumberFormat="1" applyFont="1" applyFill="1" applyBorder="1" applyAlignment="1">
      <alignment horizontal="center" vertical="center" shrinkToFit="1"/>
    </xf>
    <xf numFmtId="222" fontId="123" fillId="0" borderId="51" xfId="0" applyNumberFormat="1" applyFont="1" applyFill="1" applyBorder="1" applyAlignment="1">
      <alignment horizontal="center" vertical="center" shrinkToFit="1"/>
    </xf>
    <xf numFmtId="180" fontId="122" fillId="0" borderId="0" xfId="69" applyNumberFormat="1" applyFont="1" applyFill="1" applyBorder="1" applyAlignment="1">
      <alignment horizontal="center" vertical="center" shrinkToFit="1"/>
      <protection/>
    </xf>
    <xf numFmtId="0" fontId="129" fillId="0" borderId="0" xfId="0" applyFont="1" applyAlignment="1">
      <alignment vertical="center"/>
    </xf>
    <xf numFmtId="0" fontId="129" fillId="0" borderId="0" xfId="69" applyFont="1" applyAlignment="1">
      <alignment horizontal="left" vertical="center"/>
      <protection/>
    </xf>
    <xf numFmtId="0" fontId="129" fillId="0" borderId="0" xfId="69" applyFont="1" applyAlignment="1">
      <alignment vertical="center"/>
      <protection/>
    </xf>
    <xf numFmtId="0" fontId="129" fillId="0" borderId="0" xfId="0" applyFont="1" applyBorder="1" applyAlignment="1">
      <alignment horizontal="left" vertical="center" shrinkToFit="1"/>
    </xf>
    <xf numFmtId="0" fontId="129" fillId="0" borderId="0" xfId="0" applyFont="1" applyAlignment="1">
      <alignment horizontal="left" vertical="center"/>
    </xf>
    <xf numFmtId="0" fontId="129" fillId="0" borderId="0" xfId="0" applyFont="1" applyBorder="1" applyAlignment="1">
      <alignment horizontal="left" vertical="center" wrapText="1"/>
    </xf>
    <xf numFmtId="0" fontId="123" fillId="0" borderId="0" xfId="0" applyFont="1" applyAlignment="1">
      <alignment horizontal="left" vertical="center" wrapText="1"/>
    </xf>
    <xf numFmtId="0" fontId="123" fillId="0" borderId="77" xfId="0" applyFont="1" applyBorder="1" applyAlignment="1">
      <alignment vertical="center" wrapText="1"/>
    </xf>
    <xf numFmtId="0" fontId="123" fillId="0" borderId="18" xfId="0" applyFont="1" applyBorder="1" applyAlignment="1">
      <alignment vertical="center" wrapText="1"/>
    </xf>
    <xf numFmtId="0" fontId="0" fillId="0" borderId="21" xfId="0" applyBorder="1" applyAlignment="1">
      <alignment vertical="center" wrapText="1"/>
    </xf>
    <xf numFmtId="220" fontId="123" fillId="37" borderId="65" xfId="0" applyNumberFormat="1" applyFont="1" applyFill="1" applyBorder="1" applyAlignment="1">
      <alignment horizontal="center" vertical="center" shrinkToFit="1"/>
    </xf>
    <xf numFmtId="222" fontId="122" fillId="0" borderId="65" xfId="69" applyNumberFormat="1" applyFont="1" applyFill="1" applyBorder="1" applyAlignment="1">
      <alignment horizontal="center" vertical="center" shrinkToFit="1"/>
      <protection/>
    </xf>
    <xf numFmtId="222" fontId="123" fillId="0" borderId="65" xfId="0" applyNumberFormat="1" applyFont="1" applyFill="1" applyBorder="1" applyAlignment="1">
      <alignment horizontal="center" vertical="center" shrinkToFit="1"/>
    </xf>
    <xf numFmtId="222" fontId="123" fillId="0" borderId="67" xfId="0" applyNumberFormat="1" applyFont="1" applyFill="1" applyBorder="1" applyAlignment="1">
      <alignment horizontal="center" vertical="center" shrinkToFit="1"/>
    </xf>
    <xf numFmtId="0" fontId="0" fillId="0" borderId="0" xfId="0" applyAlignment="1">
      <alignment horizontal="left" vertical="center" wrapText="1"/>
    </xf>
    <xf numFmtId="0" fontId="7" fillId="0" borderId="0" xfId="69" applyFont="1" applyBorder="1" applyAlignment="1">
      <alignment horizontal="left" vertical="center" wrapText="1"/>
      <protection/>
    </xf>
    <xf numFmtId="0" fontId="16" fillId="0" borderId="0" xfId="69" applyFont="1" applyBorder="1">
      <alignment vertical="center"/>
      <protection/>
    </xf>
    <xf numFmtId="0" fontId="16" fillId="0" borderId="0" xfId="69" applyFont="1" applyBorder="1" applyAlignment="1">
      <alignment vertical="center" textRotation="255" shrinkToFit="1"/>
      <protection/>
    </xf>
    <xf numFmtId="0" fontId="16" fillId="0" borderId="0" xfId="69" applyFont="1" applyBorder="1" applyAlignment="1">
      <alignment vertical="center" textRotation="255" wrapText="1" shrinkToFit="1"/>
      <protection/>
    </xf>
    <xf numFmtId="0" fontId="126" fillId="0" borderId="174" xfId="63"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③-２加算様式（就労）" xfId="69"/>
    <cellStyle name="Followed Hyperlink" xfId="70"/>
    <cellStyle name="良い" xfId="7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4</xdr:row>
      <xdr:rowOff>9525</xdr:rowOff>
    </xdr:from>
    <xdr:to>
      <xdr:col>7</xdr:col>
      <xdr:colOff>266700</xdr:colOff>
      <xdr:row>4</xdr:row>
      <xdr:rowOff>180975</xdr:rowOff>
    </xdr:to>
    <xdr:sp>
      <xdr:nvSpPr>
        <xdr:cNvPr id="1" name="正方形/長方形 2"/>
        <xdr:cNvSpPr>
          <a:spLocks noChangeAspect="1"/>
        </xdr:cNvSpPr>
      </xdr:nvSpPr>
      <xdr:spPr>
        <a:xfrm>
          <a:off x="1971675" y="923925"/>
          <a:ext cx="190500" cy="171450"/>
        </a:xfrm>
        <a:prstGeom prst="rect">
          <a:avLst/>
        </a:prstGeom>
        <a:solidFill>
          <a:srgbClr val="F2F2F2"/>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104775</xdr:rowOff>
    </xdr:from>
    <xdr:to>
      <xdr:col>5</xdr:col>
      <xdr:colOff>676275</xdr:colOff>
      <xdr:row>7</xdr:row>
      <xdr:rowOff>38100</xdr:rowOff>
    </xdr:to>
    <xdr:sp>
      <xdr:nvSpPr>
        <xdr:cNvPr id="1" name="AutoShape 2"/>
        <xdr:cNvSpPr>
          <a:spLocks/>
        </xdr:cNvSpPr>
      </xdr:nvSpPr>
      <xdr:spPr>
        <a:xfrm>
          <a:off x="1285875" y="266700"/>
          <a:ext cx="3057525" cy="1085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8</xdr:col>
      <xdr:colOff>704850</xdr:colOff>
      <xdr:row>4</xdr:row>
      <xdr:rowOff>9525</xdr:rowOff>
    </xdr:to>
    <xdr:sp>
      <xdr:nvSpPr>
        <xdr:cNvPr id="2" name="角丸四角形 2"/>
        <xdr:cNvSpPr>
          <a:spLocks/>
        </xdr:cNvSpPr>
      </xdr:nvSpPr>
      <xdr:spPr>
        <a:xfrm>
          <a:off x="5133975" y="161925"/>
          <a:ext cx="1438275" cy="561975"/>
        </a:xfrm>
        <a:prstGeom prst="roundRect">
          <a:avLst/>
        </a:prstGeom>
        <a:solidFill>
          <a:srgbClr val="FFCC99"/>
        </a:solidFill>
        <a:ln w="381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記載例</a:t>
          </a:r>
        </a:p>
      </xdr:txBody>
    </xdr:sp>
    <xdr:clientData/>
  </xdr:twoCellAnchor>
  <xdr:twoCellAnchor>
    <xdr:from>
      <xdr:col>1</xdr:col>
      <xdr:colOff>723900</xdr:colOff>
      <xdr:row>4</xdr:row>
      <xdr:rowOff>95250</xdr:rowOff>
    </xdr:from>
    <xdr:to>
      <xdr:col>3</xdr:col>
      <xdr:colOff>704850</xdr:colOff>
      <xdr:row>4</xdr:row>
      <xdr:rowOff>133350</xdr:rowOff>
    </xdr:to>
    <xdr:grpSp>
      <xdr:nvGrpSpPr>
        <xdr:cNvPr id="3" name="グループ化 7"/>
        <xdr:cNvGrpSpPr>
          <a:grpSpLocks/>
        </xdr:cNvGrpSpPr>
      </xdr:nvGrpSpPr>
      <xdr:grpSpPr>
        <a:xfrm>
          <a:off x="1457325" y="809625"/>
          <a:ext cx="1447800" cy="38100"/>
          <a:chOff x="971550" y="4757741"/>
          <a:chExt cx="1800000" cy="23809"/>
        </a:xfrm>
        <a:solidFill>
          <a:srgbClr val="FFFFFF"/>
        </a:solidFill>
      </xdr:grpSpPr>
      <xdr:sp>
        <xdr:nvSpPr>
          <xdr:cNvPr id="4" name="直線コネクタ 8"/>
          <xdr:cNvSpPr>
            <a:spLocks/>
          </xdr:cNvSpPr>
        </xdr:nvSpPr>
        <xdr:spPr>
          <a:xfrm>
            <a:off x="971550" y="4781550"/>
            <a:ext cx="18000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9"/>
          <xdr:cNvSpPr>
            <a:spLocks/>
          </xdr:cNvSpPr>
        </xdr:nvSpPr>
        <xdr:spPr>
          <a:xfrm>
            <a:off x="971550" y="4757741"/>
            <a:ext cx="18000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5</xdr:row>
      <xdr:rowOff>95250</xdr:rowOff>
    </xdr:from>
    <xdr:to>
      <xdr:col>3</xdr:col>
      <xdr:colOff>390525</xdr:colOff>
      <xdr:row>5</xdr:row>
      <xdr:rowOff>114300</xdr:rowOff>
    </xdr:to>
    <xdr:grpSp>
      <xdr:nvGrpSpPr>
        <xdr:cNvPr id="6" name="グループ化 10"/>
        <xdr:cNvGrpSpPr>
          <a:grpSpLocks/>
        </xdr:cNvGrpSpPr>
      </xdr:nvGrpSpPr>
      <xdr:grpSpPr>
        <a:xfrm>
          <a:off x="1476375" y="1009650"/>
          <a:ext cx="1114425" cy="19050"/>
          <a:chOff x="971550" y="4757741"/>
          <a:chExt cx="1800000" cy="23809"/>
        </a:xfrm>
        <a:solidFill>
          <a:srgbClr val="FFFFFF"/>
        </a:solidFill>
      </xdr:grpSpPr>
      <xdr:sp>
        <xdr:nvSpPr>
          <xdr:cNvPr id="7" name="直線コネクタ 11"/>
          <xdr:cNvSpPr>
            <a:spLocks/>
          </xdr:cNvSpPr>
        </xdr:nvSpPr>
        <xdr:spPr>
          <a:xfrm>
            <a:off x="971550" y="4781550"/>
            <a:ext cx="18000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12"/>
          <xdr:cNvSpPr>
            <a:spLocks/>
          </xdr:cNvSpPr>
        </xdr:nvSpPr>
        <xdr:spPr>
          <a:xfrm>
            <a:off x="971550" y="4757741"/>
            <a:ext cx="18000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xdr:row>
      <xdr:rowOff>95250</xdr:rowOff>
    </xdr:from>
    <xdr:to>
      <xdr:col>5</xdr:col>
      <xdr:colOff>323850</xdr:colOff>
      <xdr:row>6</xdr:row>
      <xdr:rowOff>114300</xdr:rowOff>
    </xdr:to>
    <xdr:grpSp>
      <xdr:nvGrpSpPr>
        <xdr:cNvPr id="9" name="グループ化 13"/>
        <xdr:cNvGrpSpPr>
          <a:grpSpLocks/>
        </xdr:cNvGrpSpPr>
      </xdr:nvGrpSpPr>
      <xdr:grpSpPr>
        <a:xfrm>
          <a:off x="1466850" y="1209675"/>
          <a:ext cx="2524125" cy="19050"/>
          <a:chOff x="971550" y="4757741"/>
          <a:chExt cx="1800000" cy="23809"/>
        </a:xfrm>
        <a:solidFill>
          <a:srgbClr val="FFFFFF"/>
        </a:solidFill>
      </xdr:grpSpPr>
      <xdr:sp>
        <xdr:nvSpPr>
          <xdr:cNvPr id="10" name="直線コネクタ 14"/>
          <xdr:cNvSpPr>
            <a:spLocks/>
          </xdr:cNvSpPr>
        </xdr:nvSpPr>
        <xdr:spPr>
          <a:xfrm>
            <a:off x="971550" y="4781550"/>
            <a:ext cx="18000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5"/>
          <xdr:cNvSpPr>
            <a:spLocks/>
          </xdr:cNvSpPr>
        </xdr:nvSpPr>
        <xdr:spPr>
          <a:xfrm>
            <a:off x="971550" y="4757741"/>
            <a:ext cx="18000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495300</xdr:colOff>
      <xdr:row>23</xdr:row>
      <xdr:rowOff>104775</xdr:rowOff>
    </xdr:from>
    <xdr:to>
      <xdr:col>8</xdr:col>
      <xdr:colOff>276225</xdr:colOff>
      <xdr:row>25</xdr:row>
      <xdr:rowOff>19050</xdr:rowOff>
    </xdr:to>
    <xdr:sp>
      <xdr:nvSpPr>
        <xdr:cNvPr id="12" name="角丸四角形 6"/>
        <xdr:cNvSpPr>
          <a:spLocks/>
        </xdr:cNvSpPr>
      </xdr:nvSpPr>
      <xdr:spPr>
        <a:xfrm>
          <a:off x="495300" y="4810125"/>
          <a:ext cx="5648325" cy="295275"/>
        </a:xfrm>
        <a:prstGeom prst="roundRect">
          <a:avLst/>
        </a:prstGeom>
        <a:solidFill>
          <a:srgbClr val="FFFF99"/>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最新の職歴として、今回の届出（指定時、変更時）より在職する職歴を記載すること。</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26</xdr:row>
      <xdr:rowOff>76200</xdr:rowOff>
    </xdr:from>
    <xdr:to>
      <xdr:col>4</xdr:col>
      <xdr:colOff>123825</xdr:colOff>
      <xdr:row>28</xdr:row>
      <xdr:rowOff>76200</xdr:rowOff>
    </xdr:to>
    <xdr:sp>
      <xdr:nvSpPr>
        <xdr:cNvPr id="1" name="chair"/>
        <xdr:cNvSpPr>
          <a:spLocks/>
        </xdr:cNvSpPr>
      </xdr:nvSpPr>
      <xdr:spPr>
        <a:xfrm rot="10800000">
          <a:off x="609600" y="5457825"/>
          <a:ext cx="542925" cy="3810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26</xdr:row>
      <xdr:rowOff>76200</xdr:rowOff>
    </xdr:from>
    <xdr:to>
      <xdr:col>10</xdr:col>
      <xdr:colOff>123825</xdr:colOff>
      <xdr:row>28</xdr:row>
      <xdr:rowOff>76200</xdr:rowOff>
    </xdr:to>
    <xdr:sp>
      <xdr:nvSpPr>
        <xdr:cNvPr id="2" name="chair"/>
        <xdr:cNvSpPr>
          <a:spLocks/>
        </xdr:cNvSpPr>
      </xdr:nvSpPr>
      <xdr:spPr>
        <a:xfrm rot="10800000">
          <a:off x="2266950" y="5457825"/>
          <a:ext cx="542925" cy="3810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26</xdr:row>
      <xdr:rowOff>76200</xdr:rowOff>
    </xdr:from>
    <xdr:to>
      <xdr:col>7</xdr:col>
      <xdr:colOff>123825</xdr:colOff>
      <xdr:row>28</xdr:row>
      <xdr:rowOff>76200</xdr:rowOff>
    </xdr:to>
    <xdr:sp>
      <xdr:nvSpPr>
        <xdr:cNvPr id="3" name="chair"/>
        <xdr:cNvSpPr>
          <a:spLocks/>
        </xdr:cNvSpPr>
      </xdr:nvSpPr>
      <xdr:spPr>
        <a:xfrm rot="10800000">
          <a:off x="1438275" y="5457825"/>
          <a:ext cx="542925" cy="3810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17</xdr:row>
      <xdr:rowOff>95250</xdr:rowOff>
    </xdr:from>
    <xdr:to>
      <xdr:col>4</xdr:col>
      <xdr:colOff>133350</xdr:colOff>
      <xdr:row>19</xdr:row>
      <xdr:rowOff>95250</xdr:rowOff>
    </xdr:to>
    <xdr:sp>
      <xdr:nvSpPr>
        <xdr:cNvPr id="4" name="chair"/>
        <xdr:cNvSpPr>
          <a:spLocks/>
        </xdr:cNvSpPr>
      </xdr:nvSpPr>
      <xdr:spPr>
        <a:xfrm>
          <a:off x="619125" y="3762375"/>
          <a:ext cx="542925" cy="3810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95250</xdr:rowOff>
    </xdr:from>
    <xdr:to>
      <xdr:col>10</xdr:col>
      <xdr:colOff>133350</xdr:colOff>
      <xdr:row>19</xdr:row>
      <xdr:rowOff>95250</xdr:rowOff>
    </xdr:to>
    <xdr:sp>
      <xdr:nvSpPr>
        <xdr:cNvPr id="5" name="chair"/>
        <xdr:cNvSpPr>
          <a:spLocks/>
        </xdr:cNvSpPr>
      </xdr:nvSpPr>
      <xdr:spPr>
        <a:xfrm>
          <a:off x="2276475" y="3762375"/>
          <a:ext cx="542925" cy="3810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17</xdr:row>
      <xdr:rowOff>95250</xdr:rowOff>
    </xdr:from>
    <xdr:to>
      <xdr:col>7</xdr:col>
      <xdr:colOff>133350</xdr:colOff>
      <xdr:row>19</xdr:row>
      <xdr:rowOff>95250</xdr:rowOff>
    </xdr:to>
    <xdr:sp>
      <xdr:nvSpPr>
        <xdr:cNvPr id="6" name="chair"/>
        <xdr:cNvSpPr>
          <a:spLocks/>
        </xdr:cNvSpPr>
      </xdr:nvSpPr>
      <xdr:spPr>
        <a:xfrm>
          <a:off x="1447800" y="3762375"/>
          <a:ext cx="542925" cy="3810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21</xdr:row>
      <xdr:rowOff>66675</xdr:rowOff>
    </xdr:from>
    <xdr:to>
      <xdr:col>14</xdr:col>
      <xdr:colOff>200025</xdr:colOff>
      <xdr:row>24</xdr:row>
      <xdr:rowOff>95250</xdr:rowOff>
    </xdr:to>
    <xdr:sp>
      <xdr:nvSpPr>
        <xdr:cNvPr id="7" name="chair"/>
        <xdr:cNvSpPr>
          <a:spLocks/>
        </xdr:cNvSpPr>
      </xdr:nvSpPr>
      <xdr:spPr>
        <a:xfrm rot="5400000">
          <a:off x="3648075" y="4495800"/>
          <a:ext cx="342900" cy="6000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20</xdr:row>
      <xdr:rowOff>104775</xdr:rowOff>
    </xdr:from>
    <xdr:to>
      <xdr:col>20</xdr:col>
      <xdr:colOff>76200</xdr:colOff>
      <xdr:row>21</xdr:row>
      <xdr:rowOff>123825</xdr:rowOff>
    </xdr:to>
    <xdr:sp>
      <xdr:nvSpPr>
        <xdr:cNvPr id="8" name="Text Box 8"/>
        <xdr:cNvSpPr txBox="1">
          <a:spLocks noChangeArrowheads="1"/>
        </xdr:cNvSpPr>
      </xdr:nvSpPr>
      <xdr:spPr>
        <a:xfrm>
          <a:off x="5086350" y="4343400"/>
          <a:ext cx="438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18</xdr:col>
      <xdr:colOff>190500</xdr:colOff>
      <xdr:row>12</xdr:row>
      <xdr:rowOff>95250</xdr:rowOff>
    </xdr:from>
    <xdr:to>
      <xdr:col>20</xdr:col>
      <xdr:colOff>76200</xdr:colOff>
      <xdr:row>13</xdr:row>
      <xdr:rowOff>114300</xdr:rowOff>
    </xdr:to>
    <xdr:sp>
      <xdr:nvSpPr>
        <xdr:cNvPr id="9" name="Text Box 9"/>
        <xdr:cNvSpPr txBox="1">
          <a:spLocks noChangeArrowheads="1"/>
        </xdr:cNvSpPr>
      </xdr:nvSpPr>
      <xdr:spPr>
        <a:xfrm>
          <a:off x="5086350" y="2809875"/>
          <a:ext cx="438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7</xdr:col>
      <xdr:colOff>190500</xdr:colOff>
      <xdr:row>12</xdr:row>
      <xdr:rowOff>76200</xdr:rowOff>
    </xdr:from>
    <xdr:to>
      <xdr:col>9</xdr:col>
      <xdr:colOff>76200</xdr:colOff>
      <xdr:row>13</xdr:row>
      <xdr:rowOff>95250</xdr:rowOff>
    </xdr:to>
    <xdr:sp>
      <xdr:nvSpPr>
        <xdr:cNvPr id="10" name="Text Box 10"/>
        <xdr:cNvSpPr txBox="1">
          <a:spLocks noChangeArrowheads="1"/>
        </xdr:cNvSpPr>
      </xdr:nvSpPr>
      <xdr:spPr>
        <a:xfrm>
          <a:off x="2047875" y="2790825"/>
          <a:ext cx="438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15</xdr:col>
      <xdr:colOff>85725</xdr:colOff>
      <xdr:row>12</xdr:row>
      <xdr:rowOff>114300</xdr:rowOff>
    </xdr:from>
    <xdr:ext cx="390525" cy="171450"/>
    <xdr:sp>
      <xdr:nvSpPr>
        <xdr:cNvPr id="11" name="Text Box 11"/>
        <xdr:cNvSpPr txBox="1">
          <a:spLocks noChangeArrowheads="1"/>
        </xdr:cNvSpPr>
      </xdr:nvSpPr>
      <xdr:spPr>
        <a:xfrm>
          <a:off x="4152900" y="2828925"/>
          <a:ext cx="3905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11</xdr:col>
      <xdr:colOff>85725</xdr:colOff>
      <xdr:row>12</xdr:row>
      <xdr:rowOff>104775</xdr:rowOff>
    </xdr:from>
    <xdr:ext cx="390525" cy="171450"/>
    <xdr:sp>
      <xdr:nvSpPr>
        <xdr:cNvPr id="12" name="Text Box 12"/>
        <xdr:cNvSpPr txBox="1">
          <a:spLocks noChangeArrowheads="1"/>
        </xdr:cNvSpPr>
      </xdr:nvSpPr>
      <xdr:spPr>
        <a:xfrm>
          <a:off x="3048000" y="2819400"/>
          <a:ext cx="3905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25</xdr:col>
      <xdr:colOff>171450</xdr:colOff>
      <xdr:row>16</xdr:row>
      <xdr:rowOff>66675</xdr:rowOff>
    </xdr:from>
    <xdr:ext cx="219075" cy="495300"/>
    <xdr:sp>
      <xdr:nvSpPr>
        <xdr:cNvPr id="13" name="Text Box 13"/>
        <xdr:cNvSpPr txBox="1">
          <a:spLocks noChangeArrowheads="1"/>
        </xdr:cNvSpPr>
      </xdr:nvSpPr>
      <xdr:spPr>
        <a:xfrm>
          <a:off x="7000875" y="3543300"/>
          <a:ext cx="219075" cy="4953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23</xdr:col>
      <xdr:colOff>57150</xdr:colOff>
      <xdr:row>28</xdr:row>
      <xdr:rowOff>95250</xdr:rowOff>
    </xdr:from>
    <xdr:to>
      <xdr:col>25</xdr:col>
      <xdr:colOff>47625</xdr:colOff>
      <xdr:row>31</xdr:row>
      <xdr:rowOff>123825</xdr:rowOff>
    </xdr:to>
    <xdr:sp>
      <xdr:nvSpPr>
        <xdr:cNvPr id="14" name="Line 14"/>
        <xdr:cNvSpPr>
          <a:spLocks/>
        </xdr:cNvSpPr>
      </xdr:nvSpPr>
      <xdr:spPr>
        <a:xfrm flipH="1" flipV="1">
          <a:off x="6334125" y="5857875"/>
          <a:ext cx="542925"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11</xdr:row>
      <xdr:rowOff>152400</xdr:rowOff>
    </xdr:from>
    <xdr:to>
      <xdr:col>12</xdr:col>
      <xdr:colOff>38100</xdr:colOff>
      <xdr:row>15</xdr:row>
      <xdr:rowOff>9525</xdr:rowOff>
    </xdr:to>
    <xdr:sp>
      <xdr:nvSpPr>
        <xdr:cNvPr id="15" name="Line 15"/>
        <xdr:cNvSpPr>
          <a:spLocks/>
        </xdr:cNvSpPr>
      </xdr:nvSpPr>
      <xdr:spPr>
        <a:xfrm flipH="1" flipV="1">
          <a:off x="3276600" y="2676525"/>
          <a:ext cx="0" cy="61912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18</xdr:row>
      <xdr:rowOff>19050</xdr:rowOff>
    </xdr:from>
    <xdr:to>
      <xdr:col>20</xdr:col>
      <xdr:colOff>219075</xdr:colOff>
      <xdr:row>21</xdr:row>
      <xdr:rowOff>47625</xdr:rowOff>
    </xdr:to>
    <xdr:sp>
      <xdr:nvSpPr>
        <xdr:cNvPr id="16" name="Line 16"/>
        <xdr:cNvSpPr>
          <a:spLocks/>
        </xdr:cNvSpPr>
      </xdr:nvSpPr>
      <xdr:spPr>
        <a:xfrm>
          <a:off x="5124450" y="3876675"/>
          <a:ext cx="542925"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11</xdr:row>
      <xdr:rowOff>66675</xdr:rowOff>
    </xdr:from>
    <xdr:to>
      <xdr:col>19</xdr:col>
      <xdr:colOff>114300</xdr:colOff>
      <xdr:row>14</xdr:row>
      <xdr:rowOff>95250</xdr:rowOff>
    </xdr:to>
    <xdr:sp>
      <xdr:nvSpPr>
        <xdr:cNvPr id="17" name="Line 17"/>
        <xdr:cNvSpPr>
          <a:spLocks/>
        </xdr:cNvSpPr>
      </xdr:nvSpPr>
      <xdr:spPr>
        <a:xfrm flipV="1">
          <a:off x="4743450" y="2590800"/>
          <a:ext cx="542925"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219075</xdr:colOff>
      <xdr:row>16</xdr:row>
      <xdr:rowOff>0</xdr:rowOff>
    </xdr:from>
    <xdr:to>
      <xdr:col>24</xdr:col>
      <xdr:colOff>209550</xdr:colOff>
      <xdr:row>16</xdr:row>
      <xdr:rowOff>0</xdr:rowOff>
    </xdr:to>
    <xdr:sp>
      <xdr:nvSpPr>
        <xdr:cNvPr id="18" name="Line 18"/>
        <xdr:cNvSpPr>
          <a:spLocks/>
        </xdr:cNvSpPr>
      </xdr:nvSpPr>
      <xdr:spPr>
        <a:xfrm flipH="1" flipV="1">
          <a:off x="6219825" y="3476625"/>
          <a:ext cx="542925" cy="0"/>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11</xdr:row>
      <xdr:rowOff>161925</xdr:rowOff>
    </xdr:from>
    <xdr:to>
      <xdr:col>16</xdr:col>
      <xdr:colOff>47625</xdr:colOff>
      <xdr:row>15</xdr:row>
      <xdr:rowOff>19050</xdr:rowOff>
    </xdr:to>
    <xdr:sp>
      <xdr:nvSpPr>
        <xdr:cNvPr id="19" name="Line 19"/>
        <xdr:cNvSpPr>
          <a:spLocks/>
        </xdr:cNvSpPr>
      </xdr:nvSpPr>
      <xdr:spPr>
        <a:xfrm flipH="1" flipV="1">
          <a:off x="4391025" y="2686050"/>
          <a:ext cx="0" cy="61912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11</xdr:row>
      <xdr:rowOff>152400</xdr:rowOff>
    </xdr:from>
    <xdr:to>
      <xdr:col>8</xdr:col>
      <xdr:colOff>219075</xdr:colOff>
      <xdr:row>14</xdr:row>
      <xdr:rowOff>142875</xdr:rowOff>
    </xdr:to>
    <xdr:sp>
      <xdr:nvSpPr>
        <xdr:cNvPr id="20" name="Line 20"/>
        <xdr:cNvSpPr>
          <a:spLocks/>
        </xdr:cNvSpPr>
      </xdr:nvSpPr>
      <xdr:spPr>
        <a:xfrm flipH="1" flipV="1">
          <a:off x="1809750" y="2676525"/>
          <a:ext cx="542925" cy="5619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15</xdr:row>
      <xdr:rowOff>19050</xdr:rowOff>
    </xdr:from>
    <xdr:to>
      <xdr:col>16</xdr:col>
      <xdr:colOff>276225</xdr:colOff>
      <xdr:row>18</xdr:row>
      <xdr:rowOff>47625</xdr:rowOff>
    </xdr:to>
    <xdr:sp>
      <xdr:nvSpPr>
        <xdr:cNvPr id="21" name="Line 21"/>
        <xdr:cNvSpPr>
          <a:spLocks/>
        </xdr:cNvSpPr>
      </xdr:nvSpPr>
      <xdr:spPr>
        <a:xfrm flipH="1">
          <a:off x="4076700" y="3305175"/>
          <a:ext cx="542925"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27</xdr:row>
      <xdr:rowOff>76200</xdr:rowOff>
    </xdr:from>
    <xdr:to>
      <xdr:col>14</xdr:col>
      <xdr:colOff>209550</xdr:colOff>
      <xdr:row>29</xdr:row>
      <xdr:rowOff>57150</xdr:rowOff>
    </xdr:to>
    <xdr:sp>
      <xdr:nvSpPr>
        <xdr:cNvPr id="22" name="Line 22"/>
        <xdr:cNvSpPr>
          <a:spLocks/>
        </xdr:cNvSpPr>
      </xdr:nvSpPr>
      <xdr:spPr>
        <a:xfrm flipH="1" flipV="1">
          <a:off x="3457575" y="5648325"/>
          <a:ext cx="542925" cy="361950"/>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26</xdr:row>
      <xdr:rowOff>0</xdr:rowOff>
    </xdr:from>
    <xdr:to>
      <xdr:col>3</xdr:col>
      <xdr:colOff>66675</xdr:colOff>
      <xdr:row>27</xdr:row>
      <xdr:rowOff>76200</xdr:rowOff>
    </xdr:to>
    <xdr:sp>
      <xdr:nvSpPr>
        <xdr:cNvPr id="23" name="Line 23"/>
        <xdr:cNvSpPr>
          <a:spLocks/>
        </xdr:cNvSpPr>
      </xdr:nvSpPr>
      <xdr:spPr>
        <a:xfrm flipV="1">
          <a:off x="276225" y="5381625"/>
          <a:ext cx="542925" cy="266700"/>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25</xdr:row>
      <xdr:rowOff>133350</xdr:rowOff>
    </xdr:from>
    <xdr:to>
      <xdr:col>8</xdr:col>
      <xdr:colOff>57150</xdr:colOff>
      <xdr:row>28</xdr:row>
      <xdr:rowOff>161925</xdr:rowOff>
    </xdr:to>
    <xdr:sp>
      <xdr:nvSpPr>
        <xdr:cNvPr id="24" name="Line 24"/>
        <xdr:cNvSpPr>
          <a:spLocks/>
        </xdr:cNvSpPr>
      </xdr:nvSpPr>
      <xdr:spPr>
        <a:xfrm flipH="1">
          <a:off x="2190750" y="5324475"/>
          <a:ext cx="0"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18</xdr:row>
      <xdr:rowOff>133350</xdr:rowOff>
    </xdr:from>
    <xdr:to>
      <xdr:col>28</xdr:col>
      <xdr:colOff>152400</xdr:colOff>
      <xdr:row>21</xdr:row>
      <xdr:rowOff>161925</xdr:rowOff>
    </xdr:to>
    <xdr:sp>
      <xdr:nvSpPr>
        <xdr:cNvPr id="25" name="Line 25"/>
        <xdr:cNvSpPr>
          <a:spLocks/>
        </xdr:cNvSpPr>
      </xdr:nvSpPr>
      <xdr:spPr>
        <a:xfrm flipH="1" flipV="1">
          <a:off x="7267575" y="3990975"/>
          <a:ext cx="542925"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xdr:row>
      <xdr:rowOff>19050</xdr:rowOff>
    </xdr:from>
    <xdr:to>
      <xdr:col>24</xdr:col>
      <xdr:colOff>142875</xdr:colOff>
      <xdr:row>9</xdr:row>
      <xdr:rowOff>47625</xdr:rowOff>
    </xdr:to>
    <xdr:sp>
      <xdr:nvSpPr>
        <xdr:cNvPr id="26" name="Line 26"/>
        <xdr:cNvSpPr>
          <a:spLocks/>
        </xdr:cNvSpPr>
      </xdr:nvSpPr>
      <xdr:spPr>
        <a:xfrm flipH="1">
          <a:off x="6153150" y="1590675"/>
          <a:ext cx="542925" cy="600075"/>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15</xdr:row>
      <xdr:rowOff>85725</xdr:rowOff>
    </xdr:from>
    <xdr:to>
      <xdr:col>4</xdr:col>
      <xdr:colOff>95250</xdr:colOff>
      <xdr:row>15</xdr:row>
      <xdr:rowOff>85725</xdr:rowOff>
    </xdr:to>
    <xdr:sp>
      <xdr:nvSpPr>
        <xdr:cNvPr id="27" name="Line 33"/>
        <xdr:cNvSpPr>
          <a:spLocks/>
        </xdr:cNvSpPr>
      </xdr:nvSpPr>
      <xdr:spPr>
        <a:xfrm flipV="1">
          <a:off x="581025" y="3371850"/>
          <a:ext cx="542925" cy="0"/>
        </a:xfrm>
        <a:prstGeom prst="line">
          <a:avLst/>
        </a:prstGeom>
        <a:noFill/>
        <a:ln w="31750" cmpd="sng">
          <a:solidFill>
            <a:srgbClr val="17375E"/>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18</xdr:row>
      <xdr:rowOff>85725</xdr:rowOff>
    </xdr:from>
    <xdr:to>
      <xdr:col>29</xdr:col>
      <xdr:colOff>152400</xdr:colOff>
      <xdr:row>21</xdr:row>
      <xdr:rowOff>161925</xdr:rowOff>
    </xdr:to>
    <xdr:sp>
      <xdr:nvSpPr>
        <xdr:cNvPr id="28" name="Oval 35"/>
        <xdr:cNvSpPr>
          <a:spLocks/>
        </xdr:cNvSpPr>
      </xdr:nvSpPr>
      <xdr:spPr>
        <a:xfrm>
          <a:off x="7067550" y="3943350"/>
          <a:ext cx="1019175" cy="647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26</xdr:row>
      <xdr:rowOff>190500</xdr:rowOff>
    </xdr:from>
    <xdr:to>
      <xdr:col>25</xdr:col>
      <xdr:colOff>161925</xdr:colOff>
      <xdr:row>32</xdr:row>
      <xdr:rowOff>76200</xdr:rowOff>
    </xdr:to>
    <xdr:sp>
      <xdr:nvSpPr>
        <xdr:cNvPr id="29" name="Oval 36"/>
        <xdr:cNvSpPr>
          <a:spLocks/>
        </xdr:cNvSpPr>
      </xdr:nvSpPr>
      <xdr:spPr>
        <a:xfrm rot="13500977">
          <a:off x="6267450" y="5572125"/>
          <a:ext cx="723900" cy="1028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11</xdr:row>
      <xdr:rowOff>171450</xdr:rowOff>
    </xdr:from>
    <xdr:to>
      <xdr:col>39</xdr:col>
      <xdr:colOff>209550</xdr:colOff>
      <xdr:row>16</xdr:row>
      <xdr:rowOff>85725</xdr:rowOff>
    </xdr:to>
    <xdr:sp fLocksText="0">
      <xdr:nvSpPr>
        <xdr:cNvPr id="30" name="Text Box 41"/>
        <xdr:cNvSpPr txBox="1">
          <a:spLocks noChangeArrowheads="1"/>
        </xdr:cNvSpPr>
      </xdr:nvSpPr>
      <xdr:spPr>
        <a:xfrm>
          <a:off x="8286750" y="2695575"/>
          <a:ext cx="2619375"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21</xdr:row>
      <xdr:rowOff>161925</xdr:rowOff>
    </xdr:from>
    <xdr:to>
      <xdr:col>30</xdr:col>
      <xdr:colOff>219075</xdr:colOff>
      <xdr:row>27</xdr:row>
      <xdr:rowOff>19050</xdr:rowOff>
    </xdr:to>
    <xdr:sp>
      <xdr:nvSpPr>
        <xdr:cNvPr id="31" name="直線コネクタ 4"/>
        <xdr:cNvSpPr>
          <a:spLocks/>
        </xdr:cNvSpPr>
      </xdr:nvSpPr>
      <xdr:spPr>
        <a:xfrm flipH="1" flipV="1">
          <a:off x="7572375" y="4591050"/>
          <a:ext cx="857250" cy="10001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27</xdr:row>
      <xdr:rowOff>19050</xdr:rowOff>
    </xdr:from>
    <xdr:to>
      <xdr:col>30</xdr:col>
      <xdr:colOff>219075</xdr:colOff>
      <xdr:row>28</xdr:row>
      <xdr:rowOff>66675</xdr:rowOff>
    </xdr:to>
    <xdr:sp>
      <xdr:nvSpPr>
        <xdr:cNvPr id="32" name="直線コネクタ 6"/>
        <xdr:cNvSpPr>
          <a:spLocks/>
        </xdr:cNvSpPr>
      </xdr:nvSpPr>
      <xdr:spPr>
        <a:xfrm flipV="1">
          <a:off x="6886575" y="5591175"/>
          <a:ext cx="1543050" cy="2381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8</xdr:row>
      <xdr:rowOff>76200</xdr:rowOff>
    </xdr:from>
    <xdr:to>
      <xdr:col>38</xdr:col>
      <xdr:colOff>47625</xdr:colOff>
      <xdr:row>12</xdr:row>
      <xdr:rowOff>180975</xdr:rowOff>
    </xdr:to>
    <xdr:sp fLocksText="0">
      <xdr:nvSpPr>
        <xdr:cNvPr id="33" name="Text Box 41"/>
        <xdr:cNvSpPr txBox="1">
          <a:spLocks noChangeArrowheads="1"/>
        </xdr:cNvSpPr>
      </xdr:nvSpPr>
      <xdr:spPr>
        <a:xfrm>
          <a:off x="7848600" y="2028825"/>
          <a:ext cx="2619375"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219075</xdr:colOff>
      <xdr:row>24</xdr:row>
      <xdr:rowOff>19050</xdr:rowOff>
    </xdr:from>
    <xdr:to>
      <xdr:col>39</xdr:col>
      <xdr:colOff>209550</xdr:colOff>
      <xdr:row>30</xdr:row>
      <xdr:rowOff>28575</xdr:rowOff>
    </xdr:to>
    <xdr:sp>
      <xdr:nvSpPr>
        <xdr:cNvPr id="34" name="角丸四角形 16"/>
        <xdr:cNvSpPr>
          <a:spLocks/>
        </xdr:cNvSpPr>
      </xdr:nvSpPr>
      <xdr:spPr>
        <a:xfrm>
          <a:off x="8429625" y="5019675"/>
          <a:ext cx="2476500" cy="1152525"/>
        </a:xfrm>
        <a:prstGeom prst="roundRect">
          <a:avLst/>
        </a:prstGeom>
        <a:solidFill>
          <a:srgbClr val="DCE6F2"/>
        </a:solidFill>
        <a:ln w="28575" cmpd="sng">
          <a:solidFill>
            <a:srgbClr val="385D8A"/>
          </a:solidFill>
          <a:headEnd type="none"/>
          <a:tailEnd type="none"/>
        </a:ln>
      </xdr:spPr>
      <xdr:txBody>
        <a:bodyPr vertOverflow="clip" wrap="square" lIns="0" tIns="0" rIns="0" bIns="0" anchor="ctr"/>
        <a:p>
          <a:pPr algn="l">
            <a:defRPr/>
          </a:pPr>
          <a:r>
            <a:rPr lang="en-US" cap="none" sz="1100" b="1" i="0" u="none" baseline="0">
              <a:solidFill>
                <a:srgbClr val="FF0000"/>
              </a:solidFill>
            </a:rPr>
            <a:t>写真の撮影方向を矢印で示し、写真の番号を記入すること。</a:t>
          </a:r>
          <a:r>
            <a:rPr lang="en-US" cap="none" sz="1100" b="1" i="0" u="none" baseline="0">
              <a:solidFill>
                <a:srgbClr val="FF0000"/>
              </a:solidFill>
            </a:rPr>
            <a:t>
</a:t>
          </a:r>
          <a:r>
            <a:rPr lang="en-US" cap="none" sz="1100" b="1" i="0" u="none" baseline="0">
              <a:solidFill>
                <a:srgbClr val="FF0000"/>
              </a:solidFill>
            </a:rPr>
            <a:t>写真の番号は、「事業所の写真」の番号と同一の番号とすること。</a:t>
          </a:r>
        </a:p>
      </xdr:txBody>
    </xdr:sp>
    <xdr:clientData/>
  </xdr:twoCellAnchor>
  <xdr:twoCellAnchor>
    <xdr:from>
      <xdr:col>35</xdr:col>
      <xdr:colOff>123825</xdr:colOff>
      <xdr:row>0</xdr:row>
      <xdr:rowOff>95250</xdr:rowOff>
    </xdr:from>
    <xdr:to>
      <xdr:col>40</xdr:col>
      <xdr:colOff>171450</xdr:colOff>
      <xdr:row>2</xdr:row>
      <xdr:rowOff>161925</xdr:rowOff>
    </xdr:to>
    <xdr:sp>
      <xdr:nvSpPr>
        <xdr:cNvPr id="35" name="角丸四角形 35"/>
        <xdr:cNvSpPr>
          <a:spLocks/>
        </xdr:cNvSpPr>
      </xdr:nvSpPr>
      <xdr:spPr>
        <a:xfrm>
          <a:off x="9715500" y="95250"/>
          <a:ext cx="1428750" cy="590550"/>
        </a:xfrm>
        <a:prstGeom prst="roundRect">
          <a:avLst/>
        </a:prstGeom>
        <a:solidFill>
          <a:srgbClr val="FFCC99"/>
        </a:solidFill>
        <a:ln w="381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4</xdr:row>
      <xdr:rowOff>19050</xdr:rowOff>
    </xdr:from>
    <xdr:to>
      <xdr:col>9</xdr:col>
      <xdr:colOff>114300</xdr:colOff>
      <xdr:row>5</xdr:row>
      <xdr:rowOff>0</xdr:rowOff>
    </xdr:to>
    <xdr:sp>
      <xdr:nvSpPr>
        <xdr:cNvPr id="1" name="正方形/長方形 7"/>
        <xdr:cNvSpPr>
          <a:spLocks noChangeAspect="1"/>
        </xdr:cNvSpPr>
      </xdr:nvSpPr>
      <xdr:spPr>
        <a:xfrm>
          <a:off x="2038350" y="933450"/>
          <a:ext cx="219075" cy="180975"/>
        </a:xfrm>
        <a:prstGeom prst="rect">
          <a:avLst/>
        </a:prstGeom>
        <a:solidFill>
          <a:srgbClr val="F2F2F2"/>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4</xdr:row>
      <xdr:rowOff>9525</xdr:rowOff>
    </xdr:from>
    <xdr:to>
      <xdr:col>7</xdr:col>
      <xdr:colOff>266700</xdr:colOff>
      <xdr:row>4</xdr:row>
      <xdr:rowOff>180975</xdr:rowOff>
    </xdr:to>
    <xdr:sp>
      <xdr:nvSpPr>
        <xdr:cNvPr id="1" name="正方形/長方形 2"/>
        <xdr:cNvSpPr>
          <a:spLocks noChangeAspect="1"/>
        </xdr:cNvSpPr>
      </xdr:nvSpPr>
      <xdr:spPr>
        <a:xfrm>
          <a:off x="1819275" y="923925"/>
          <a:ext cx="190500" cy="171450"/>
        </a:xfrm>
        <a:prstGeom prst="rect">
          <a:avLst/>
        </a:prstGeom>
        <a:solidFill>
          <a:srgbClr val="F2F2F2"/>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152400</xdr:rowOff>
    </xdr:from>
    <xdr:to>
      <xdr:col>1</xdr:col>
      <xdr:colOff>438150</xdr:colOff>
      <xdr:row>2</xdr:row>
      <xdr:rowOff>342900</xdr:rowOff>
    </xdr:to>
    <xdr:sp>
      <xdr:nvSpPr>
        <xdr:cNvPr id="1" name="角丸四角形 1"/>
        <xdr:cNvSpPr>
          <a:spLocks/>
        </xdr:cNvSpPr>
      </xdr:nvSpPr>
      <xdr:spPr>
        <a:xfrm>
          <a:off x="257175" y="152400"/>
          <a:ext cx="1438275" cy="571500"/>
        </a:xfrm>
        <a:prstGeom prst="roundRect">
          <a:avLst/>
        </a:prstGeom>
        <a:solidFill>
          <a:srgbClr val="FFCC99"/>
        </a:solidFill>
        <a:ln w="381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114300</xdr:rowOff>
    </xdr:from>
    <xdr:to>
      <xdr:col>1</xdr:col>
      <xdr:colOff>1200150</xdr:colOff>
      <xdr:row>9</xdr:row>
      <xdr:rowOff>0</xdr:rowOff>
    </xdr:to>
    <xdr:sp>
      <xdr:nvSpPr>
        <xdr:cNvPr id="1" name="正方形/長方形 1"/>
        <xdr:cNvSpPr>
          <a:spLocks noChangeAspect="1"/>
        </xdr:cNvSpPr>
      </xdr:nvSpPr>
      <xdr:spPr>
        <a:xfrm>
          <a:off x="1238250" y="2409825"/>
          <a:ext cx="161925" cy="180975"/>
        </a:xfrm>
        <a:prstGeom prst="rect">
          <a:avLst/>
        </a:prstGeom>
        <a:solidFill>
          <a:srgbClr val="F2F2F2"/>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1257300</xdr:colOff>
      <xdr:row>9</xdr:row>
      <xdr:rowOff>57150</xdr:rowOff>
    </xdr:from>
    <xdr:to>
      <xdr:col>2</xdr:col>
      <xdr:colOff>1447800</xdr:colOff>
      <xdr:row>9</xdr:row>
      <xdr:rowOff>238125</xdr:rowOff>
    </xdr:to>
    <xdr:sp>
      <xdr:nvSpPr>
        <xdr:cNvPr id="2" name="正方形/長方形 4"/>
        <xdr:cNvSpPr>
          <a:spLocks noChangeAspect="1"/>
        </xdr:cNvSpPr>
      </xdr:nvSpPr>
      <xdr:spPr>
        <a:xfrm>
          <a:off x="3028950" y="2647950"/>
          <a:ext cx="190500" cy="180975"/>
        </a:xfrm>
        <a:prstGeom prst="rect">
          <a:avLst/>
        </a:prstGeom>
        <a:solidFill>
          <a:srgbClr val="F2F2F2"/>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2</xdr:col>
      <xdr:colOff>85725</xdr:colOff>
      <xdr:row>1</xdr:row>
      <xdr:rowOff>38100</xdr:rowOff>
    </xdr:to>
    <xdr:sp>
      <xdr:nvSpPr>
        <xdr:cNvPr id="1" name="角丸四角形 1"/>
        <xdr:cNvSpPr>
          <a:spLocks/>
        </xdr:cNvSpPr>
      </xdr:nvSpPr>
      <xdr:spPr>
        <a:xfrm>
          <a:off x="85725" y="123825"/>
          <a:ext cx="1438275" cy="590550"/>
        </a:xfrm>
        <a:prstGeom prst="roundRect">
          <a:avLst/>
        </a:prstGeom>
        <a:solidFill>
          <a:srgbClr val="FFCC99"/>
        </a:solidFill>
        <a:ln w="381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0</xdr:row>
      <xdr:rowOff>66675</xdr:rowOff>
    </xdr:from>
    <xdr:to>
      <xdr:col>8</xdr:col>
      <xdr:colOff>666750</xdr:colOff>
      <xdr:row>4</xdr:row>
      <xdr:rowOff>19050</xdr:rowOff>
    </xdr:to>
    <xdr:sp>
      <xdr:nvSpPr>
        <xdr:cNvPr id="8" name="角丸四角形 8"/>
        <xdr:cNvSpPr>
          <a:spLocks/>
        </xdr:cNvSpPr>
      </xdr:nvSpPr>
      <xdr:spPr>
        <a:xfrm>
          <a:off x="5010150" y="66675"/>
          <a:ext cx="1447800" cy="590550"/>
        </a:xfrm>
        <a:prstGeom prst="roundRect">
          <a:avLst/>
        </a:prstGeom>
        <a:solidFill>
          <a:srgbClr val="FFCC99"/>
        </a:solidFill>
        <a:ln w="381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5</xdr:col>
      <xdr:colOff>676275</xdr:colOff>
      <xdr:row>7</xdr:row>
      <xdr:rowOff>57150</xdr:rowOff>
    </xdr:to>
    <xdr:sp>
      <xdr:nvSpPr>
        <xdr:cNvPr id="1" name="AutoShape 2"/>
        <xdr:cNvSpPr>
          <a:spLocks/>
        </xdr:cNvSpPr>
      </xdr:nvSpPr>
      <xdr:spPr>
        <a:xfrm>
          <a:off x="1285875" y="304800"/>
          <a:ext cx="3057525"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15312\Documents\tenpu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15312\Documents\20131022185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15312\Documents\2016714162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115312\Documents\2013102218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１"/>
      <sheetName val="添付書類１ (記載例)"/>
      <sheetName val="添付書類１-２（GH用）"/>
      <sheetName val="平均利用者数算定シート（GH）"/>
      <sheetName val="平均利用者数算定シート（生活介護）"/>
      <sheetName val="平均利用者数算定シート（生活介護以外）"/>
    </sheetNames>
    <sheetDataSet>
      <sheetData sheetId="2">
        <row r="14">
          <cell r="K14" t="str">
            <v>介護サービス包括型</v>
          </cell>
          <cell r="L14" t="str">
            <v>外部サービス利用型</v>
          </cell>
          <cell r="M14" t="str">
            <v>日中サービス支援型</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添付書類２"/>
      <sheetName val="添付書類２（記載例）"/>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添付書類３"/>
      <sheetName val="添付書類３ (記載例)"/>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添付書類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onicweb-asp.jp/himeji/"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111"/>
  <sheetViews>
    <sheetView tabSelected="1" view="pageBreakPreview" zoomScaleSheetLayoutView="100" zoomScalePageLayoutView="0" workbookViewId="0" topLeftCell="A1">
      <selection activeCell="AK103" sqref="AK103"/>
    </sheetView>
  </sheetViews>
  <sheetFormatPr defaultColWidth="9.00390625" defaultRowHeight="13.5"/>
  <cols>
    <col min="1" max="1" width="3.125" style="15" customWidth="1"/>
    <col min="2" max="31" width="3.625" style="15" customWidth="1"/>
    <col min="32" max="55" width="3.00390625" style="15" customWidth="1"/>
    <col min="56" max="16384" width="9.00390625" style="15" customWidth="1"/>
  </cols>
  <sheetData>
    <row r="1" spans="1:2" ht="12">
      <c r="A1" s="15" t="s">
        <v>579</v>
      </c>
      <c r="B1" s="15" t="s">
        <v>194</v>
      </c>
    </row>
    <row r="2" spans="1:31" ht="19.5" customHeight="1">
      <c r="A2" s="14" t="s">
        <v>194</v>
      </c>
      <c r="B2" s="14"/>
      <c r="C2" s="14"/>
      <c r="D2" s="14" t="s">
        <v>194</v>
      </c>
      <c r="E2" s="14"/>
      <c r="F2" s="14"/>
      <c r="G2" s="14"/>
      <c r="H2" s="14"/>
      <c r="I2" s="14"/>
      <c r="J2" s="14"/>
      <c r="K2" s="14"/>
      <c r="L2" s="14"/>
      <c r="M2" s="14"/>
      <c r="N2" s="14"/>
      <c r="O2" s="14"/>
      <c r="P2" s="14"/>
      <c r="Q2" s="14"/>
      <c r="R2" s="14"/>
      <c r="S2" s="14"/>
      <c r="T2" s="14"/>
      <c r="U2" s="14"/>
      <c r="V2" s="14"/>
      <c r="W2" s="817" t="s">
        <v>126</v>
      </c>
      <c r="X2" s="817"/>
      <c r="Y2" s="806"/>
      <c r="Z2" s="806"/>
      <c r="AA2" s="492" t="s">
        <v>23</v>
      </c>
      <c r="AB2" s="493"/>
      <c r="AC2" s="492" t="s">
        <v>22</v>
      </c>
      <c r="AD2" s="493"/>
      <c r="AE2" s="492" t="s">
        <v>21</v>
      </c>
    </row>
    <row r="3" spans="1:31" ht="20.25" customHeight="1">
      <c r="A3" s="688" t="s">
        <v>189</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row>
    <row r="4" spans="1:31" ht="20.2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4:31" ht="15.75" customHeight="1">
      <c r="D5" s="41" t="s">
        <v>183</v>
      </c>
      <c r="E5" s="114" t="s">
        <v>181</v>
      </c>
      <c r="F5" s="115"/>
      <c r="G5" s="115"/>
      <c r="H5" s="49"/>
      <c r="I5" s="114" t="s">
        <v>182</v>
      </c>
      <c r="J5" s="114"/>
      <c r="X5" s="16"/>
      <c r="Y5" s="16"/>
      <c r="AA5" s="17"/>
      <c r="AC5" s="17"/>
      <c r="AE5" s="363"/>
    </row>
    <row r="6" spans="4:31" ht="15.75" customHeight="1">
      <c r="D6" s="41"/>
      <c r="E6" s="114" t="s">
        <v>548</v>
      </c>
      <c r="F6" s="115"/>
      <c r="G6" s="115"/>
      <c r="H6" s="451"/>
      <c r="I6" s="114"/>
      <c r="J6" s="114"/>
      <c r="X6" s="16"/>
      <c r="Y6" s="16"/>
      <c r="AA6" s="17"/>
      <c r="AC6" s="17"/>
      <c r="AE6" s="363"/>
    </row>
    <row r="7" spans="1:31" ht="15.75" customHeight="1" thickBot="1">
      <c r="A7" s="578" t="s">
        <v>494</v>
      </c>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row>
    <row r="8" spans="1:31" ht="15.75" customHeight="1">
      <c r="A8" s="582" t="s">
        <v>0</v>
      </c>
      <c r="B8" s="698" t="s">
        <v>127</v>
      </c>
      <c r="C8" s="699"/>
      <c r="D8" s="699"/>
      <c r="E8" s="699"/>
      <c r="F8" s="699"/>
      <c r="G8" s="700"/>
      <c r="H8" s="608" t="s">
        <v>119</v>
      </c>
      <c r="I8" s="609"/>
      <c r="J8" s="609"/>
      <c r="K8" s="610"/>
      <c r="L8" s="610"/>
      <c r="M8" s="610"/>
      <c r="N8" s="610"/>
      <c r="O8" s="610"/>
      <c r="P8" s="610"/>
      <c r="Q8" s="610"/>
      <c r="R8" s="610"/>
      <c r="S8" s="610"/>
      <c r="T8" s="610"/>
      <c r="U8" s="610"/>
      <c r="V8" s="610"/>
      <c r="W8" s="610"/>
      <c r="X8" s="610"/>
      <c r="Y8" s="610"/>
      <c r="Z8" s="610"/>
      <c r="AA8" s="610"/>
      <c r="AB8" s="610"/>
      <c r="AC8" s="610"/>
      <c r="AD8" s="610"/>
      <c r="AE8" s="611"/>
    </row>
    <row r="9" spans="1:31" ht="30" customHeight="1">
      <c r="A9" s="583"/>
      <c r="B9" s="701"/>
      <c r="C9" s="702"/>
      <c r="D9" s="702"/>
      <c r="E9" s="702"/>
      <c r="F9" s="702"/>
      <c r="G9" s="703"/>
      <c r="H9" s="695"/>
      <c r="I9" s="696"/>
      <c r="J9" s="696"/>
      <c r="K9" s="696"/>
      <c r="L9" s="696"/>
      <c r="M9" s="696"/>
      <c r="N9" s="696"/>
      <c r="O9" s="696"/>
      <c r="P9" s="696"/>
      <c r="Q9" s="696"/>
      <c r="R9" s="696"/>
      <c r="S9" s="696"/>
      <c r="T9" s="696"/>
      <c r="U9" s="696"/>
      <c r="V9" s="696"/>
      <c r="W9" s="696"/>
      <c r="X9" s="696"/>
      <c r="Y9" s="696"/>
      <c r="Z9" s="696"/>
      <c r="AA9" s="696"/>
      <c r="AB9" s="696"/>
      <c r="AC9" s="696"/>
      <c r="AD9" s="696"/>
      <c r="AE9" s="697"/>
    </row>
    <row r="10" spans="1:31" ht="15.75" customHeight="1">
      <c r="A10" s="583"/>
      <c r="B10" s="691" t="s">
        <v>1</v>
      </c>
      <c r="C10" s="692"/>
      <c r="D10" s="692"/>
      <c r="E10" s="692"/>
      <c r="F10" s="692"/>
      <c r="G10" s="692"/>
      <c r="H10" s="20" t="s">
        <v>25</v>
      </c>
      <c r="I10" s="704"/>
      <c r="J10" s="704"/>
      <c r="K10" s="704"/>
      <c r="L10" s="704"/>
      <c r="M10" s="21" t="s">
        <v>26</v>
      </c>
      <c r="N10" s="21"/>
      <c r="O10" s="21"/>
      <c r="P10" s="21"/>
      <c r="Q10" s="21"/>
      <c r="R10" s="21"/>
      <c r="S10" s="21"/>
      <c r="T10" s="21"/>
      <c r="U10" s="21"/>
      <c r="V10" s="21"/>
      <c r="W10" s="21"/>
      <c r="X10" s="21"/>
      <c r="Y10" s="21"/>
      <c r="Z10" s="21"/>
      <c r="AA10" s="21"/>
      <c r="AB10" s="21"/>
      <c r="AC10" s="21"/>
      <c r="AD10" s="21"/>
      <c r="AE10" s="22"/>
    </row>
    <row r="11" spans="1:31" ht="30" customHeight="1">
      <c r="A11" s="583"/>
      <c r="B11" s="691"/>
      <c r="C11" s="692"/>
      <c r="D11" s="692"/>
      <c r="E11" s="692"/>
      <c r="F11" s="692"/>
      <c r="G11" s="692"/>
      <c r="H11" s="695"/>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7"/>
    </row>
    <row r="12" spans="1:31" ht="24" customHeight="1">
      <c r="A12" s="583"/>
      <c r="B12" s="691" t="s">
        <v>27</v>
      </c>
      <c r="C12" s="692"/>
      <c r="D12" s="692"/>
      <c r="E12" s="692"/>
      <c r="F12" s="692"/>
      <c r="G12" s="692"/>
      <c r="H12" s="705" t="s">
        <v>128</v>
      </c>
      <c r="I12" s="705"/>
      <c r="J12" s="634"/>
      <c r="K12" s="635"/>
      <c r="L12" s="635"/>
      <c r="M12" s="635"/>
      <c r="N12" s="635"/>
      <c r="O12" s="635"/>
      <c r="P12" s="635"/>
      <c r="Q12" s="635"/>
      <c r="R12" s="635"/>
      <c r="S12" s="635"/>
      <c r="T12" s="635"/>
      <c r="U12" s="843"/>
      <c r="V12" s="664" t="s">
        <v>534</v>
      </c>
      <c r="W12" s="844"/>
      <c r="X12" s="845"/>
      <c r="Y12" s="731"/>
      <c r="Z12" s="731"/>
      <c r="AA12" s="731"/>
      <c r="AB12" s="731"/>
      <c r="AC12" s="731"/>
      <c r="AD12" s="731"/>
      <c r="AE12" s="846"/>
    </row>
    <row r="13" spans="1:31" ht="24" customHeight="1">
      <c r="A13" s="583"/>
      <c r="B13" s="732" t="s">
        <v>140</v>
      </c>
      <c r="C13" s="733"/>
      <c r="D13" s="733"/>
      <c r="E13" s="733"/>
      <c r="F13" s="733"/>
      <c r="G13" s="734"/>
      <c r="H13" s="705" t="s">
        <v>128</v>
      </c>
      <c r="I13" s="705"/>
      <c r="J13" s="634"/>
      <c r="K13" s="635"/>
      <c r="L13" s="635"/>
      <c r="M13" s="635"/>
      <c r="N13" s="635"/>
      <c r="O13" s="635"/>
      <c r="P13" s="635"/>
      <c r="Q13" s="635"/>
      <c r="R13" s="635"/>
      <c r="S13" s="635"/>
      <c r="T13" s="635"/>
      <c r="U13" s="843"/>
      <c r="V13" s="664" t="s">
        <v>2</v>
      </c>
      <c r="W13" s="844"/>
      <c r="X13" s="845"/>
      <c r="Y13" s="731"/>
      <c r="Z13" s="731"/>
      <c r="AA13" s="731"/>
      <c r="AB13" s="731"/>
      <c r="AC13" s="731"/>
      <c r="AD13" s="731"/>
      <c r="AE13" s="846"/>
    </row>
    <row r="14" spans="1:31" ht="24" customHeight="1">
      <c r="A14" s="583"/>
      <c r="B14" s="701"/>
      <c r="C14" s="702"/>
      <c r="D14" s="702"/>
      <c r="E14" s="702"/>
      <c r="F14" s="702"/>
      <c r="G14" s="703"/>
      <c r="H14" s="580" t="s">
        <v>186</v>
      </c>
      <c r="I14" s="581"/>
      <c r="J14" s="634"/>
      <c r="K14" s="635"/>
      <c r="L14" s="635"/>
      <c r="M14" s="635"/>
      <c r="N14" s="635"/>
      <c r="O14" s="635"/>
      <c r="P14" s="635"/>
      <c r="Q14" s="635"/>
      <c r="R14" s="635"/>
      <c r="S14" s="635"/>
      <c r="T14" s="635"/>
      <c r="U14" s="843"/>
      <c r="V14" s="664" t="s">
        <v>24</v>
      </c>
      <c r="W14" s="844"/>
      <c r="X14" s="845"/>
      <c r="Y14" s="731"/>
      <c r="Z14" s="731"/>
      <c r="AA14" s="731"/>
      <c r="AB14" s="731"/>
      <c r="AC14" s="731"/>
      <c r="AD14" s="731"/>
      <c r="AE14" s="846"/>
    </row>
    <row r="15" spans="1:31" s="23" customFormat="1" ht="24" customHeight="1">
      <c r="A15" s="583"/>
      <c r="B15" s="637" t="s">
        <v>511</v>
      </c>
      <c r="C15" s="638"/>
      <c r="D15" s="638"/>
      <c r="E15" s="638"/>
      <c r="F15" s="638"/>
      <c r="G15" s="638"/>
      <c r="H15" s="638"/>
      <c r="I15" s="638"/>
      <c r="J15" s="638"/>
      <c r="K15" s="638"/>
      <c r="L15" s="638"/>
      <c r="M15" s="638"/>
      <c r="N15" s="638"/>
      <c r="O15" s="638"/>
      <c r="P15" s="638"/>
      <c r="Q15" s="638"/>
      <c r="R15" s="638"/>
      <c r="S15" s="638"/>
      <c r="T15" s="467" t="s">
        <v>164</v>
      </c>
      <c r="U15" s="535"/>
      <c r="V15" s="131" t="s">
        <v>165</v>
      </c>
      <c r="W15" s="468"/>
      <c r="X15" s="535"/>
      <c r="Y15" s="131" t="s">
        <v>166</v>
      </c>
      <c r="Z15" s="131"/>
      <c r="AA15" s="535"/>
      <c r="AB15" s="131" t="s">
        <v>167</v>
      </c>
      <c r="AC15" s="131"/>
      <c r="AD15" s="131"/>
      <c r="AE15" s="132"/>
    </row>
    <row r="16" spans="1:31" s="23" customFormat="1" ht="24" customHeight="1">
      <c r="A16" s="583"/>
      <c r="B16" s="554" t="s">
        <v>557</v>
      </c>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6"/>
      <c r="AA16" s="109"/>
      <c r="AB16" s="90" t="s">
        <v>558</v>
      </c>
      <c r="AC16" s="92" t="s">
        <v>168</v>
      </c>
      <c r="AD16" s="109"/>
      <c r="AE16" s="91" t="s">
        <v>32</v>
      </c>
    </row>
    <row r="17" spans="1:31" s="23" customFormat="1" ht="24" customHeight="1" thickBot="1">
      <c r="A17" s="584"/>
      <c r="B17" s="728" t="s">
        <v>185</v>
      </c>
      <c r="C17" s="729"/>
      <c r="D17" s="729"/>
      <c r="E17" s="729"/>
      <c r="F17" s="729"/>
      <c r="G17" s="729"/>
      <c r="H17" s="729"/>
      <c r="I17" s="729"/>
      <c r="J17" s="729"/>
      <c r="K17" s="729"/>
      <c r="L17" s="729"/>
      <c r="M17" s="729"/>
      <c r="N17" s="729"/>
      <c r="O17" s="729"/>
      <c r="P17" s="729"/>
      <c r="Q17" s="730"/>
      <c r="R17" s="109"/>
      <c r="S17" s="90" t="s">
        <v>558</v>
      </c>
      <c r="T17" s="92" t="s">
        <v>168</v>
      </c>
      <c r="U17" s="109"/>
      <c r="V17" s="505" t="s">
        <v>32</v>
      </c>
      <c r="W17" s="133" t="s">
        <v>170</v>
      </c>
      <c r="X17" s="133"/>
      <c r="Y17" s="133"/>
      <c r="Z17" s="133"/>
      <c r="AA17" s="133"/>
      <c r="AB17" s="133"/>
      <c r="AC17" s="133"/>
      <c r="AD17" s="133"/>
      <c r="AE17" s="134"/>
    </row>
    <row r="18" spans="1:31" ht="24" customHeight="1">
      <c r="A18" s="773" t="s">
        <v>3</v>
      </c>
      <c r="B18" s="693" t="s">
        <v>5</v>
      </c>
      <c r="C18" s="694"/>
      <c r="D18" s="694"/>
      <c r="E18" s="694"/>
      <c r="F18" s="694"/>
      <c r="G18" s="694"/>
      <c r="H18" s="649"/>
      <c r="I18" s="650"/>
      <c r="J18" s="650"/>
      <c r="K18" s="650"/>
      <c r="L18" s="650"/>
      <c r="M18" s="650"/>
      <c r="N18" s="650"/>
      <c r="O18" s="650"/>
      <c r="P18" s="650"/>
      <c r="Q18" s="650"/>
      <c r="R18" s="650"/>
      <c r="S18" s="650"/>
      <c r="T18" s="650"/>
      <c r="U18" s="650"/>
      <c r="V18" s="650"/>
      <c r="W18" s="651"/>
      <c r="X18" s="464" t="s">
        <v>126</v>
      </c>
      <c r="Y18" s="89"/>
      <c r="Z18" s="465" t="s">
        <v>23</v>
      </c>
      <c r="AA18" s="89"/>
      <c r="AB18" s="465" t="s">
        <v>156</v>
      </c>
      <c r="AC18" s="465"/>
      <c r="AD18" s="465"/>
      <c r="AE18" s="466"/>
    </row>
    <row r="19" spans="1:31" ht="24" customHeight="1">
      <c r="A19" s="774"/>
      <c r="B19" s="689" t="s">
        <v>4</v>
      </c>
      <c r="C19" s="690"/>
      <c r="D19" s="690"/>
      <c r="E19" s="690"/>
      <c r="F19" s="690"/>
      <c r="G19" s="690"/>
      <c r="H19" s="634"/>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6"/>
    </row>
    <row r="20" spans="1:31" ht="24.75" customHeight="1">
      <c r="A20" s="774"/>
      <c r="B20" s="714" t="s">
        <v>467</v>
      </c>
      <c r="C20" s="715"/>
      <c r="D20" s="715"/>
      <c r="E20" s="715"/>
      <c r="F20" s="715"/>
      <c r="G20" s="716"/>
      <c r="H20" s="95"/>
      <c r="I20" s="106"/>
      <c r="J20" s="106"/>
      <c r="K20" s="106"/>
      <c r="L20" s="108" t="s">
        <v>173</v>
      </c>
      <c r="M20" s="109"/>
      <c r="N20" s="106" t="s">
        <v>174</v>
      </c>
      <c r="O20" s="106" t="s">
        <v>168</v>
      </c>
      <c r="P20" s="109"/>
      <c r="Q20" s="106" t="s">
        <v>175</v>
      </c>
      <c r="R20" s="106" t="s">
        <v>112</v>
      </c>
      <c r="S20" s="106"/>
      <c r="T20" s="106"/>
      <c r="U20" s="106"/>
      <c r="V20" s="106"/>
      <c r="W20" s="108" t="s">
        <v>176</v>
      </c>
      <c r="X20" s="109"/>
      <c r="Y20" s="106" t="s">
        <v>174</v>
      </c>
      <c r="Z20" s="106" t="s">
        <v>168</v>
      </c>
      <c r="AA20" s="109"/>
      <c r="AB20" s="106" t="s">
        <v>175</v>
      </c>
      <c r="AC20" s="106" t="s">
        <v>112</v>
      </c>
      <c r="AD20" s="106"/>
      <c r="AE20" s="107"/>
    </row>
    <row r="21" spans="1:31" ht="24.75" customHeight="1">
      <c r="A21" s="774"/>
      <c r="B21" s="714"/>
      <c r="C21" s="715"/>
      <c r="D21" s="715"/>
      <c r="E21" s="715"/>
      <c r="F21" s="715"/>
      <c r="G21" s="716"/>
      <c r="H21" s="95"/>
      <c r="I21" s="106"/>
      <c r="J21" s="106"/>
      <c r="K21" s="106"/>
      <c r="L21" s="108" t="s">
        <v>177</v>
      </c>
      <c r="M21" s="109"/>
      <c r="N21" s="106" t="s">
        <v>174</v>
      </c>
      <c r="O21" s="106" t="s">
        <v>168</v>
      </c>
      <c r="P21" s="109"/>
      <c r="Q21" s="106" t="s">
        <v>175</v>
      </c>
      <c r="R21" s="106" t="s">
        <v>112</v>
      </c>
      <c r="S21" s="106"/>
      <c r="T21" s="106" t="s">
        <v>550</v>
      </c>
      <c r="U21" s="106"/>
      <c r="V21" s="106"/>
      <c r="W21" s="108"/>
      <c r="X21" s="106"/>
      <c r="Y21" s="106"/>
      <c r="Z21" s="106"/>
      <c r="AA21" s="106"/>
      <c r="AB21" s="106"/>
      <c r="AC21" s="106"/>
      <c r="AD21" s="106"/>
      <c r="AE21" s="107"/>
    </row>
    <row r="22" spans="1:31" ht="9.75" customHeight="1">
      <c r="A22" s="774"/>
      <c r="B22" s="717"/>
      <c r="C22" s="718"/>
      <c r="D22" s="718"/>
      <c r="E22" s="718"/>
      <c r="F22" s="718"/>
      <c r="G22" s="719"/>
      <c r="H22" s="631" t="s">
        <v>155</v>
      </c>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3"/>
    </row>
    <row r="23" spans="1:31" ht="19.5" customHeight="1">
      <c r="A23" s="774"/>
      <c r="B23" s="591" t="s">
        <v>129</v>
      </c>
      <c r="C23" s="592"/>
      <c r="D23" s="593"/>
      <c r="E23" s="810"/>
      <c r="F23" s="811"/>
      <c r="G23" s="812"/>
      <c r="H23" s="802" t="s">
        <v>28</v>
      </c>
      <c r="I23" s="803"/>
      <c r="J23" s="803"/>
      <c r="K23" s="803"/>
      <c r="L23" s="803"/>
      <c r="M23" s="803"/>
      <c r="N23" s="803"/>
      <c r="O23" s="803"/>
      <c r="P23" s="803"/>
      <c r="Q23" s="803"/>
      <c r="R23" s="803"/>
      <c r="S23" s="804"/>
      <c r="T23" s="802" t="s">
        <v>130</v>
      </c>
      <c r="U23" s="803"/>
      <c r="V23" s="803"/>
      <c r="W23" s="803"/>
      <c r="X23" s="803"/>
      <c r="Y23" s="803"/>
      <c r="Z23" s="803"/>
      <c r="AA23" s="803"/>
      <c r="AB23" s="803"/>
      <c r="AC23" s="803"/>
      <c r="AD23" s="803"/>
      <c r="AE23" s="805"/>
    </row>
    <row r="24" spans="1:31" ht="19.5" customHeight="1">
      <c r="A24" s="774"/>
      <c r="B24" s="807"/>
      <c r="C24" s="808"/>
      <c r="D24" s="809"/>
      <c r="E24" s="745" t="s">
        <v>150</v>
      </c>
      <c r="F24" s="721"/>
      <c r="G24" s="746"/>
      <c r="H24" s="760" t="s">
        <v>60</v>
      </c>
      <c r="I24" s="761"/>
      <c r="J24" s="761"/>
      <c r="K24" s="762"/>
      <c r="L24" s="762"/>
      <c r="M24" s="762"/>
      <c r="N24" s="762"/>
      <c r="O24" s="762"/>
      <c r="P24" s="762"/>
      <c r="Q24" s="762"/>
      <c r="R24" s="762"/>
      <c r="S24" s="763"/>
      <c r="T24" s="760" t="s">
        <v>60</v>
      </c>
      <c r="U24" s="761"/>
      <c r="V24" s="761"/>
      <c r="W24" s="762"/>
      <c r="X24" s="762"/>
      <c r="Y24" s="762"/>
      <c r="Z24" s="762"/>
      <c r="AA24" s="762"/>
      <c r="AB24" s="762"/>
      <c r="AC24" s="762"/>
      <c r="AD24" s="762"/>
      <c r="AE24" s="816"/>
    </row>
    <row r="25" spans="1:31" s="14" customFormat="1" ht="19.5" customHeight="1">
      <c r="A25" s="774"/>
      <c r="B25" s="807"/>
      <c r="C25" s="808"/>
      <c r="D25" s="809"/>
      <c r="E25" s="813"/>
      <c r="F25" s="814"/>
      <c r="G25" s="815"/>
      <c r="H25" s="743" t="s">
        <v>52</v>
      </c>
      <c r="I25" s="744"/>
      <c r="J25" s="744"/>
      <c r="K25" s="674"/>
      <c r="L25" s="674"/>
      <c r="M25" s="18" t="s">
        <v>16</v>
      </c>
      <c r="N25" s="50"/>
      <c r="O25" s="51"/>
      <c r="P25" s="51"/>
      <c r="Q25" s="51"/>
      <c r="R25" s="51"/>
      <c r="S25" s="19"/>
      <c r="T25" s="743" t="s">
        <v>52</v>
      </c>
      <c r="U25" s="744"/>
      <c r="V25" s="744"/>
      <c r="W25" s="674"/>
      <c r="X25" s="674"/>
      <c r="Y25" s="18" t="s">
        <v>16</v>
      </c>
      <c r="Z25" s="50"/>
      <c r="AA25" s="51"/>
      <c r="AB25" s="51"/>
      <c r="AC25" s="51"/>
      <c r="AD25" s="51"/>
      <c r="AE25" s="112"/>
    </row>
    <row r="26" spans="1:31" ht="19.5" customHeight="1">
      <c r="A26" s="774"/>
      <c r="B26" s="807"/>
      <c r="C26" s="808"/>
      <c r="D26" s="809"/>
      <c r="E26" s="745" t="s">
        <v>151</v>
      </c>
      <c r="F26" s="721"/>
      <c r="G26" s="746"/>
      <c r="H26" s="760" t="s">
        <v>60</v>
      </c>
      <c r="I26" s="761"/>
      <c r="J26" s="761"/>
      <c r="K26" s="762"/>
      <c r="L26" s="762"/>
      <c r="M26" s="762"/>
      <c r="N26" s="762"/>
      <c r="O26" s="762"/>
      <c r="P26" s="762"/>
      <c r="Q26" s="762"/>
      <c r="R26" s="762"/>
      <c r="S26" s="763"/>
      <c r="T26" s="760" t="s">
        <v>60</v>
      </c>
      <c r="U26" s="761"/>
      <c r="V26" s="761"/>
      <c r="W26" s="762"/>
      <c r="X26" s="762"/>
      <c r="Y26" s="762"/>
      <c r="Z26" s="762"/>
      <c r="AA26" s="762"/>
      <c r="AB26" s="762"/>
      <c r="AC26" s="762"/>
      <c r="AD26" s="762"/>
      <c r="AE26" s="816"/>
    </row>
    <row r="27" spans="1:31" s="14" customFormat="1" ht="19.5" customHeight="1">
      <c r="A27" s="774"/>
      <c r="B27" s="807"/>
      <c r="C27" s="808"/>
      <c r="D27" s="809"/>
      <c r="E27" s="747"/>
      <c r="F27" s="748"/>
      <c r="G27" s="749"/>
      <c r="H27" s="743" t="s">
        <v>52</v>
      </c>
      <c r="I27" s="744"/>
      <c r="J27" s="744"/>
      <c r="K27" s="674"/>
      <c r="L27" s="674"/>
      <c r="M27" s="18" t="s">
        <v>16</v>
      </c>
      <c r="N27" s="50"/>
      <c r="O27" s="51"/>
      <c r="P27" s="51"/>
      <c r="Q27" s="51"/>
      <c r="R27" s="51"/>
      <c r="S27" s="19"/>
      <c r="T27" s="743" t="s">
        <v>52</v>
      </c>
      <c r="U27" s="744"/>
      <c r="V27" s="744"/>
      <c r="W27" s="674"/>
      <c r="X27" s="674"/>
      <c r="Y27" s="18" t="s">
        <v>16</v>
      </c>
      <c r="Z27" s="50"/>
      <c r="AA27" s="51"/>
      <c r="AB27" s="51"/>
      <c r="AC27" s="51"/>
      <c r="AD27" s="51"/>
      <c r="AE27" s="112"/>
    </row>
    <row r="28" spans="1:31" s="14" customFormat="1" ht="19.5" customHeight="1">
      <c r="A28" s="774"/>
      <c r="B28" s="591" t="s">
        <v>508</v>
      </c>
      <c r="C28" s="592"/>
      <c r="D28" s="592"/>
      <c r="E28" s="592"/>
      <c r="F28" s="592"/>
      <c r="G28" s="593"/>
      <c r="H28" s="109"/>
      <c r="I28" s="452" t="s">
        <v>554</v>
      </c>
      <c r="J28" s="452"/>
      <c r="K28" s="106"/>
      <c r="L28" s="109"/>
      <c r="M28" s="452" t="s">
        <v>551</v>
      </c>
      <c r="N28" s="452"/>
      <c r="O28" s="452"/>
      <c r="P28" s="109"/>
      <c r="Q28" s="452" t="s">
        <v>552</v>
      </c>
      <c r="R28" s="452"/>
      <c r="S28" s="452"/>
      <c r="T28" s="109"/>
      <c r="U28" s="452" t="s">
        <v>555</v>
      </c>
      <c r="V28" s="452"/>
      <c r="W28" s="109"/>
      <c r="X28" s="452" t="s">
        <v>553</v>
      </c>
      <c r="Y28" s="452"/>
      <c r="Z28" s="452"/>
      <c r="AA28" s="109"/>
      <c r="AB28" s="452" t="s">
        <v>500</v>
      </c>
      <c r="AC28" s="452"/>
      <c r="AD28" s="452"/>
      <c r="AE28" s="540"/>
    </row>
    <row r="29" spans="1:31" s="14" customFormat="1" ht="9.75" customHeight="1">
      <c r="A29" s="774"/>
      <c r="B29" s="594"/>
      <c r="C29" s="595"/>
      <c r="D29" s="595"/>
      <c r="E29" s="595"/>
      <c r="F29" s="595"/>
      <c r="G29" s="596"/>
      <c r="H29" s="597" t="s">
        <v>556</v>
      </c>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9"/>
    </row>
    <row r="30" spans="1:31" s="14" customFormat="1" ht="24" customHeight="1">
      <c r="A30" s="774"/>
      <c r="B30" s="585" t="s">
        <v>507</v>
      </c>
      <c r="C30" s="586"/>
      <c r="D30" s="586"/>
      <c r="E30" s="586"/>
      <c r="F30" s="586"/>
      <c r="G30" s="587"/>
      <c r="H30" s="793" t="s">
        <v>138</v>
      </c>
      <c r="I30" s="794"/>
      <c r="J30" s="755"/>
      <c r="K30" s="755"/>
      <c r="L30" s="755"/>
      <c r="M30" s="800"/>
      <c r="N30" s="798" t="s">
        <v>159</v>
      </c>
      <c r="O30" s="799"/>
      <c r="P30" s="799"/>
      <c r="Q30" s="799"/>
      <c r="R30" s="642"/>
      <c r="S30" s="642"/>
      <c r="T30" s="642"/>
      <c r="U30" s="642"/>
      <c r="V30" s="642"/>
      <c r="W30" s="642"/>
      <c r="X30" s="642"/>
      <c r="Y30" s="68"/>
      <c r="Z30" s="750" t="s">
        <v>111</v>
      </c>
      <c r="AA30" s="751"/>
      <c r="AB30" s="754"/>
      <c r="AC30" s="755"/>
      <c r="AD30" s="755"/>
      <c r="AE30" s="756"/>
    </row>
    <row r="31" spans="1:31" s="14" customFormat="1" ht="24" customHeight="1" thickBot="1">
      <c r="A31" s="775"/>
      <c r="B31" s="588"/>
      <c r="C31" s="589"/>
      <c r="D31" s="589"/>
      <c r="E31" s="589"/>
      <c r="F31" s="589"/>
      <c r="G31" s="590"/>
      <c r="H31" s="795"/>
      <c r="I31" s="796"/>
      <c r="J31" s="758"/>
      <c r="K31" s="758"/>
      <c r="L31" s="758"/>
      <c r="M31" s="801"/>
      <c r="N31" s="612" t="s">
        <v>157</v>
      </c>
      <c r="O31" s="613"/>
      <c r="P31" s="613"/>
      <c r="Q31" s="613"/>
      <c r="R31" s="797"/>
      <c r="S31" s="797"/>
      <c r="T31" s="797"/>
      <c r="U31" s="797"/>
      <c r="V31" s="797"/>
      <c r="W31" s="797"/>
      <c r="X31" s="797"/>
      <c r="Y31" s="83" t="s">
        <v>158</v>
      </c>
      <c r="Z31" s="752"/>
      <c r="AA31" s="753"/>
      <c r="AB31" s="757"/>
      <c r="AC31" s="758"/>
      <c r="AD31" s="758"/>
      <c r="AE31" s="759"/>
    </row>
    <row r="32" spans="1:31" s="14" customFormat="1" ht="24" customHeight="1">
      <c r="A32" s="27"/>
      <c r="B32" s="59"/>
      <c r="C32" s="59"/>
      <c r="D32" s="59"/>
      <c r="E32" s="59"/>
      <c r="F32" s="59"/>
      <c r="G32" s="59"/>
      <c r="H32" s="60"/>
      <c r="I32" s="453"/>
      <c r="J32" s="61"/>
      <c r="K32" s="61"/>
      <c r="L32" s="61"/>
      <c r="M32" s="61"/>
      <c r="N32" s="62"/>
      <c r="O32" s="63"/>
      <c r="P32" s="63"/>
      <c r="Q32" s="63"/>
      <c r="R32" s="63"/>
      <c r="S32" s="63"/>
      <c r="T32" s="63"/>
      <c r="U32" s="63"/>
      <c r="V32" s="63"/>
      <c r="W32" s="63"/>
      <c r="X32" s="63"/>
      <c r="Y32" s="63"/>
      <c r="Z32" s="64"/>
      <c r="AA32" s="64"/>
      <c r="AB32" s="64"/>
      <c r="AC32" s="64"/>
      <c r="AD32" s="64"/>
      <c r="AE32" s="64"/>
    </row>
    <row r="33" spans="1:31" s="14" customFormat="1" ht="24" customHeight="1" thickBot="1">
      <c r="A33" s="578" t="s">
        <v>497</v>
      </c>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row>
    <row r="34" spans="1:31" s="23" customFormat="1" ht="30" customHeight="1">
      <c r="A34" s="773" t="s">
        <v>18</v>
      </c>
      <c r="B34" s="819" t="s">
        <v>124</v>
      </c>
      <c r="C34" s="620"/>
      <c r="D34" s="620"/>
      <c r="E34" s="620"/>
      <c r="F34" s="620"/>
      <c r="G34" s="621"/>
      <c r="H34" s="600" t="s">
        <v>6</v>
      </c>
      <c r="I34" s="601"/>
      <c r="J34" s="601"/>
      <c r="K34" s="601"/>
      <c r="L34" s="458" t="s">
        <v>502</v>
      </c>
      <c r="M34" s="458"/>
      <c r="N34" s="456"/>
      <c r="O34" s="459" t="s">
        <v>512</v>
      </c>
      <c r="P34" s="459"/>
      <c r="Q34" s="459"/>
      <c r="R34" s="650"/>
      <c r="S34" s="650"/>
      <c r="T34" s="650"/>
      <c r="U34" s="650"/>
      <c r="V34" s="650"/>
      <c r="W34" s="460" t="s">
        <v>112</v>
      </c>
      <c r="X34" s="600" t="s">
        <v>95</v>
      </c>
      <c r="Y34" s="601"/>
      <c r="Z34" s="602"/>
      <c r="AA34" s="564"/>
      <c r="AB34" s="565"/>
      <c r="AC34" s="565"/>
      <c r="AD34" s="565"/>
      <c r="AE34" s="566"/>
    </row>
    <row r="35" spans="1:31" s="23" customFormat="1" ht="30" customHeight="1">
      <c r="A35" s="774"/>
      <c r="B35" s="820"/>
      <c r="C35" s="622"/>
      <c r="D35" s="622"/>
      <c r="E35" s="622"/>
      <c r="F35" s="622"/>
      <c r="G35" s="623"/>
      <c r="H35" s="603" t="s">
        <v>7</v>
      </c>
      <c r="I35" s="604"/>
      <c r="J35" s="604"/>
      <c r="K35" s="604"/>
      <c r="L35" s="461" t="s">
        <v>502</v>
      </c>
      <c r="M35" s="461"/>
      <c r="N35" s="457"/>
      <c r="O35" s="462" t="s">
        <v>512</v>
      </c>
      <c r="P35" s="462"/>
      <c r="Q35" s="462"/>
      <c r="R35" s="635"/>
      <c r="S35" s="635"/>
      <c r="T35" s="635"/>
      <c r="U35" s="635"/>
      <c r="V35" s="635"/>
      <c r="W35" s="463" t="s">
        <v>112</v>
      </c>
      <c r="X35" s="603" t="s">
        <v>95</v>
      </c>
      <c r="Y35" s="604"/>
      <c r="Z35" s="605"/>
      <c r="AA35" s="567"/>
      <c r="AB35" s="568"/>
      <c r="AC35" s="568"/>
      <c r="AD35" s="568"/>
      <c r="AE35" s="569"/>
    </row>
    <row r="36" spans="1:31" s="23" customFormat="1" ht="30" customHeight="1">
      <c r="A36" s="774"/>
      <c r="B36" s="820"/>
      <c r="C36" s="622"/>
      <c r="D36" s="622"/>
      <c r="E36" s="622"/>
      <c r="F36" s="622"/>
      <c r="G36" s="623"/>
      <c r="H36" s="614" t="s">
        <v>153</v>
      </c>
      <c r="I36" s="764"/>
      <c r="J36" s="764"/>
      <c r="K36" s="822"/>
      <c r="L36" s="52" t="s">
        <v>126</v>
      </c>
      <c r="M36" s="446"/>
      <c r="N36" s="52" t="s">
        <v>23</v>
      </c>
      <c r="O36" s="446"/>
      <c r="P36" s="52" t="s">
        <v>40</v>
      </c>
      <c r="Q36" s="446"/>
      <c r="R36" s="106" t="s">
        <v>478</v>
      </c>
      <c r="S36" s="106"/>
      <c r="T36" s="444"/>
      <c r="U36" s="766" t="s">
        <v>154</v>
      </c>
      <c r="V36" s="622"/>
      <c r="W36" s="623"/>
      <c r="X36" s="617" t="s">
        <v>131</v>
      </c>
      <c r="Y36" s="618"/>
      <c r="Z36" s="837"/>
      <c r="AA36" s="837"/>
      <c r="AB36" s="837"/>
      <c r="AC36" s="837"/>
      <c r="AD36" s="837"/>
      <c r="AE36" s="94" t="s">
        <v>26</v>
      </c>
    </row>
    <row r="37" spans="1:31" s="23" customFormat="1" ht="30" customHeight="1">
      <c r="A37" s="774"/>
      <c r="B37" s="820"/>
      <c r="C37" s="622"/>
      <c r="D37" s="622"/>
      <c r="E37" s="622"/>
      <c r="F37" s="622"/>
      <c r="G37" s="623"/>
      <c r="H37" s="848"/>
      <c r="I37" s="849"/>
      <c r="J37" s="849"/>
      <c r="K37" s="850"/>
      <c r="L37" s="52" t="s">
        <v>126</v>
      </c>
      <c r="M37" s="446"/>
      <c r="N37" s="52" t="s">
        <v>23</v>
      </c>
      <c r="O37" s="446"/>
      <c r="P37" s="52" t="s">
        <v>40</v>
      </c>
      <c r="Q37" s="446"/>
      <c r="R37" s="106" t="s">
        <v>538</v>
      </c>
      <c r="S37" s="106"/>
      <c r="T37" s="445"/>
      <c r="U37" s="766"/>
      <c r="V37" s="622"/>
      <c r="W37" s="623"/>
      <c r="X37" s="768" t="s">
        <v>171</v>
      </c>
      <c r="Y37" s="769"/>
      <c r="Z37" s="109"/>
      <c r="AA37" s="52"/>
      <c r="AB37" s="52"/>
      <c r="AC37" s="52"/>
      <c r="AD37" s="52"/>
      <c r="AE37" s="94"/>
    </row>
    <row r="38" spans="1:31" s="23" customFormat="1" ht="30" customHeight="1">
      <c r="A38" s="774"/>
      <c r="B38" s="821" t="s">
        <v>152</v>
      </c>
      <c r="C38" s="764"/>
      <c r="D38" s="764"/>
      <c r="E38" s="764"/>
      <c r="F38" s="764"/>
      <c r="G38" s="822"/>
      <c r="H38" s="634"/>
      <c r="I38" s="635"/>
      <c r="J38" s="635"/>
      <c r="K38" s="635"/>
      <c r="L38" s="78" t="s">
        <v>29</v>
      </c>
      <c r="M38" s="731"/>
      <c r="N38" s="731"/>
      <c r="O38" s="818" t="s">
        <v>30</v>
      </c>
      <c r="P38" s="818"/>
      <c r="Q38" s="731"/>
      <c r="R38" s="731"/>
      <c r="S38" s="818" t="s">
        <v>31</v>
      </c>
      <c r="T38" s="838"/>
      <c r="U38" s="573" t="s">
        <v>121</v>
      </c>
      <c r="V38" s="574"/>
      <c r="W38" s="574"/>
      <c r="X38" s="574"/>
      <c r="Y38" s="574"/>
      <c r="Z38" s="575"/>
      <c r="AA38" s="498"/>
      <c r="AB38" s="501" t="s">
        <v>184</v>
      </c>
      <c r="AC38" s="501" t="s">
        <v>168</v>
      </c>
      <c r="AD38" s="499"/>
      <c r="AE38" s="502" t="s">
        <v>92</v>
      </c>
    </row>
    <row r="39" spans="1:31" s="23" customFormat="1" ht="24.75" customHeight="1">
      <c r="A39" s="774"/>
      <c r="B39" s="820"/>
      <c r="C39" s="622"/>
      <c r="D39" s="622"/>
      <c r="E39" s="622"/>
      <c r="F39" s="622"/>
      <c r="G39" s="623"/>
      <c r="H39" s="614" t="s">
        <v>100</v>
      </c>
      <c r="I39" s="764"/>
      <c r="J39" s="764"/>
      <c r="K39" s="764"/>
      <c r="L39" s="764"/>
      <c r="M39" s="765"/>
      <c r="N39" s="99"/>
      <c r="O39" s="504"/>
      <c r="P39" s="100" t="s">
        <v>172</v>
      </c>
      <c r="Q39" s="100"/>
      <c r="R39" s="100"/>
      <c r="S39" s="101"/>
      <c r="T39" s="614" t="s">
        <v>120</v>
      </c>
      <c r="U39" s="615"/>
      <c r="V39" s="615"/>
      <c r="W39" s="615"/>
      <c r="X39" s="615"/>
      <c r="Y39" s="616"/>
      <c r="Z39" s="99"/>
      <c r="AA39" s="504"/>
      <c r="AB39" s="100" t="s">
        <v>172</v>
      </c>
      <c r="AC39" s="100"/>
      <c r="AD39" s="100"/>
      <c r="AE39" s="110"/>
    </row>
    <row r="40" spans="1:31" s="23" customFormat="1" ht="24.75" customHeight="1">
      <c r="A40" s="774"/>
      <c r="B40" s="820"/>
      <c r="C40" s="622"/>
      <c r="D40" s="622"/>
      <c r="E40" s="622"/>
      <c r="F40" s="622"/>
      <c r="G40" s="623"/>
      <c r="H40" s="766"/>
      <c r="I40" s="622"/>
      <c r="J40" s="622"/>
      <c r="K40" s="622"/>
      <c r="L40" s="622"/>
      <c r="M40" s="767"/>
      <c r="N40" s="102"/>
      <c r="O40" s="503"/>
      <c r="P40" s="103" t="s">
        <v>32</v>
      </c>
      <c r="Q40" s="103"/>
      <c r="R40" s="103"/>
      <c r="S40" s="104"/>
      <c r="T40" s="617"/>
      <c r="U40" s="618"/>
      <c r="V40" s="618"/>
      <c r="W40" s="618"/>
      <c r="X40" s="618"/>
      <c r="Y40" s="619"/>
      <c r="Z40" s="102"/>
      <c r="AA40" s="503"/>
      <c r="AB40" s="103" t="s">
        <v>32</v>
      </c>
      <c r="AC40" s="103"/>
      <c r="AD40" s="103"/>
      <c r="AE40" s="111"/>
    </row>
    <row r="41" spans="1:31" ht="16.5" customHeight="1">
      <c r="A41" s="774"/>
      <c r="B41" s="820" t="s">
        <v>547</v>
      </c>
      <c r="C41" s="618"/>
      <c r="D41" s="618"/>
      <c r="E41" s="618"/>
      <c r="F41" s="618"/>
      <c r="G41" s="823"/>
      <c r="H41" s="776" t="s">
        <v>33</v>
      </c>
      <c r="I41" s="777"/>
      <c r="J41" s="777"/>
      <c r="K41" s="777"/>
      <c r="L41" s="777"/>
      <c r="M41" s="778"/>
      <c r="N41" s="561" t="s">
        <v>34</v>
      </c>
      <c r="O41" s="562"/>
      <c r="P41" s="562"/>
      <c r="Q41" s="562"/>
      <c r="R41" s="562"/>
      <c r="S41" s="563"/>
      <c r="T41" s="561" t="s">
        <v>35</v>
      </c>
      <c r="U41" s="562"/>
      <c r="V41" s="562"/>
      <c r="W41" s="562"/>
      <c r="X41" s="562"/>
      <c r="Y41" s="563"/>
      <c r="Z41" s="561" t="s">
        <v>36</v>
      </c>
      <c r="AA41" s="562"/>
      <c r="AB41" s="562"/>
      <c r="AC41" s="562"/>
      <c r="AD41" s="562"/>
      <c r="AE41" s="792"/>
    </row>
    <row r="42" spans="1:31" ht="16.5" customHeight="1">
      <c r="A42" s="774"/>
      <c r="B42" s="824"/>
      <c r="C42" s="618"/>
      <c r="D42" s="618"/>
      <c r="E42" s="618"/>
      <c r="F42" s="618"/>
      <c r="G42" s="823"/>
      <c r="H42" s="559"/>
      <c r="I42" s="560"/>
      <c r="J42" s="560"/>
      <c r="K42" s="560"/>
      <c r="L42" s="560"/>
      <c r="M42" s="55" t="s">
        <v>37</v>
      </c>
      <c r="N42" s="559"/>
      <c r="O42" s="560"/>
      <c r="P42" s="560"/>
      <c r="Q42" s="560"/>
      <c r="R42" s="560"/>
      <c r="S42" s="55" t="s">
        <v>37</v>
      </c>
      <c r="T42" s="559"/>
      <c r="U42" s="560"/>
      <c r="V42" s="560"/>
      <c r="W42" s="560"/>
      <c r="X42" s="560"/>
      <c r="Y42" s="55" t="s">
        <v>37</v>
      </c>
      <c r="Z42" s="559"/>
      <c r="AA42" s="560"/>
      <c r="AB42" s="560"/>
      <c r="AC42" s="560"/>
      <c r="AD42" s="560"/>
      <c r="AE42" s="56" t="s">
        <v>37</v>
      </c>
    </row>
    <row r="43" spans="1:31" ht="16.5" customHeight="1">
      <c r="A43" s="774"/>
      <c r="B43" s="824"/>
      <c r="C43" s="618"/>
      <c r="D43" s="618"/>
      <c r="E43" s="618"/>
      <c r="F43" s="618"/>
      <c r="G43" s="823"/>
      <c r="H43" s="561" t="s">
        <v>38</v>
      </c>
      <c r="I43" s="562"/>
      <c r="J43" s="562"/>
      <c r="K43" s="562"/>
      <c r="L43" s="562"/>
      <c r="M43" s="563"/>
      <c r="N43" s="561" t="s">
        <v>39</v>
      </c>
      <c r="O43" s="562"/>
      <c r="P43" s="562"/>
      <c r="Q43" s="562"/>
      <c r="R43" s="562"/>
      <c r="S43" s="563"/>
      <c r="T43" s="561"/>
      <c r="U43" s="562"/>
      <c r="V43" s="562"/>
      <c r="W43" s="562"/>
      <c r="X43" s="562"/>
      <c r="Y43" s="563"/>
      <c r="Z43" s="561"/>
      <c r="AA43" s="562"/>
      <c r="AB43" s="562"/>
      <c r="AC43" s="562"/>
      <c r="AD43" s="562"/>
      <c r="AE43" s="792"/>
    </row>
    <row r="44" spans="1:31" ht="16.5" customHeight="1" thickBot="1">
      <c r="A44" s="774"/>
      <c r="B44" s="824"/>
      <c r="C44" s="618"/>
      <c r="D44" s="618"/>
      <c r="E44" s="618"/>
      <c r="F44" s="618"/>
      <c r="G44" s="823"/>
      <c r="H44" s="559"/>
      <c r="I44" s="560"/>
      <c r="J44" s="560"/>
      <c r="K44" s="560"/>
      <c r="L44" s="560"/>
      <c r="M44" s="55" t="s">
        <v>37</v>
      </c>
      <c r="N44" s="559"/>
      <c r="O44" s="560"/>
      <c r="P44" s="560"/>
      <c r="Q44" s="560"/>
      <c r="R44" s="560"/>
      <c r="S44" s="55" t="s">
        <v>37</v>
      </c>
      <c r="T44" s="559"/>
      <c r="U44" s="560"/>
      <c r="V44" s="560"/>
      <c r="W44" s="560"/>
      <c r="X44" s="560"/>
      <c r="Y44" s="55" t="s">
        <v>37</v>
      </c>
      <c r="Z44" s="559"/>
      <c r="AA44" s="560"/>
      <c r="AB44" s="560"/>
      <c r="AC44" s="560"/>
      <c r="AD44" s="560"/>
      <c r="AE44" s="470" t="s">
        <v>37</v>
      </c>
    </row>
    <row r="45" spans="1:31" ht="16.5" customHeight="1">
      <c r="A45" s="774"/>
      <c r="B45" s="824"/>
      <c r="C45" s="618"/>
      <c r="D45" s="618"/>
      <c r="E45" s="618"/>
      <c r="F45" s="618"/>
      <c r="G45" s="823"/>
      <c r="H45" s="561"/>
      <c r="I45" s="562"/>
      <c r="J45" s="562"/>
      <c r="K45" s="562"/>
      <c r="L45" s="562"/>
      <c r="M45" s="563"/>
      <c r="N45" s="561"/>
      <c r="O45" s="562"/>
      <c r="P45" s="562"/>
      <c r="Q45" s="562"/>
      <c r="R45" s="562"/>
      <c r="S45" s="563"/>
      <c r="T45" s="561" t="s">
        <v>540</v>
      </c>
      <c r="U45" s="562"/>
      <c r="V45" s="562"/>
      <c r="W45" s="562"/>
      <c r="X45" s="562"/>
      <c r="Y45" s="562"/>
      <c r="Z45" s="570" t="s">
        <v>513</v>
      </c>
      <c r="AA45" s="571"/>
      <c r="AB45" s="571"/>
      <c r="AC45" s="571"/>
      <c r="AD45" s="571"/>
      <c r="AE45" s="572"/>
    </row>
    <row r="46" spans="1:31" ht="16.5" customHeight="1" thickBot="1">
      <c r="A46" s="775"/>
      <c r="B46" s="825"/>
      <c r="C46" s="826"/>
      <c r="D46" s="826"/>
      <c r="E46" s="826"/>
      <c r="F46" s="826"/>
      <c r="G46" s="827"/>
      <c r="H46" s="559"/>
      <c r="I46" s="560"/>
      <c r="J46" s="560"/>
      <c r="K46" s="560"/>
      <c r="L46" s="560"/>
      <c r="M46" s="57" t="s">
        <v>37</v>
      </c>
      <c r="N46" s="559"/>
      <c r="O46" s="560"/>
      <c r="P46" s="560"/>
      <c r="Q46" s="560"/>
      <c r="R46" s="560"/>
      <c r="S46" s="57" t="s">
        <v>37</v>
      </c>
      <c r="T46" s="559"/>
      <c r="U46" s="560"/>
      <c r="V46" s="560"/>
      <c r="W46" s="560"/>
      <c r="X46" s="560"/>
      <c r="Y46" s="469" t="s">
        <v>37</v>
      </c>
      <c r="Z46" s="629">
        <f>H42+N42+T42+Z42+H44+N44+T44+Z44+H46+N46+T46</f>
        <v>0</v>
      </c>
      <c r="AA46" s="630"/>
      <c r="AB46" s="630"/>
      <c r="AC46" s="630"/>
      <c r="AD46" s="630"/>
      <c r="AE46" s="58" t="s">
        <v>37</v>
      </c>
    </row>
    <row r="47" spans="1:31" s="23" customFormat="1" ht="6" customHeight="1">
      <c r="A47" s="27"/>
      <c r="B47" s="28"/>
      <c r="C47" s="29"/>
      <c r="D47" s="29"/>
      <c r="E47" s="29"/>
      <c r="F47" s="29"/>
      <c r="G47" s="29"/>
      <c r="H47" s="30"/>
      <c r="I47" s="30"/>
      <c r="J47" s="30"/>
      <c r="K47" s="30"/>
      <c r="L47" s="30"/>
      <c r="M47" s="29"/>
      <c r="N47" s="30"/>
      <c r="O47" s="30"/>
      <c r="P47" s="30"/>
      <c r="Q47" s="30"/>
      <c r="R47" s="30"/>
      <c r="S47" s="29"/>
      <c r="T47" s="30"/>
      <c r="U47" s="30"/>
      <c r="V47" s="30"/>
      <c r="W47" s="30"/>
      <c r="X47" s="30"/>
      <c r="Y47" s="29"/>
      <c r="Z47" s="30"/>
      <c r="AA47" s="30"/>
      <c r="AB47" s="30"/>
      <c r="AC47" s="30"/>
      <c r="AD47" s="30"/>
      <c r="AE47" s="29"/>
    </row>
    <row r="48" spans="1:31" s="23" customFormat="1" ht="16.5" customHeight="1">
      <c r="A48" s="65"/>
      <c r="B48" s="66"/>
      <c r="C48" s="25"/>
      <c r="D48" s="25"/>
      <c r="E48" s="25"/>
      <c r="F48" s="25"/>
      <c r="G48" s="25"/>
      <c r="H48" s="67"/>
      <c r="I48" s="67"/>
      <c r="J48" s="67"/>
      <c r="K48" s="67"/>
      <c r="L48" s="67"/>
      <c r="M48" s="25"/>
      <c r="N48" s="67"/>
      <c r="O48" s="67"/>
      <c r="P48" s="67"/>
      <c r="Q48" s="67"/>
      <c r="R48" s="67"/>
      <c r="S48" s="25"/>
      <c r="T48" s="67"/>
      <c r="U48" s="67"/>
      <c r="V48" s="67"/>
      <c r="W48" s="67"/>
      <c r="X48" s="67"/>
      <c r="Y48" s="25"/>
      <c r="Z48" s="67"/>
      <c r="AA48" s="67"/>
      <c r="AB48" s="67"/>
      <c r="AC48" s="67"/>
      <c r="AD48" s="67"/>
      <c r="AE48" s="25"/>
    </row>
    <row r="49" spans="1:31" ht="19.5" customHeight="1" thickBot="1">
      <c r="A49" s="578" t="s">
        <v>498</v>
      </c>
      <c r="B49" s="578"/>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row>
    <row r="50" spans="1:31" ht="15" customHeight="1">
      <c r="A50" s="831" t="s">
        <v>449</v>
      </c>
      <c r="B50" s="832"/>
      <c r="C50" s="832"/>
      <c r="D50" s="833"/>
      <c r="E50" s="829" t="s">
        <v>119</v>
      </c>
      <c r="F50" s="830"/>
      <c r="G50" s="787"/>
      <c r="H50" s="787"/>
      <c r="I50" s="787"/>
      <c r="J50" s="787"/>
      <c r="K50" s="787"/>
      <c r="L50" s="787"/>
      <c r="M50" s="787"/>
      <c r="N50" s="787"/>
      <c r="O50" s="787"/>
      <c r="P50" s="788"/>
      <c r="Q50" s="620" t="s">
        <v>135</v>
      </c>
      <c r="R50" s="620"/>
      <c r="S50" s="620"/>
      <c r="T50" s="621"/>
      <c r="U50" s="626" t="s">
        <v>580</v>
      </c>
      <c r="V50" s="627"/>
      <c r="W50" s="627"/>
      <c r="X50" s="627"/>
      <c r="Y50" s="627"/>
      <c r="Z50" s="627"/>
      <c r="AA50" s="627"/>
      <c r="AB50" s="627"/>
      <c r="AC50" s="627"/>
      <c r="AD50" s="627"/>
      <c r="AE50" s="628"/>
    </row>
    <row r="51" spans="1:31" ht="15.75" customHeight="1">
      <c r="A51" s="807"/>
      <c r="B51" s="808"/>
      <c r="C51" s="808"/>
      <c r="D51" s="809"/>
      <c r="E51" s="784"/>
      <c r="F51" s="785"/>
      <c r="G51" s="785"/>
      <c r="H51" s="785"/>
      <c r="I51" s="785"/>
      <c r="J51" s="785"/>
      <c r="K51" s="785"/>
      <c r="L51" s="785"/>
      <c r="M51" s="785"/>
      <c r="N51" s="785"/>
      <c r="O51" s="785"/>
      <c r="P51" s="786"/>
      <c r="Q51" s="622"/>
      <c r="R51" s="622"/>
      <c r="S51" s="622"/>
      <c r="T51" s="623"/>
      <c r="U51" s="736" t="s">
        <v>119</v>
      </c>
      <c r="V51" s="737"/>
      <c r="W51" s="738"/>
      <c r="X51" s="738"/>
      <c r="Y51" s="738"/>
      <c r="Z51" s="738"/>
      <c r="AA51" s="738"/>
      <c r="AB51" s="738"/>
      <c r="AC51" s="738"/>
      <c r="AD51" s="738"/>
      <c r="AE51" s="739"/>
    </row>
    <row r="52" spans="1:31" ht="30" customHeight="1" thickBot="1">
      <c r="A52" s="834"/>
      <c r="B52" s="835"/>
      <c r="C52" s="835"/>
      <c r="D52" s="836"/>
      <c r="E52" s="709"/>
      <c r="F52" s="710"/>
      <c r="G52" s="710"/>
      <c r="H52" s="710"/>
      <c r="I52" s="710"/>
      <c r="J52" s="710"/>
      <c r="K52" s="710"/>
      <c r="L52" s="710"/>
      <c r="M52" s="710"/>
      <c r="N52" s="710"/>
      <c r="O52" s="710"/>
      <c r="P52" s="711"/>
      <c r="Q52" s="624"/>
      <c r="R52" s="624"/>
      <c r="S52" s="624"/>
      <c r="T52" s="625"/>
      <c r="U52" s="709"/>
      <c r="V52" s="710"/>
      <c r="W52" s="710"/>
      <c r="X52" s="710"/>
      <c r="Y52" s="710"/>
      <c r="Z52" s="710"/>
      <c r="AA52" s="710"/>
      <c r="AB52" s="710"/>
      <c r="AC52" s="710"/>
      <c r="AD52" s="710"/>
      <c r="AE52" s="735"/>
    </row>
    <row r="53" spans="1:31" s="23" customFormat="1" ht="15" customHeight="1">
      <c r="A53" s="819" t="s">
        <v>10</v>
      </c>
      <c r="B53" s="620"/>
      <c r="C53" s="620"/>
      <c r="D53" s="621"/>
      <c r="E53" s="789" t="s">
        <v>89</v>
      </c>
      <c r="F53" s="790"/>
      <c r="G53" s="790"/>
      <c r="H53" s="790"/>
      <c r="I53" s="790"/>
      <c r="J53" s="790"/>
      <c r="K53" s="790"/>
      <c r="L53" s="791"/>
      <c r="M53" s="652" t="s">
        <v>90</v>
      </c>
      <c r="N53" s="653"/>
      <c r="O53" s="740" t="s">
        <v>99</v>
      </c>
      <c r="P53" s="741"/>
      <c r="Q53" s="741"/>
      <c r="R53" s="742"/>
      <c r="S53" s="782"/>
      <c r="T53" s="782"/>
      <c r="U53" s="782"/>
      <c r="V53" s="782"/>
      <c r="W53" s="782"/>
      <c r="X53" s="782"/>
      <c r="Y53" s="782"/>
      <c r="Z53" s="782"/>
      <c r="AA53" s="782"/>
      <c r="AB53" s="782"/>
      <c r="AC53" s="782"/>
      <c r="AD53" s="782"/>
      <c r="AE53" s="783"/>
    </row>
    <row r="54" spans="1:31" s="23" customFormat="1" ht="19.5" customHeight="1">
      <c r="A54" s="820"/>
      <c r="B54" s="622"/>
      <c r="C54" s="622"/>
      <c r="D54" s="623"/>
      <c r="E54" s="712" t="s">
        <v>119</v>
      </c>
      <c r="F54" s="713"/>
      <c r="G54" s="576"/>
      <c r="H54" s="576"/>
      <c r="I54" s="576"/>
      <c r="J54" s="576"/>
      <c r="K54" s="576"/>
      <c r="L54" s="577"/>
      <c r="M54" s="654"/>
      <c r="N54" s="655"/>
      <c r="O54" s="771" t="s">
        <v>143</v>
      </c>
      <c r="P54" s="772"/>
      <c r="Q54" s="606" t="s">
        <v>148</v>
      </c>
      <c r="R54" s="607"/>
      <c r="S54" s="779"/>
      <c r="T54" s="780"/>
      <c r="U54" s="780"/>
      <c r="V54" s="780"/>
      <c r="W54" s="780"/>
      <c r="X54" s="780"/>
      <c r="Y54" s="781"/>
      <c r="Z54" s="770" t="s">
        <v>149</v>
      </c>
      <c r="AA54" s="770"/>
      <c r="AB54" s="85"/>
      <c r="AC54" s="76" t="s">
        <v>23</v>
      </c>
      <c r="AD54" s="86"/>
      <c r="AE54" s="77" t="s">
        <v>22</v>
      </c>
    </row>
    <row r="55" spans="1:31" s="23" customFormat="1" ht="24.75" customHeight="1">
      <c r="A55" s="820"/>
      <c r="B55" s="622"/>
      <c r="C55" s="622"/>
      <c r="D55" s="623"/>
      <c r="E55" s="706"/>
      <c r="F55" s="707"/>
      <c r="G55" s="707"/>
      <c r="H55" s="707"/>
      <c r="I55" s="707"/>
      <c r="J55" s="707"/>
      <c r="K55" s="707"/>
      <c r="L55" s="708"/>
      <c r="M55" s="654"/>
      <c r="N55" s="655"/>
      <c r="O55" s="839" t="s">
        <v>144</v>
      </c>
      <c r="P55" s="840"/>
      <c r="Q55" s="557" t="s">
        <v>145</v>
      </c>
      <c r="R55" s="558"/>
      <c r="S55" s="660"/>
      <c r="T55" s="660"/>
      <c r="U55" s="73" t="s">
        <v>23</v>
      </c>
      <c r="V55" s="120"/>
      <c r="W55" s="73" t="s">
        <v>22</v>
      </c>
      <c r="X55" s="120"/>
      <c r="Y55" s="73" t="s">
        <v>21</v>
      </c>
      <c r="Z55" s="113" t="s">
        <v>180</v>
      </c>
      <c r="AA55" s="73"/>
      <c r="AB55" s="73"/>
      <c r="AC55" s="73"/>
      <c r="AD55" s="71"/>
      <c r="AE55" s="72"/>
    </row>
    <row r="56" spans="1:31" s="23" customFormat="1" ht="24.75" customHeight="1" thickBot="1">
      <c r="A56" s="828"/>
      <c r="B56" s="624"/>
      <c r="C56" s="624"/>
      <c r="D56" s="625"/>
      <c r="E56" s="709"/>
      <c r="F56" s="710"/>
      <c r="G56" s="710"/>
      <c r="H56" s="710"/>
      <c r="I56" s="710"/>
      <c r="J56" s="710"/>
      <c r="K56" s="710"/>
      <c r="L56" s="711"/>
      <c r="M56" s="656"/>
      <c r="N56" s="657"/>
      <c r="O56" s="841"/>
      <c r="P56" s="842"/>
      <c r="Q56" s="658" t="s">
        <v>162</v>
      </c>
      <c r="R56" s="659"/>
      <c r="S56" s="579"/>
      <c r="T56" s="579"/>
      <c r="U56" s="116" t="s">
        <v>23</v>
      </c>
      <c r="V56" s="121"/>
      <c r="W56" s="116" t="s">
        <v>22</v>
      </c>
      <c r="X56" s="121"/>
      <c r="Y56" s="116" t="s">
        <v>21</v>
      </c>
      <c r="Z56" s="117" t="s">
        <v>163</v>
      </c>
      <c r="AA56" s="116"/>
      <c r="AB56" s="116"/>
      <c r="AC56" s="116"/>
      <c r="AD56" s="118"/>
      <c r="AE56" s="119"/>
    </row>
    <row r="57" spans="1:31" s="23" customFormat="1" ht="15.75" customHeight="1">
      <c r="A57" s="54"/>
      <c r="B57" s="54"/>
      <c r="C57" s="54"/>
      <c r="D57" s="54"/>
      <c r="E57" s="69"/>
      <c r="F57" s="69"/>
      <c r="G57" s="69"/>
      <c r="H57" s="69"/>
      <c r="I57" s="69"/>
      <c r="J57" s="69"/>
      <c r="K57" s="69"/>
      <c r="L57" s="69"/>
      <c r="M57" s="69"/>
      <c r="N57" s="69"/>
      <c r="O57" s="69"/>
      <c r="P57" s="69"/>
      <c r="Q57" s="29"/>
      <c r="R57" s="29"/>
      <c r="S57" s="29"/>
      <c r="T57" s="70"/>
      <c r="U57" s="70"/>
      <c r="V57" s="70"/>
      <c r="W57" s="70"/>
      <c r="X57" s="70"/>
      <c r="Y57" s="70"/>
      <c r="Z57" s="70"/>
      <c r="AA57" s="70"/>
      <c r="AB57" s="70"/>
      <c r="AC57" s="70"/>
      <c r="AD57" s="70"/>
      <c r="AE57" s="70"/>
    </row>
    <row r="58" spans="1:31" ht="14.25" customHeight="1" thickBo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2" t="s">
        <v>139</v>
      </c>
    </row>
    <row r="59" spans="1:31" ht="19.5" customHeight="1">
      <c r="A59" s="685" t="s">
        <v>113</v>
      </c>
      <c r="B59" s="644"/>
      <c r="C59" s="644"/>
      <c r="D59" s="644"/>
      <c r="E59" s="644"/>
      <c r="F59" s="24"/>
      <c r="G59" s="649"/>
      <c r="H59" s="650"/>
      <c r="I59" s="650"/>
      <c r="J59" s="650"/>
      <c r="K59" s="650"/>
      <c r="L59" s="650"/>
      <c r="M59" s="650"/>
      <c r="N59" s="650"/>
      <c r="O59" s="650"/>
      <c r="P59" s="651"/>
      <c r="Q59" s="643" t="s">
        <v>60</v>
      </c>
      <c r="R59" s="644"/>
      <c r="S59" s="644"/>
      <c r="T59" s="644"/>
      <c r="U59" s="645"/>
      <c r="V59" s="646"/>
      <c r="W59" s="647"/>
      <c r="X59" s="647"/>
      <c r="Y59" s="647"/>
      <c r="Z59" s="647"/>
      <c r="AA59" s="648"/>
      <c r="AB59" s="88"/>
      <c r="AC59" s="33" t="s">
        <v>161</v>
      </c>
      <c r="AD59" s="89"/>
      <c r="AE59" s="87" t="s">
        <v>160</v>
      </c>
    </row>
    <row r="60" spans="1:31" ht="24" customHeight="1">
      <c r="A60" s="720" t="s">
        <v>142</v>
      </c>
      <c r="B60" s="721"/>
      <c r="C60" s="721"/>
      <c r="D60" s="721"/>
      <c r="E60" s="721"/>
      <c r="F60" s="722"/>
      <c r="G60" s="726"/>
      <c r="H60" s="663" t="s">
        <v>42</v>
      </c>
      <c r="I60" s="663"/>
      <c r="J60" s="673"/>
      <c r="K60" s="663" t="s">
        <v>43</v>
      </c>
      <c r="L60" s="663"/>
      <c r="M60" s="663"/>
      <c r="N60" s="673"/>
      <c r="O60" s="663" t="s">
        <v>44</v>
      </c>
      <c r="P60" s="675"/>
      <c r="Q60" s="667" t="s">
        <v>141</v>
      </c>
      <c r="R60" s="668"/>
      <c r="S60" s="668"/>
      <c r="T60" s="668"/>
      <c r="U60" s="669"/>
      <c r="V60" s="127"/>
      <c r="W60" s="123" t="s">
        <v>45</v>
      </c>
      <c r="X60" s="128"/>
      <c r="Y60" s="681" t="s">
        <v>46</v>
      </c>
      <c r="Z60" s="681"/>
      <c r="AA60" s="128"/>
      <c r="AB60" s="123" t="s">
        <v>45</v>
      </c>
      <c r="AC60" s="128"/>
      <c r="AD60" s="665" t="s">
        <v>47</v>
      </c>
      <c r="AE60" s="682"/>
    </row>
    <row r="61" spans="1:31" ht="24" customHeight="1">
      <c r="A61" s="723"/>
      <c r="B61" s="724"/>
      <c r="C61" s="724"/>
      <c r="D61" s="724"/>
      <c r="E61" s="724"/>
      <c r="F61" s="725"/>
      <c r="G61" s="727"/>
      <c r="H61" s="676"/>
      <c r="I61" s="676"/>
      <c r="J61" s="674"/>
      <c r="K61" s="676"/>
      <c r="L61" s="676"/>
      <c r="M61" s="676"/>
      <c r="N61" s="674"/>
      <c r="O61" s="676"/>
      <c r="P61" s="677"/>
      <c r="Q61" s="667" t="s">
        <v>8</v>
      </c>
      <c r="R61" s="668"/>
      <c r="S61" s="668"/>
      <c r="T61" s="668"/>
      <c r="U61" s="669"/>
      <c r="V61" s="127"/>
      <c r="W61" s="123" t="s">
        <v>45</v>
      </c>
      <c r="X61" s="128"/>
      <c r="Y61" s="681" t="s">
        <v>46</v>
      </c>
      <c r="Z61" s="681"/>
      <c r="AA61" s="128"/>
      <c r="AB61" s="123" t="s">
        <v>45</v>
      </c>
      <c r="AC61" s="128"/>
      <c r="AD61" s="665" t="s">
        <v>47</v>
      </c>
      <c r="AE61" s="682"/>
    </row>
    <row r="62" spans="1:31" ht="24" customHeight="1">
      <c r="A62" s="683" t="s">
        <v>179</v>
      </c>
      <c r="B62" s="668"/>
      <c r="C62" s="668"/>
      <c r="D62" s="668"/>
      <c r="E62" s="668"/>
      <c r="F62" s="669"/>
      <c r="G62" s="664" t="s">
        <v>48</v>
      </c>
      <c r="H62" s="639"/>
      <c r="I62" s="96"/>
      <c r="J62" s="122" t="s">
        <v>122</v>
      </c>
      <c r="K62" s="639" t="s">
        <v>123</v>
      </c>
      <c r="L62" s="639"/>
      <c r="M62" s="639"/>
      <c r="N62" s="126"/>
      <c r="O62" s="665" t="s">
        <v>49</v>
      </c>
      <c r="P62" s="666"/>
      <c r="Q62" s="667" t="s">
        <v>133</v>
      </c>
      <c r="R62" s="668"/>
      <c r="S62" s="668"/>
      <c r="T62" s="668"/>
      <c r="U62" s="669"/>
      <c r="V62" s="664" t="s">
        <v>48</v>
      </c>
      <c r="W62" s="639"/>
      <c r="X62" s="96"/>
      <c r="Y62" s="122" t="s">
        <v>122</v>
      </c>
      <c r="Z62" s="639" t="s">
        <v>123</v>
      </c>
      <c r="AA62" s="639"/>
      <c r="AB62" s="639"/>
      <c r="AC62" s="126"/>
      <c r="AD62" s="665" t="s">
        <v>49</v>
      </c>
      <c r="AE62" s="682"/>
    </row>
    <row r="63" spans="1:31" ht="24" customHeight="1">
      <c r="A63" s="683" t="s">
        <v>132</v>
      </c>
      <c r="B63" s="668"/>
      <c r="C63" s="668"/>
      <c r="D63" s="668"/>
      <c r="E63" s="668"/>
      <c r="F63" s="669"/>
      <c r="G63" s="664" t="s">
        <v>48</v>
      </c>
      <c r="H63" s="639"/>
      <c r="I63" s="96"/>
      <c r="J63" s="122" t="s">
        <v>122</v>
      </c>
      <c r="K63" s="639" t="s">
        <v>123</v>
      </c>
      <c r="L63" s="639"/>
      <c r="M63" s="639"/>
      <c r="N63" s="126"/>
      <c r="O63" s="665" t="s">
        <v>49</v>
      </c>
      <c r="P63" s="666"/>
      <c r="Q63" s="667" t="s">
        <v>11</v>
      </c>
      <c r="R63" s="668"/>
      <c r="S63" s="668"/>
      <c r="T63" s="668"/>
      <c r="U63" s="669"/>
      <c r="V63" s="664" t="s">
        <v>48</v>
      </c>
      <c r="W63" s="639"/>
      <c r="X63" s="96"/>
      <c r="Y63" s="122" t="s">
        <v>122</v>
      </c>
      <c r="Z63" s="639" t="s">
        <v>123</v>
      </c>
      <c r="AA63" s="639"/>
      <c r="AB63" s="639"/>
      <c r="AC63" s="126"/>
      <c r="AD63" s="665" t="s">
        <v>49</v>
      </c>
      <c r="AE63" s="682"/>
    </row>
    <row r="64" spans="1:31" ht="24" customHeight="1">
      <c r="A64" s="683" t="s">
        <v>12</v>
      </c>
      <c r="B64" s="668"/>
      <c r="C64" s="668"/>
      <c r="D64" s="668"/>
      <c r="E64" s="668"/>
      <c r="F64" s="669"/>
      <c r="G64" s="664" t="s">
        <v>48</v>
      </c>
      <c r="H64" s="639"/>
      <c r="I64" s="96"/>
      <c r="J64" s="122" t="s">
        <v>122</v>
      </c>
      <c r="K64" s="639" t="s">
        <v>123</v>
      </c>
      <c r="L64" s="639"/>
      <c r="M64" s="639"/>
      <c r="N64" s="126"/>
      <c r="O64" s="665" t="s">
        <v>49</v>
      </c>
      <c r="P64" s="666"/>
      <c r="Q64" s="667" t="s">
        <v>9</v>
      </c>
      <c r="R64" s="668"/>
      <c r="S64" s="668"/>
      <c r="T64" s="668"/>
      <c r="U64" s="669"/>
      <c r="V64" s="664" t="s">
        <v>48</v>
      </c>
      <c r="W64" s="639"/>
      <c r="X64" s="96"/>
      <c r="Y64" s="122" t="s">
        <v>122</v>
      </c>
      <c r="Z64" s="639" t="s">
        <v>123</v>
      </c>
      <c r="AA64" s="639"/>
      <c r="AB64" s="639"/>
      <c r="AC64" s="126"/>
      <c r="AD64" s="665" t="s">
        <v>49</v>
      </c>
      <c r="AE64" s="682"/>
    </row>
    <row r="65" spans="1:31" ht="24" customHeight="1">
      <c r="A65" s="683" t="s">
        <v>134</v>
      </c>
      <c r="B65" s="668"/>
      <c r="C65" s="668"/>
      <c r="D65" s="668"/>
      <c r="E65" s="668"/>
      <c r="F65" s="669"/>
      <c r="G65" s="662" t="s">
        <v>48</v>
      </c>
      <c r="H65" s="663"/>
      <c r="I65" s="97"/>
      <c r="J65" s="122" t="s">
        <v>122</v>
      </c>
      <c r="K65" s="639" t="s">
        <v>123</v>
      </c>
      <c r="L65" s="639"/>
      <c r="M65" s="639"/>
      <c r="N65" s="98"/>
      <c r="O65" s="640" t="s">
        <v>49</v>
      </c>
      <c r="P65" s="684"/>
      <c r="Q65" s="667" t="s">
        <v>178</v>
      </c>
      <c r="R65" s="668"/>
      <c r="S65" s="668"/>
      <c r="T65" s="668"/>
      <c r="U65" s="669"/>
      <c r="V65" s="662" t="s">
        <v>48</v>
      </c>
      <c r="W65" s="663"/>
      <c r="X65" s="97"/>
      <c r="Y65" s="122" t="s">
        <v>122</v>
      </c>
      <c r="Z65" s="639" t="s">
        <v>123</v>
      </c>
      <c r="AA65" s="639"/>
      <c r="AB65" s="639"/>
      <c r="AC65" s="98"/>
      <c r="AD65" s="640" t="s">
        <v>49</v>
      </c>
      <c r="AE65" s="641"/>
    </row>
    <row r="66" spans="1:31" ht="24" customHeight="1" thickBot="1">
      <c r="A66" s="686" t="s">
        <v>136</v>
      </c>
      <c r="B66" s="679"/>
      <c r="C66" s="679"/>
      <c r="D66" s="679"/>
      <c r="E66" s="679"/>
      <c r="F66" s="680"/>
      <c r="G66" s="672" t="s">
        <v>48</v>
      </c>
      <c r="H66" s="661"/>
      <c r="I66" s="125"/>
      <c r="J66" s="124" t="s">
        <v>122</v>
      </c>
      <c r="K66" s="661" t="s">
        <v>123</v>
      </c>
      <c r="L66" s="661"/>
      <c r="M66" s="661"/>
      <c r="N66" s="125"/>
      <c r="O66" s="670" t="s">
        <v>49</v>
      </c>
      <c r="P66" s="671"/>
      <c r="Q66" s="678" t="s">
        <v>137</v>
      </c>
      <c r="R66" s="679"/>
      <c r="S66" s="679"/>
      <c r="T66" s="679"/>
      <c r="U66" s="680"/>
      <c r="V66" s="672" t="s">
        <v>48</v>
      </c>
      <c r="W66" s="661"/>
      <c r="X66" s="125"/>
      <c r="Y66" s="124" t="s">
        <v>122</v>
      </c>
      <c r="Z66" s="661" t="s">
        <v>123</v>
      </c>
      <c r="AA66" s="661"/>
      <c r="AB66" s="661"/>
      <c r="AC66" s="125"/>
      <c r="AD66" s="670" t="s">
        <v>49</v>
      </c>
      <c r="AE66" s="687"/>
    </row>
    <row r="67" spans="1:31" ht="19.5" customHeight="1">
      <c r="A67" s="685" t="s">
        <v>114</v>
      </c>
      <c r="B67" s="644"/>
      <c r="C67" s="644"/>
      <c r="D67" s="644"/>
      <c r="E67" s="644"/>
      <c r="F67" s="34"/>
      <c r="G67" s="649"/>
      <c r="H67" s="650"/>
      <c r="I67" s="650"/>
      <c r="J67" s="650"/>
      <c r="K67" s="650"/>
      <c r="L67" s="650"/>
      <c r="M67" s="650"/>
      <c r="N67" s="650"/>
      <c r="O67" s="650"/>
      <c r="P67" s="651"/>
      <c r="Q67" s="643" t="s">
        <v>60</v>
      </c>
      <c r="R67" s="644"/>
      <c r="S67" s="644"/>
      <c r="T67" s="644"/>
      <c r="U67" s="645"/>
      <c r="V67" s="646"/>
      <c r="W67" s="647"/>
      <c r="X67" s="647"/>
      <c r="Y67" s="647"/>
      <c r="Z67" s="647"/>
      <c r="AA67" s="648"/>
      <c r="AB67" s="88"/>
      <c r="AC67" s="33" t="s">
        <v>161</v>
      </c>
      <c r="AD67" s="89"/>
      <c r="AE67" s="87" t="s">
        <v>160</v>
      </c>
    </row>
    <row r="68" spans="1:31" ht="24" customHeight="1">
      <c r="A68" s="720" t="s">
        <v>142</v>
      </c>
      <c r="B68" s="721"/>
      <c r="C68" s="721"/>
      <c r="D68" s="721"/>
      <c r="E68" s="721"/>
      <c r="F68" s="722"/>
      <c r="G68" s="726"/>
      <c r="H68" s="663" t="s">
        <v>42</v>
      </c>
      <c r="I68" s="663"/>
      <c r="J68" s="673"/>
      <c r="K68" s="663" t="s">
        <v>43</v>
      </c>
      <c r="L68" s="663"/>
      <c r="M68" s="663"/>
      <c r="N68" s="673"/>
      <c r="O68" s="663" t="s">
        <v>44</v>
      </c>
      <c r="P68" s="675"/>
      <c r="Q68" s="667" t="s">
        <v>141</v>
      </c>
      <c r="R68" s="668"/>
      <c r="S68" s="668"/>
      <c r="T68" s="668"/>
      <c r="U68" s="669"/>
      <c r="V68" s="127"/>
      <c r="W68" s="123" t="s">
        <v>45</v>
      </c>
      <c r="X68" s="128"/>
      <c r="Y68" s="681" t="s">
        <v>46</v>
      </c>
      <c r="Z68" s="681"/>
      <c r="AA68" s="128"/>
      <c r="AB68" s="123" t="s">
        <v>45</v>
      </c>
      <c r="AC68" s="128"/>
      <c r="AD68" s="665" t="s">
        <v>47</v>
      </c>
      <c r="AE68" s="682"/>
    </row>
    <row r="69" spans="1:31" ht="24" customHeight="1">
      <c r="A69" s="723"/>
      <c r="B69" s="724"/>
      <c r="C69" s="724"/>
      <c r="D69" s="724"/>
      <c r="E69" s="724"/>
      <c r="F69" s="725"/>
      <c r="G69" s="727"/>
      <c r="H69" s="676"/>
      <c r="I69" s="676"/>
      <c r="J69" s="674"/>
      <c r="K69" s="676"/>
      <c r="L69" s="676"/>
      <c r="M69" s="676"/>
      <c r="N69" s="674"/>
      <c r="O69" s="676"/>
      <c r="P69" s="677"/>
      <c r="Q69" s="667" t="s">
        <v>8</v>
      </c>
      <c r="R69" s="668"/>
      <c r="S69" s="668"/>
      <c r="T69" s="668"/>
      <c r="U69" s="669"/>
      <c r="V69" s="127"/>
      <c r="W69" s="123" t="s">
        <v>45</v>
      </c>
      <c r="X69" s="128"/>
      <c r="Y69" s="681" t="s">
        <v>46</v>
      </c>
      <c r="Z69" s="681"/>
      <c r="AA69" s="128"/>
      <c r="AB69" s="123" t="s">
        <v>45</v>
      </c>
      <c r="AC69" s="128"/>
      <c r="AD69" s="665" t="s">
        <v>47</v>
      </c>
      <c r="AE69" s="682"/>
    </row>
    <row r="70" spans="1:31" ht="24" customHeight="1">
      <c r="A70" s="683" t="s">
        <v>179</v>
      </c>
      <c r="B70" s="668"/>
      <c r="C70" s="668"/>
      <c r="D70" s="668"/>
      <c r="E70" s="668"/>
      <c r="F70" s="669"/>
      <c r="G70" s="664" t="s">
        <v>48</v>
      </c>
      <c r="H70" s="639"/>
      <c r="I70" s="96"/>
      <c r="J70" s="122" t="s">
        <v>122</v>
      </c>
      <c r="K70" s="639" t="s">
        <v>123</v>
      </c>
      <c r="L70" s="639"/>
      <c r="M70" s="639"/>
      <c r="N70" s="126"/>
      <c r="O70" s="665" t="s">
        <v>49</v>
      </c>
      <c r="P70" s="666"/>
      <c r="Q70" s="667" t="s">
        <v>133</v>
      </c>
      <c r="R70" s="668"/>
      <c r="S70" s="668"/>
      <c r="T70" s="668"/>
      <c r="U70" s="669"/>
      <c r="V70" s="664" t="s">
        <v>48</v>
      </c>
      <c r="W70" s="639"/>
      <c r="X70" s="96"/>
      <c r="Y70" s="122" t="s">
        <v>122</v>
      </c>
      <c r="Z70" s="639" t="s">
        <v>123</v>
      </c>
      <c r="AA70" s="639"/>
      <c r="AB70" s="639"/>
      <c r="AC70" s="126"/>
      <c r="AD70" s="665" t="s">
        <v>49</v>
      </c>
      <c r="AE70" s="682"/>
    </row>
    <row r="71" spans="1:31" ht="24" customHeight="1">
      <c r="A71" s="683" t="s">
        <v>132</v>
      </c>
      <c r="B71" s="668"/>
      <c r="C71" s="668"/>
      <c r="D71" s="668"/>
      <c r="E71" s="668"/>
      <c r="F71" s="669"/>
      <c r="G71" s="664" t="s">
        <v>48</v>
      </c>
      <c r="H71" s="639"/>
      <c r="I71" s="96"/>
      <c r="J71" s="122" t="s">
        <v>122</v>
      </c>
      <c r="K71" s="639" t="s">
        <v>123</v>
      </c>
      <c r="L71" s="639"/>
      <c r="M71" s="639"/>
      <c r="N71" s="126"/>
      <c r="O71" s="665" t="s">
        <v>49</v>
      </c>
      <c r="P71" s="666"/>
      <c r="Q71" s="667" t="s">
        <v>11</v>
      </c>
      <c r="R71" s="668"/>
      <c r="S71" s="668"/>
      <c r="T71" s="668"/>
      <c r="U71" s="669"/>
      <c r="V71" s="664" t="s">
        <v>48</v>
      </c>
      <c r="W71" s="639"/>
      <c r="X71" s="96"/>
      <c r="Y71" s="122" t="s">
        <v>122</v>
      </c>
      <c r="Z71" s="639" t="s">
        <v>123</v>
      </c>
      <c r="AA71" s="639"/>
      <c r="AB71" s="639"/>
      <c r="AC71" s="126"/>
      <c r="AD71" s="665" t="s">
        <v>49</v>
      </c>
      <c r="AE71" s="682"/>
    </row>
    <row r="72" spans="1:31" ht="24" customHeight="1">
      <c r="A72" s="683" t="s">
        <v>12</v>
      </c>
      <c r="B72" s="668"/>
      <c r="C72" s="668"/>
      <c r="D72" s="668"/>
      <c r="E72" s="668"/>
      <c r="F72" s="669"/>
      <c r="G72" s="664" t="s">
        <v>48</v>
      </c>
      <c r="H72" s="639"/>
      <c r="I72" s="96"/>
      <c r="J72" s="122" t="s">
        <v>122</v>
      </c>
      <c r="K72" s="639" t="s">
        <v>123</v>
      </c>
      <c r="L72" s="639"/>
      <c r="M72" s="639"/>
      <c r="N72" s="126"/>
      <c r="O72" s="665" t="s">
        <v>49</v>
      </c>
      <c r="P72" s="666"/>
      <c r="Q72" s="667" t="s">
        <v>9</v>
      </c>
      <c r="R72" s="668"/>
      <c r="S72" s="668"/>
      <c r="T72" s="668"/>
      <c r="U72" s="669"/>
      <c r="V72" s="664" t="s">
        <v>48</v>
      </c>
      <c r="W72" s="639"/>
      <c r="X72" s="96"/>
      <c r="Y72" s="122" t="s">
        <v>122</v>
      </c>
      <c r="Z72" s="639" t="s">
        <v>123</v>
      </c>
      <c r="AA72" s="639"/>
      <c r="AB72" s="639"/>
      <c r="AC72" s="126"/>
      <c r="AD72" s="665" t="s">
        <v>49</v>
      </c>
      <c r="AE72" s="682"/>
    </row>
    <row r="73" spans="1:31" ht="24" customHeight="1">
      <c r="A73" s="683" t="s">
        <v>134</v>
      </c>
      <c r="B73" s="668"/>
      <c r="C73" s="668"/>
      <c r="D73" s="668"/>
      <c r="E73" s="668"/>
      <c r="F73" s="669"/>
      <c r="G73" s="662" t="s">
        <v>48</v>
      </c>
      <c r="H73" s="663"/>
      <c r="I73" s="97"/>
      <c r="J73" s="122" t="s">
        <v>122</v>
      </c>
      <c r="K73" s="639" t="s">
        <v>123</v>
      </c>
      <c r="L73" s="639"/>
      <c r="M73" s="639"/>
      <c r="N73" s="98"/>
      <c r="O73" s="640" t="s">
        <v>49</v>
      </c>
      <c r="P73" s="684"/>
      <c r="Q73" s="667" t="s">
        <v>178</v>
      </c>
      <c r="R73" s="668"/>
      <c r="S73" s="668"/>
      <c r="T73" s="668"/>
      <c r="U73" s="669"/>
      <c r="V73" s="662" t="s">
        <v>48</v>
      </c>
      <c r="W73" s="663"/>
      <c r="X73" s="97"/>
      <c r="Y73" s="122" t="s">
        <v>122</v>
      </c>
      <c r="Z73" s="639" t="s">
        <v>123</v>
      </c>
      <c r="AA73" s="639"/>
      <c r="AB73" s="639"/>
      <c r="AC73" s="98"/>
      <c r="AD73" s="640" t="s">
        <v>49</v>
      </c>
      <c r="AE73" s="641"/>
    </row>
    <row r="74" spans="1:31" ht="24" customHeight="1" thickBot="1">
      <c r="A74" s="686" t="s">
        <v>136</v>
      </c>
      <c r="B74" s="679"/>
      <c r="C74" s="679"/>
      <c r="D74" s="679"/>
      <c r="E74" s="679"/>
      <c r="F74" s="680"/>
      <c r="G74" s="672" t="s">
        <v>48</v>
      </c>
      <c r="H74" s="661"/>
      <c r="I74" s="125"/>
      <c r="J74" s="124" t="s">
        <v>122</v>
      </c>
      <c r="K74" s="661" t="s">
        <v>123</v>
      </c>
      <c r="L74" s="661"/>
      <c r="M74" s="661"/>
      <c r="N74" s="125"/>
      <c r="O74" s="670" t="s">
        <v>49</v>
      </c>
      <c r="P74" s="671"/>
      <c r="Q74" s="678" t="s">
        <v>137</v>
      </c>
      <c r="R74" s="679"/>
      <c r="S74" s="679"/>
      <c r="T74" s="679"/>
      <c r="U74" s="680"/>
      <c r="V74" s="672" t="s">
        <v>48</v>
      </c>
      <c r="W74" s="661"/>
      <c r="X74" s="125"/>
      <c r="Y74" s="124" t="s">
        <v>122</v>
      </c>
      <c r="Z74" s="661" t="s">
        <v>123</v>
      </c>
      <c r="AA74" s="661"/>
      <c r="AB74" s="661"/>
      <c r="AC74" s="125"/>
      <c r="AD74" s="670" t="s">
        <v>49</v>
      </c>
      <c r="AE74" s="687"/>
    </row>
    <row r="75" s="36" customFormat="1" ht="12.75" customHeight="1">
      <c r="A75" s="35"/>
    </row>
    <row r="76" s="35" customFormat="1" ht="12.75" customHeight="1">
      <c r="A76" s="365" t="s">
        <v>450</v>
      </c>
    </row>
    <row r="77" s="35" customFormat="1" ht="12.75" customHeight="1">
      <c r="B77" s="35" t="s">
        <v>53</v>
      </c>
    </row>
    <row r="78" spans="2:3" s="35" customFormat="1" ht="12.75" customHeight="1">
      <c r="B78" s="35" t="s">
        <v>19</v>
      </c>
      <c r="C78" s="35" t="s">
        <v>20</v>
      </c>
    </row>
    <row r="79" spans="3:16" s="35" customFormat="1" ht="14.25" customHeight="1">
      <c r="C79" s="35" t="s">
        <v>451</v>
      </c>
      <c r="P79" s="35" t="s">
        <v>452</v>
      </c>
    </row>
    <row r="80" spans="1:31" s="36" customFormat="1" ht="14.2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row>
    <row r="81" spans="1:31" s="41" customFormat="1" ht="15" customHeight="1">
      <c r="A81" s="364" t="s">
        <v>448</v>
      </c>
      <c r="B81" s="37"/>
      <c r="C81" s="38"/>
      <c r="D81" s="38"/>
      <c r="E81" s="38"/>
      <c r="F81" s="38"/>
      <c r="G81" s="38"/>
      <c r="H81" s="38"/>
      <c r="I81" s="38"/>
      <c r="J81" s="38"/>
      <c r="K81" s="38"/>
      <c r="L81" s="38"/>
      <c r="M81" s="38"/>
      <c r="N81" s="38"/>
      <c r="O81" s="38"/>
      <c r="P81" s="38"/>
      <c r="Q81" s="38"/>
      <c r="R81" s="38"/>
      <c r="S81" s="38"/>
      <c r="T81" s="38"/>
      <c r="U81" s="38"/>
      <c r="V81" s="39"/>
      <c r="W81" s="39"/>
      <c r="X81" s="39"/>
      <c r="Y81" s="39"/>
      <c r="Z81" s="39"/>
      <c r="AA81" s="40"/>
      <c r="AB81" s="40"/>
      <c r="AC81" s="40"/>
      <c r="AD81" s="40"/>
      <c r="AE81" s="38"/>
    </row>
    <row r="82" spans="1:31" s="41" customFormat="1" ht="15" customHeight="1">
      <c r="A82" s="42"/>
      <c r="B82" s="43" t="s">
        <v>440</v>
      </c>
      <c r="C82" s="38"/>
      <c r="D82" s="38"/>
      <c r="E82" s="38"/>
      <c r="F82" s="38"/>
      <c r="G82" s="38"/>
      <c r="H82" s="38"/>
      <c r="I82" s="38"/>
      <c r="J82" s="38"/>
      <c r="K82" s="38"/>
      <c r="L82" s="38"/>
      <c r="M82" s="38"/>
      <c r="N82" s="38"/>
      <c r="O82" s="38"/>
      <c r="P82" s="38"/>
      <c r="Q82" s="38"/>
      <c r="R82" s="38"/>
      <c r="S82" s="38"/>
      <c r="T82" s="38"/>
      <c r="U82" s="38"/>
      <c r="V82" s="420"/>
      <c r="W82" s="420"/>
      <c r="X82" s="420"/>
      <c r="Y82" s="420"/>
      <c r="Z82" s="420"/>
      <c r="AA82" s="40"/>
      <c r="AB82" s="40"/>
      <c r="AC82" s="40"/>
      <c r="AD82" s="40"/>
      <c r="AE82" s="38"/>
    </row>
    <row r="83" s="43" customFormat="1" ht="15" customHeight="1">
      <c r="B83" s="43" t="s">
        <v>441</v>
      </c>
    </row>
    <row r="84" s="43" customFormat="1" ht="15" customHeight="1">
      <c r="B84" s="43" t="s">
        <v>510</v>
      </c>
    </row>
    <row r="85" spans="2:27" s="43" customFormat="1" ht="15" customHeight="1">
      <c r="B85" s="43" t="s">
        <v>442</v>
      </c>
      <c r="C85" s="421"/>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row>
    <row r="86" s="43" customFormat="1" ht="15" customHeight="1">
      <c r="B86" s="43" t="s">
        <v>439</v>
      </c>
    </row>
    <row r="87" s="43" customFormat="1" ht="15" customHeight="1">
      <c r="B87" s="43" t="s">
        <v>443</v>
      </c>
    </row>
    <row r="88" s="43" customFormat="1" ht="15" customHeight="1">
      <c r="B88" s="43" t="s">
        <v>583</v>
      </c>
    </row>
    <row r="89" s="43" customFormat="1" ht="15" customHeight="1">
      <c r="B89" s="43" t="s">
        <v>584</v>
      </c>
    </row>
    <row r="90" s="43" customFormat="1" ht="15" customHeight="1">
      <c r="B90" s="43" t="s">
        <v>585</v>
      </c>
    </row>
    <row r="91" s="43" customFormat="1" ht="15" customHeight="1">
      <c r="B91" s="43" t="s">
        <v>506</v>
      </c>
    </row>
    <row r="92" s="43" customFormat="1" ht="15" customHeight="1">
      <c r="B92" s="43" t="s">
        <v>509</v>
      </c>
    </row>
    <row r="93" s="43" customFormat="1" ht="15" customHeight="1">
      <c r="B93" s="43" t="s">
        <v>569</v>
      </c>
    </row>
    <row r="94" s="43" customFormat="1" ht="15" customHeight="1">
      <c r="B94" s="43" t="s">
        <v>570</v>
      </c>
    </row>
    <row r="95" s="43" customFormat="1" ht="15" customHeight="1">
      <c r="B95" s="43" t="s">
        <v>146</v>
      </c>
    </row>
    <row r="96" spans="1:31" s="43" customFormat="1" ht="1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row>
    <row r="97" spans="1:31" s="43" customFormat="1" ht="14.25" customHeight="1">
      <c r="A97" s="366" t="s">
        <v>188</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row>
    <row r="98" s="44" customFormat="1" ht="14.25" customHeight="1"/>
    <row r="99" spans="1:2" s="44" customFormat="1" ht="14.25" customHeight="1">
      <c r="A99" s="366" t="s">
        <v>505</v>
      </c>
      <c r="B99" s="366"/>
    </row>
    <row r="100" spans="1:2" s="44" customFormat="1" ht="14.25" customHeight="1">
      <c r="A100" s="366" t="s">
        <v>125</v>
      </c>
      <c r="B100" s="366"/>
    </row>
    <row r="101" spans="1:31" s="44" customFormat="1" ht="14.25" customHeight="1">
      <c r="A101" s="366" t="s">
        <v>147</v>
      </c>
      <c r="B101" s="367"/>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row>
    <row r="102" spans="2:31" s="48" customFormat="1" ht="14.25" customHeight="1">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row>
    <row r="103" s="48" customFormat="1" ht="14.25" customHeight="1"/>
    <row r="104" s="48" customFormat="1" ht="14.25" customHeight="1"/>
    <row r="105" spans="27:31" s="48" customFormat="1" ht="14.25" customHeight="1">
      <c r="AA105" s="847" t="s">
        <v>592</v>
      </c>
      <c r="AB105" s="847"/>
      <c r="AC105" s="847"/>
      <c r="AD105" s="847"/>
      <c r="AE105" s="847"/>
    </row>
    <row r="106" s="48" customFormat="1" ht="14.25" customHeight="1"/>
    <row r="107" s="48" customFormat="1" ht="14.25" customHeight="1"/>
    <row r="108" s="48" customFormat="1" ht="14.25" customHeight="1"/>
    <row r="109" s="48" customFormat="1" ht="14.25" customHeight="1"/>
    <row r="110" s="48" customFormat="1" ht="14.25" customHeight="1"/>
    <row r="111" spans="3:31" s="48" customFormat="1" ht="14.25" customHeight="1">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row>
    <row r="112" ht="14.25" customHeight="1"/>
    <row r="113" ht="14.25" customHeight="1"/>
    <row r="114" ht="14.25" customHeight="1"/>
    <row r="115" ht="14.25" customHeight="1"/>
    <row r="116" ht="14.25" customHeight="1"/>
    <row r="117" ht="14.25" customHeight="1"/>
  </sheetData>
  <sheetProtection/>
  <mergeCells count="261">
    <mergeCell ref="AA105:AE105"/>
    <mergeCell ref="J14:U14"/>
    <mergeCell ref="V14:W14"/>
    <mergeCell ref="X14:AE14"/>
    <mergeCell ref="H34:K34"/>
    <mergeCell ref="H35:K35"/>
    <mergeCell ref="H36:K37"/>
    <mergeCell ref="R34:V34"/>
    <mergeCell ref="R35:V35"/>
    <mergeCell ref="K68:M69"/>
    <mergeCell ref="W27:X27"/>
    <mergeCell ref="J12:U12"/>
    <mergeCell ref="V12:W12"/>
    <mergeCell ref="X12:AE12"/>
    <mergeCell ref="J13:U13"/>
    <mergeCell ref="V13:W13"/>
    <mergeCell ref="X13:AE13"/>
    <mergeCell ref="K26:S26"/>
    <mergeCell ref="H24:J24"/>
    <mergeCell ref="H25:J25"/>
    <mergeCell ref="Z62:AB62"/>
    <mergeCell ref="Z63:AB63"/>
    <mergeCell ref="K72:M72"/>
    <mergeCell ref="Z72:AB72"/>
    <mergeCell ref="Z66:AB66"/>
    <mergeCell ref="K64:M64"/>
    <mergeCell ref="K65:M65"/>
    <mergeCell ref="K66:M66"/>
    <mergeCell ref="Z64:AB64"/>
    <mergeCell ref="O66:P66"/>
    <mergeCell ref="B34:G37"/>
    <mergeCell ref="B38:G40"/>
    <mergeCell ref="B41:G46"/>
    <mergeCell ref="A49:AE49"/>
    <mergeCell ref="A53:D56"/>
    <mergeCell ref="E50:F50"/>
    <mergeCell ref="A50:D52"/>
    <mergeCell ref="Z36:AD36"/>
    <mergeCell ref="S38:T38"/>
    <mergeCell ref="O55:P56"/>
    <mergeCell ref="Y61:Z61"/>
    <mergeCell ref="A60:F61"/>
    <mergeCell ref="G60:G61"/>
    <mergeCell ref="W2:X2"/>
    <mergeCell ref="Q38:R38"/>
    <mergeCell ref="Z41:AE41"/>
    <mergeCell ref="O38:P38"/>
    <mergeCell ref="N42:R42"/>
    <mergeCell ref="H43:M43"/>
    <mergeCell ref="N43:S43"/>
    <mergeCell ref="Y2:Z2"/>
    <mergeCell ref="B23:D27"/>
    <mergeCell ref="E23:G23"/>
    <mergeCell ref="E24:G25"/>
    <mergeCell ref="H13:I13"/>
    <mergeCell ref="W26:AE26"/>
    <mergeCell ref="H27:J27"/>
    <mergeCell ref="T27:V27"/>
    <mergeCell ref="W24:AE24"/>
    <mergeCell ref="W25:X25"/>
    <mergeCell ref="H30:I31"/>
    <mergeCell ref="R31:X31"/>
    <mergeCell ref="N30:Q30"/>
    <mergeCell ref="J30:M31"/>
    <mergeCell ref="A33:AE33"/>
    <mergeCell ref="T42:X42"/>
    <mergeCell ref="A18:A31"/>
    <mergeCell ref="H23:S23"/>
    <mergeCell ref="T23:AE23"/>
    <mergeCell ref="T24:V24"/>
    <mergeCell ref="Z42:AD42"/>
    <mergeCell ref="T45:Y45"/>
    <mergeCell ref="G50:P50"/>
    <mergeCell ref="E53:L53"/>
    <mergeCell ref="H46:L46"/>
    <mergeCell ref="Z43:AE43"/>
    <mergeCell ref="S54:Y54"/>
    <mergeCell ref="S53:AE53"/>
    <mergeCell ref="E51:P52"/>
    <mergeCell ref="T46:X46"/>
    <mergeCell ref="A66:F66"/>
    <mergeCell ref="AD61:AE61"/>
    <mergeCell ref="H60:I61"/>
    <mergeCell ref="J60:J61"/>
    <mergeCell ref="K60:M61"/>
    <mergeCell ref="A64:F64"/>
    <mergeCell ref="V59:AA59"/>
    <mergeCell ref="Z54:AA54"/>
    <mergeCell ref="O54:P54"/>
    <mergeCell ref="A34:A46"/>
    <mergeCell ref="U36:W37"/>
    <mergeCell ref="AD66:AE66"/>
    <mergeCell ref="A59:E59"/>
    <mergeCell ref="X36:Y36"/>
    <mergeCell ref="H41:M41"/>
    <mergeCell ref="N41:S41"/>
    <mergeCell ref="K24:S24"/>
    <mergeCell ref="K25:L25"/>
    <mergeCell ref="H39:M40"/>
    <mergeCell ref="T26:V26"/>
    <mergeCell ref="Q59:U59"/>
    <mergeCell ref="H44:L44"/>
    <mergeCell ref="N45:S45"/>
    <mergeCell ref="T44:X44"/>
    <mergeCell ref="T43:Y43"/>
    <mergeCell ref="X37:Y37"/>
    <mergeCell ref="B13:G14"/>
    <mergeCell ref="U52:AE52"/>
    <mergeCell ref="U51:V51"/>
    <mergeCell ref="W51:AE51"/>
    <mergeCell ref="O53:R53"/>
    <mergeCell ref="T25:V25"/>
    <mergeCell ref="E26:G27"/>
    <mergeCell ref="Z30:AA31"/>
    <mergeCell ref="AB30:AE31"/>
    <mergeCell ref="H26:J26"/>
    <mergeCell ref="V64:W64"/>
    <mergeCell ref="V62:W62"/>
    <mergeCell ref="K27:L27"/>
    <mergeCell ref="N44:R44"/>
    <mergeCell ref="AD60:AE60"/>
    <mergeCell ref="O60:P61"/>
    <mergeCell ref="N46:R46"/>
    <mergeCell ref="Y60:Z60"/>
    <mergeCell ref="G59:P59"/>
    <mergeCell ref="AD63:AE63"/>
    <mergeCell ref="A68:F69"/>
    <mergeCell ref="G68:G69"/>
    <mergeCell ref="B17:Q17"/>
    <mergeCell ref="G65:H65"/>
    <mergeCell ref="O62:P62"/>
    <mergeCell ref="H38:K38"/>
    <mergeCell ref="A65:F65"/>
    <mergeCell ref="M38:N38"/>
    <mergeCell ref="Q61:U61"/>
    <mergeCell ref="A63:F63"/>
    <mergeCell ref="H12:I12"/>
    <mergeCell ref="G64:H64"/>
    <mergeCell ref="O64:P64"/>
    <mergeCell ref="E55:L56"/>
    <mergeCell ref="E54:F54"/>
    <mergeCell ref="G63:H63"/>
    <mergeCell ref="O63:P63"/>
    <mergeCell ref="G62:H62"/>
    <mergeCell ref="H42:L42"/>
    <mergeCell ref="B20:G22"/>
    <mergeCell ref="A3:AE3"/>
    <mergeCell ref="B19:G19"/>
    <mergeCell ref="B12:G12"/>
    <mergeCell ref="B10:G11"/>
    <mergeCell ref="B18:G18"/>
    <mergeCell ref="H11:AE11"/>
    <mergeCell ref="B8:G9"/>
    <mergeCell ref="H9:AE9"/>
    <mergeCell ref="I10:L10"/>
    <mergeCell ref="H18:W18"/>
    <mergeCell ref="A74:F74"/>
    <mergeCell ref="Y69:Z69"/>
    <mergeCell ref="AD69:AE69"/>
    <mergeCell ref="H68:I69"/>
    <mergeCell ref="J68:J69"/>
    <mergeCell ref="AD72:AE72"/>
    <mergeCell ref="G71:H71"/>
    <mergeCell ref="AD74:AE74"/>
    <mergeCell ref="G74:H74"/>
    <mergeCell ref="A70:F70"/>
    <mergeCell ref="A73:F73"/>
    <mergeCell ref="A71:F71"/>
    <mergeCell ref="A72:F72"/>
    <mergeCell ref="N60:N61"/>
    <mergeCell ref="O65:P65"/>
    <mergeCell ref="O73:P73"/>
    <mergeCell ref="A67:E67"/>
    <mergeCell ref="K62:M62"/>
    <mergeCell ref="K63:M63"/>
    <mergeCell ref="A62:F62"/>
    <mergeCell ref="Q60:U60"/>
    <mergeCell ref="G66:H66"/>
    <mergeCell ref="AD62:AE62"/>
    <mergeCell ref="AD64:AE64"/>
    <mergeCell ref="AD65:AE65"/>
    <mergeCell ref="Q62:U62"/>
    <mergeCell ref="V65:W65"/>
    <mergeCell ref="Q63:U63"/>
    <mergeCell ref="V63:W63"/>
    <mergeCell ref="Q65:U65"/>
    <mergeCell ref="Q64:U64"/>
    <mergeCell ref="Z65:AB65"/>
    <mergeCell ref="AD71:AE71"/>
    <mergeCell ref="Q71:U71"/>
    <mergeCell ref="Q66:U66"/>
    <mergeCell ref="V66:W66"/>
    <mergeCell ref="Z70:AB70"/>
    <mergeCell ref="AD70:AE70"/>
    <mergeCell ref="AD68:AE68"/>
    <mergeCell ref="Q70:U70"/>
    <mergeCell ref="V70:W70"/>
    <mergeCell ref="Y68:Z68"/>
    <mergeCell ref="Q68:U68"/>
    <mergeCell ref="V71:W71"/>
    <mergeCell ref="O71:P71"/>
    <mergeCell ref="Q69:U69"/>
    <mergeCell ref="G70:H70"/>
    <mergeCell ref="O70:P70"/>
    <mergeCell ref="Z71:AB71"/>
    <mergeCell ref="N68:N69"/>
    <mergeCell ref="O68:P69"/>
    <mergeCell ref="Q74:U74"/>
    <mergeCell ref="G73:H73"/>
    <mergeCell ref="Z73:AB73"/>
    <mergeCell ref="Q72:U72"/>
    <mergeCell ref="K74:M74"/>
    <mergeCell ref="Z74:AB74"/>
    <mergeCell ref="V73:W73"/>
    <mergeCell ref="G72:H72"/>
    <mergeCell ref="K73:M73"/>
    <mergeCell ref="O72:P72"/>
    <mergeCell ref="Q73:U73"/>
    <mergeCell ref="O74:P74"/>
    <mergeCell ref="V74:W74"/>
    <mergeCell ref="V72:W72"/>
    <mergeCell ref="K70:M70"/>
    <mergeCell ref="K71:M71"/>
    <mergeCell ref="AD73:AE73"/>
    <mergeCell ref="R30:X30"/>
    <mergeCell ref="Q67:U67"/>
    <mergeCell ref="V67:AA67"/>
    <mergeCell ref="G67:P67"/>
    <mergeCell ref="M53:N56"/>
    <mergeCell ref="Q56:R56"/>
    <mergeCell ref="S55:T55"/>
    <mergeCell ref="H8:J8"/>
    <mergeCell ref="K8:AE8"/>
    <mergeCell ref="N31:Q31"/>
    <mergeCell ref="T39:Y40"/>
    <mergeCell ref="Q50:T52"/>
    <mergeCell ref="U50:AE50"/>
    <mergeCell ref="Z46:AD46"/>
    <mergeCell ref="H22:AE22"/>
    <mergeCell ref="H19:AE19"/>
    <mergeCell ref="B15:S15"/>
    <mergeCell ref="A7:AE7"/>
    <mergeCell ref="S56:T56"/>
    <mergeCell ref="H14:I14"/>
    <mergeCell ref="A8:A17"/>
    <mergeCell ref="B30:G31"/>
    <mergeCell ref="B28:G29"/>
    <mergeCell ref="H29:AE29"/>
    <mergeCell ref="X34:Z34"/>
    <mergeCell ref="X35:Z35"/>
    <mergeCell ref="Q54:R54"/>
    <mergeCell ref="B16:Z16"/>
    <mergeCell ref="Q55:R55"/>
    <mergeCell ref="Z44:AD44"/>
    <mergeCell ref="H45:M45"/>
    <mergeCell ref="T41:Y41"/>
    <mergeCell ref="AA34:AE34"/>
    <mergeCell ref="AA35:AE35"/>
    <mergeCell ref="Z45:AE45"/>
    <mergeCell ref="U38:Z38"/>
    <mergeCell ref="G54:L54"/>
  </mergeCells>
  <dataValidations count="1">
    <dataValidation allowBlank="1" showInputMessage="1" showErrorMessage="1" sqref="H42:L42 AD5:AD6 AD2 N42:R42 N46:R48 Z44:AD44 N44:R44 T42:X42 I10 T44:X44 X70:Y74 AC62:AD66 Q62 Q64:Q66 H46:L48 T23 H12:H13 Z5:Z6 H18:H23 Q38:R38 M38:N38 G70:G74 I70:J74 N62:O66 Z46:AD48 H44:L44 V62:V66 T46:X48 G62:G66 X62:Y66 I62:J66 AB5:AB6 Z42:AD42 AB2 AA81:AD82 AC70:AD74 Q70 Q72:Q74 N70:O74 V70:V74"/>
  </dataValidations>
  <printOptions horizontalCentered="1"/>
  <pageMargins left="0.4724409448818898" right="0.4724409448818898" top="0.3937007874015748" bottom="0.3937007874015748" header="0.5118110236220472" footer="0.5118110236220472"/>
  <pageSetup horizontalDpi="600" verticalDpi="600" orientation="portrait" paperSize="9" scale="83" r:id="rId4"/>
  <rowBreaks count="1" manualBreakCount="1">
    <brk id="47" max="30" man="1"/>
  </rowBreaks>
  <drawing r:id="rId3"/>
  <legacyDrawing r:id="rId2"/>
</worksheet>
</file>

<file path=xl/worksheets/sheet10.xml><?xml version="1.0" encoding="utf-8"?>
<worksheet xmlns="http://schemas.openxmlformats.org/spreadsheetml/2006/main" xmlns:r="http://schemas.openxmlformats.org/officeDocument/2006/relationships">
  <dimension ref="A1:BC46"/>
  <sheetViews>
    <sheetView view="pageBreakPreview" zoomScale="70" zoomScaleNormal="55" zoomScaleSheetLayoutView="70" zoomScalePageLayoutView="0" workbookViewId="0" topLeftCell="A1">
      <selection activeCell="S16" sqref="S16"/>
    </sheetView>
  </sheetViews>
  <sheetFormatPr defaultColWidth="9.00390625" defaultRowHeight="13.5"/>
  <cols>
    <col min="1" max="1" width="3.75390625" style="211" customWidth="1"/>
    <col min="2" max="2" width="6.625" style="211" customWidth="1"/>
    <col min="3" max="3" width="10.125" style="210" customWidth="1"/>
    <col min="4" max="4" width="4.50390625" style="210" customWidth="1"/>
    <col min="5" max="5" width="8.625" style="210" customWidth="1"/>
    <col min="6" max="6" width="12.625" style="210" customWidth="1"/>
    <col min="7" max="7" width="3.875" style="210" customWidth="1"/>
    <col min="8" max="37" width="3.875" style="211" customWidth="1"/>
    <col min="38" max="41" width="7.25390625" style="211" customWidth="1"/>
    <col min="42" max="43" width="2.875" style="211" customWidth="1"/>
    <col min="44" max="55" width="9.875" style="211" customWidth="1"/>
    <col min="56" max="67" width="2.625" style="211" customWidth="1"/>
    <col min="68" max="16384" width="9.00390625" style="211" customWidth="1"/>
  </cols>
  <sheetData>
    <row r="1" spans="2:55" s="137" customFormat="1" ht="15" customHeight="1" thickTop="1">
      <c r="B1" s="1561" t="s">
        <v>697</v>
      </c>
      <c r="C1" s="1562"/>
      <c r="D1" s="1563"/>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5" t="s">
        <v>660</v>
      </c>
      <c r="AO1" s="1566"/>
      <c r="AP1" s="1567"/>
      <c r="AQ1" s="1567"/>
      <c r="AR1" s="1568" t="s">
        <v>594</v>
      </c>
      <c r="AS1" s="1569" t="s">
        <v>595</v>
      </c>
      <c r="AT1" s="1570" t="s">
        <v>596</v>
      </c>
      <c r="AU1" s="1570" t="s">
        <v>266</v>
      </c>
      <c r="AV1" s="1571" t="s">
        <v>661</v>
      </c>
      <c r="AW1" s="1571" t="s">
        <v>662</v>
      </c>
      <c r="AX1" s="1571" t="s">
        <v>663</v>
      </c>
      <c r="AY1" s="1571" t="s">
        <v>600</v>
      </c>
      <c r="AZ1" s="1572" t="s">
        <v>601</v>
      </c>
      <c r="BA1" s="1571" t="s">
        <v>9</v>
      </c>
      <c r="BB1" s="1848"/>
      <c r="BC1" s="1581"/>
    </row>
    <row r="2" spans="1:55" s="137" customFormat="1" ht="21" customHeight="1" thickBot="1">
      <c r="A2" s="1574" t="s">
        <v>602</v>
      </c>
      <c r="B2" s="1574"/>
      <c r="C2" s="1574"/>
      <c r="D2" s="1574"/>
      <c r="E2" s="1574"/>
      <c r="F2" s="1574"/>
      <c r="G2" s="1574"/>
      <c r="H2" s="1574"/>
      <c r="I2" s="1574"/>
      <c r="J2" s="1574"/>
      <c r="K2" s="1574"/>
      <c r="L2" s="1574"/>
      <c r="M2" s="1574"/>
      <c r="N2" s="1574"/>
      <c r="O2" s="1574"/>
      <c r="P2" s="1574"/>
      <c r="Q2" s="1574"/>
      <c r="R2" s="1574"/>
      <c r="S2" s="1574"/>
      <c r="T2" s="1574"/>
      <c r="U2" s="1574"/>
      <c r="V2" s="1575" t="s">
        <v>664</v>
      </c>
      <c r="W2" s="1576" t="s">
        <v>665</v>
      </c>
      <c r="X2" s="1576"/>
      <c r="Y2" s="1576"/>
      <c r="Z2" s="1577" t="s">
        <v>23</v>
      </c>
      <c r="AA2" s="1576">
        <v>5</v>
      </c>
      <c r="AB2" s="1576"/>
      <c r="AC2" s="1577" t="s">
        <v>22</v>
      </c>
      <c r="AD2" s="1578" t="s">
        <v>604</v>
      </c>
      <c r="AE2" s="1575" t="s">
        <v>112</v>
      </c>
      <c r="AF2" s="1578"/>
      <c r="AG2" s="1578"/>
      <c r="AH2" s="1578"/>
      <c r="AI2" s="1578"/>
      <c r="AJ2" s="1578"/>
      <c r="AK2" s="1578"/>
      <c r="AL2" s="1578"/>
      <c r="AM2" s="1578"/>
      <c r="AN2" s="1579"/>
      <c r="AO2" s="1580"/>
      <c r="AP2" s="135"/>
      <c r="AQ2" s="135"/>
      <c r="AR2" s="1573" t="s">
        <v>606</v>
      </c>
      <c r="AS2" s="1581" t="s">
        <v>607</v>
      </c>
      <c r="AT2" s="1581" t="s">
        <v>608</v>
      </c>
      <c r="AU2" s="1581"/>
      <c r="AV2" s="1581"/>
      <c r="AW2" s="1581"/>
      <c r="AX2" s="1581"/>
      <c r="AY2" s="1582"/>
      <c r="AZ2" s="1582"/>
      <c r="BA2" s="1583"/>
      <c r="BB2" s="1585"/>
      <c r="BC2" s="1583"/>
    </row>
    <row r="3" spans="1:55" s="137" customFormat="1" ht="18.75" customHeight="1" thickBot="1">
      <c r="A3" s="1586" t="s">
        <v>609</v>
      </c>
      <c r="B3" s="1587"/>
      <c r="C3" s="1587"/>
      <c r="D3" s="1587"/>
      <c r="E3" s="1588"/>
      <c r="F3" s="1589" t="s">
        <v>666</v>
      </c>
      <c r="G3" s="1590"/>
      <c r="H3" s="1590"/>
      <c r="I3" s="1590"/>
      <c r="J3" s="1590"/>
      <c r="K3" s="1590"/>
      <c r="L3" s="1590"/>
      <c r="M3" s="1590"/>
      <c r="N3" s="1590"/>
      <c r="O3" s="1590"/>
      <c r="P3" s="1590"/>
      <c r="Q3" s="1590"/>
      <c r="R3" s="1590"/>
      <c r="S3" s="1590"/>
      <c r="T3" s="1590"/>
      <c r="U3" s="1586" t="s">
        <v>610</v>
      </c>
      <c r="V3" s="1590"/>
      <c r="W3" s="1590"/>
      <c r="X3" s="1590"/>
      <c r="Y3" s="1590"/>
      <c r="Z3" s="1590"/>
      <c r="AA3" s="1591"/>
      <c r="AB3" s="1589" t="s">
        <v>695</v>
      </c>
      <c r="AC3" s="1590"/>
      <c r="AD3" s="1590"/>
      <c r="AE3" s="1590"/>
      <c r="AF3" s="1590"/>
      <c r="AG3" s="1590"/>
      <c r="AH3" s="1590"/>
      <c r="AI3" s="1590"/>
      <c r="AJ3" s="1590"/>
      <c r="AK3" s="1590"/>
      <c r="AL3" s="1590"/>
      <c r="AM3" s="1590"/>
      <c r="AN3" s="1590"/>
      <c r="AO3" s="1592"/>
      <c r="AP3" s="1593"/>
      <c r="AR3" s="1573" t="s">
        <v>611</v>
      </c>
      <c r="AS3" s="1581" t="s">
        <v>612</v>
      </c>
      <c r="AT3" s="1581" t="s">
        <v>613</v>
      </c>
      <c r="AU3" s="1581" t="s">
        <v>258</v>
      </c>
      <c r="AV3" s="1581" t="s">
        <v>259</v>
      </c>
      <c r="AW3" s="1581" t="s">
        <v>260</v>
      </c>
      <c r="AX3" s="1581" t="s">
        <v>21</v>
      </c>
      <c r="AY3" s="1583"/>
      <c r="AZ3" s="1583"/>
      <c r="BA3" s="1583"/>
      <c r="BB3" s="1585"/>
      <c r="BC3" s="1583"/>
    </row>
    <row r="4" spans="1:55" s="137" customFormat="1" ht="29.25" customHeight="1" thickBot="1">
      <c r="A4" s="1586" t="s">
        <v>52</v>
      </c>
      <c r="B4" s="1587"/>
      <c r="C4" s="1594">
        <v>10</v>
      </c>
      <c r="D4" s="1595" t="s">
        <v>614</v>
      </c>
      <c r="E4" s="1596"/>
      <c r="F4" s="1596"/>
      <c r="G4" s="1596"/>
      <c r="H4" s="1597">
        <v>2</v>
      </c>
      <c r="I4" s="1598"/>
      <c r="J4" s="1599"/>
      <c r="K4" s="1600" t="s">
        <v>615</v>
      </c>
      <c r="L4" s="1601"/>
      <c r="M4" s="1601"/>
      <c r="N4" s="1601"/>
      <c r="O4" s="1602"/>
      <c r="P4" s="1603" t="s">
        <v>667</v>
      </c>
      <c r="Q4" s="1604"/>
      <c r="R4" s="1605"/>
      <c r="S4" s="1606" t="s">
        <v>616</v>
      </c>
      <c r="T4" s="1604"/>
      <c r="U4" s="1604"/>
      <c r="V4" s="1604"/>
      <c r="W4" s="1607"/>
      <c r="X4" s="1603" t="s">
        <v>667</v>
      </c>
      <c r="Y4" s="1604"/>
      <c r="Z4" s="1605"/>
      <c r="AA4" s="1608" t="s">
        <v>617</v>
      </c>
      <c r="AB4" s="1609"/>
      <c r="AC4" s="1609"/>
      <c r="AD4" s="1609"/>
      <c r="AE4" s="1609"/>
      <c r="AF4" s="1609"/>
      <c r="AG4" s="1609"/>
      <c r="AH4" s="1609"/>
      <c r="AI4" s="1609"/>
      <c r="AJ4" s="1609"/>
      <c r="AK4" s="1609"/>
      <c r="AL4" s="1609"/>
      <c r="AM4" s="1609"/>
      <c r="AN4" s="1610"/>
      <c r="AO4" s="1611">
        <v>1.6666666666666667</v>
      </c>
      <c r="AR4" s="1612" t="s">
        <v>558</v>
      </c>
      <c r="AS4" s="1613" t="s">
        <v>618</v>
      </c>
      <c r="AT4" s="1614"/>
      <c r="AU4" s="1614"/>
      <c r="AV4" s="1614"/>
      <c r="AW4" s="1614"/>
      <c r="AX4" s="1614"/>
      <c r="AY4" s="1614"/>
      <c r="AZ4" s="1614"/>
      <c r="BA4" s="1614"/>
      <c r="BB4" s="1585"/>
      <c r="BC4" s="1583"/>
    </row>
    <row r="5" spans="2:41" s="137" customFormat="1" ht="18.75" customHeight="1" thickBot="1">
      <c r="B5" s="1616"/>
      <c r="C5" s="1616"/>
      <c r="D5" s="1616"/>
      <c r="E5" s="1616"/>
      <c r="F5" s="1617"/>
      <c r="G5" s="1617"/>
      <c r="H5" s="1617"/>
      <c r="I5" s="1617"/>
      <c r="J5" s="1617"/>
      <c r="K5" s="1617"/>
      <c r="L5" s="1617"/>
      <c r="M5" s="1617"/>
      <c r="N5" s="1617"/>
      <c r="O5" s="1618" t="s">
        <v>668</v>
      </c>
      <c r="P5" s="1618"/>
      <c r="Q5" s="1618"/>
      <c r="R5" s="1618"/>
      <c r="S5" s="1619"/>
      <c r="T5" s="1619"/>
      <c r="U5" s="1619"/>
      <c r="V5" s="1619"/>
      <c r="W5" s="1619"/>
      <c r="X5" s="1619"/>
      <c r="Y5" s="1619"/>
      <c r="Z5" s="1619"/>
      <c r="AA5" s="1619"/>
      <c r="AB5" s="1619"/>
      <c r="AC5" s="1619"/>
      <c r="AD5" s="1619"/>
      <c r="AE5" s="1619"/>
      <c r="AF5" s="1619"/>
      <c r="AG5" s="1619"/>
      <c r="AH5" s="1620" t="s">
        <v>668</v>
      </c>
      <c r="AI5" s="1620"/>
      <c r="AJ5" s="1620"/>
      <c r="AK5" s="1620"/>
      <c r="AL5" s="1620"/>
      <c r="AM5" s="1620"/>
      <c r="AN5" s="1620"/>
      <c r="AO5" s="1620"/>
    </row>
    <row r="6" spans="1:41" s="137" customFormat="1" ht="21" customHeight="1">
      <c r="A6" s="1621" t="s">
        <v>621</v>
      </c>
      <c r="B6" s="1622"/>
      <c r="C6" s="1623" t="s">
        <v>622</v>
      </c>
      <c r="D6" s="1624" t="s">
        <v>623</v>
      </c>
      <c r="E6" s="1625" t="s">
        <v>205</v>
      </c>
      <c r="F6" s="1626" t="s">
        <v>128</v>
      </c>
      <c r="G6" s="1627" t="s">
        <v>206</v>
      </c>
      <c r="H6" s="1626"/>
      <c r="I6" s="1626"/>
      <c r="J6" s="1626"/>
      <c r="K6" s="1626"/>
      <c r="L6" s="1626"/>
      <c r="M6" s="1628"/>
      <c r="N6" s="1627" t="s">
        <v>207</v>
      </c>
      <c r="O6" s="1626"/>
      <c r="P6" s="1626"/>
      <c r="Q6" s="1626"/>
      <c r="R6" s="1626"/>
      <c r="S6" s="1626"/>
      <c r="T6" s="1628"/>
      <c r="U6" s="1627" t="s">
        <v>208</v>
      </c>
      <c r="V6" s="1626"/>
      <c r="W6" s="1626"/>
      <c r="X6" s="1626"/>
      <c r="Y6" s="1626"/>
      <c r="Z6" s="1626"/>
      <c r="AA6" s="1628"/>
      <c r="AB6" s="1629" t="s">
        <v>209</v>
      </c>
      <c r="AC6" s="1626"/>
      <c r="AD6" s="1626"/>
      <c r="AE6" s="1626"/>
      <c r="AF6" s="1626"/>
      <c r="AG6" s="1626"/>
      <c r="AH6" s="1628"/>
      <c r="AI6" s="1629" t="s">
        <v>624</v>
      </c>
      <c r="AJ6" s="1626"/>
      <c r="AK6" s="1626"/>
      <c r="AL6" s="1630" t="s">
        <v>625</v>
      </c>
      <c r="AM6" s="1631" t="s">
        <v>669</v>
      </c>
      <c r="AN6" s="1631"/>
      <c r="AO6" s="1632"/>
    </row>
    <row r="7" spans="1:41" s="137" customFormat="1" ht="21" customHeight="1">
      <c r="A7" s="1633"/>
      <c r="B7" s="1634"/>
      <c r="C7" s="1635"/>
      <c r="D7" s="1636"/>
      <c r="E7" s="1637"/>
      <c r="F7" s="1638"/>
      <c r="G7" s="1639">
        <f>DATE(W2,AA2,1)</f>
        <v>43586</v>
      </c>
      <c r="H7" s="1640">
        <f>DATE(W2,AA2,2)</f>
        <v>43587</v>
      </c>
      <c r="I7" s="1640">
        <f>DATE(W2,AA2,3)</f>
        <v>43588</v>
      </c>
      <c r="J7" s="1640">
        <f>DATE(W2,AA2,4)</f>
        <v>43589</v>
      </c>
      <c r="K7" s="1640">
        <f>DATE(W2,AA2,5)</f>
        <v>43590</v>
      </c>
      <c r="L7" s="1640">
        <f>DATE(W2,AA2,6)</f>
        <v>43591</v>
      </c>
      <c r="M7" s="1641">
        <f>DATE(W2,AA2,7)</f>
        <v>43592</v>
      </c>
      <c r="N7" s="1639">
        <f>DATE(W2,AA2,8)</f>
        <v>43593</v>
      </c>
      <c r="O7" s="1640">
        <f>DATE(W2,AA2,9)</f>
        <v>43594</v>
      </c>
      <c r="P7" s="1640">
        <f>DATE(W2,AA2,10)</f>
        <v>43595</v>
      </c>
      <c r="Q7" s="1640">
        <f>DATE(W2,AA2,11)</f>
        <v>43596</v>
      </c>
      <c r="R7" s="1640">
        <f>DATE(W2,AA2,12)</f>
        <v>43597</v>
      </c>
      <c r="S7" s="1640">
        <f>DATE(W2,AA2,13)</f>
        <v>43598</v>
      </c>
      <c r="T7" s="1641">
        <f>DATE(W2,AA2,14)</f>
        <v>43599</v>
      </c>
      <c r="U7" s="1639">
        <f>DATE(W2,AA2,15)</f>
        <v>43600</v>
      </c>
      <c r="V7" s="1640">
        <f>DATE(W2,AA2,16)</f>
        <v>43601</v>
      </c>
      <c r="W7" s="1640">
        <f>DATE(W2,AA2,17)</f>
        <v>43602</v>
      </c>
      <c r="X7" s="1640">
        <f>DATE(W2,AA2,18)</f>
        <v>43603</v>
      </c>
      <c r="Y7" s="1640">
        <f>DATE(W2,AA2,19)</f>
        <v>43604</v>
      </c>
      <c r="Z7" s="1640">
        <f>DATE(W2,AA2,20)</f>
        <v>43605</v>
      </c>
      <c r="AA7" s="1641">
        <f>DATE(W2,AA2,21)</f>
        <v>43606</v>
      </c>
      <c r="AB7" s="1642">
        <f>DATE(W2,AA2,22)</f>
        <v>43607</v>
      </c>
      <c r="AC7" s="1640">
        <f>DATE(W2,AA2,23)</f>
        <v>43608</v>
      </c>
      <c r="AD7" s="1640">
        <f>DATE(W2,AA2,24)</f>
        <v>43609</v>
      </c>
      <c r="AE7" s="1640">
        <f>DATE(W2,AA2,25)</f>
        <v>43610</v>
      </c>
      <c r="AF7" s="1640">
        <f>DATE(W2,AA2,26)</f>
        <v>43611</v>
      </c>
      <c r="AG7" s="1640">
        <f>DATE(W2,AA2,27)</f>
        <v>43612</v>
      </c>
      <c r="AH7" s="1641">
        <f>DATE(W2,AA2,28)</f>
        <v>43613</v>
      </c>
      <c r="AI7" s="1640">
        <f>DATE(W2,AA2,29)</f>
        <v>43614</v>
      </c>
      <c r="AJ7" s="1640">
        <f>DATE(W2,AA2,30)</f>
        <v>43615</v>
      </c>
      <c r="AK7" s="1640">
        <f>DATE(W2,AA2,31)</f>
        <v>43616</v>
      </c>
      <c r="AL7" s="1643"/>
      <c r="AM7" s="1644" t="s">
        <v>670</v>
      </c>
      <c r="AN7" s="1645" t="s">
        <v>671</v>
      </c>
      <c r="AO7" s="1646" t="s">
        <v>672</v>
      </c>
    </row>
    <row r="8" spans="1:41" s="137" customFormat="1" ht="21" customHeight="1" thickBot="1">
      <c r="A8" s="1647"/>
      <c r="B8" s="1648"/>
      <c r="C8" s="1649"/>
      <c r="D8" s="1650"/>
      <c r="E8" s="1651"/>
      <c r="F8" s="1652"/>
      <c r="G8" s="1653" t="str">
        <f aca="true" t="shared" si="0" ref="G8:AK8">TEXT(G7,"aaa")</f>
        <v>水</v>
      </c>
      <c r="H8" s="1654" t="str">
        <f t="shared" si="0"/>
        <v>木</v>
      </c>
      <c r="I8" s="1654" t="str">
        <f t="shared" si="0"/>
        <v>金</v>
      </c>
      <c r="J8" s="1654" t="str">
        <f t="shared" si="0"/>
        <v>土</v>
      </c>
      <c r="K8" s="1654" t="str">
        <f t="shared" si="0"/>
        <v>日</v>
      </c>
      <c r="L8" s="1654" t="str">
        <f t="shared" si="0"/>
        <v>月</v>
      </c>
      <c r="M8" s="1654" t="str">
        <f t="shared" si="0"/>
        <v>火</v>
      </c>
      <c r="N8" s="1653" t="str">
        <f t="shared" si="0"/>
        <v>水</v>
      </c>
      <c r="O8" s="1654" t="str">
        <f t="shared" si="0"/>
        <v>木</v>
      </c>
      <c r="P8" s="1654" t="str">
        <f t="shared" si="0"/>
        <v>金</v>
      </c>
      <c r="Q8" s="1654" t="str">
        <f t="shared" si="0"/>
        <v>土</v>
      </c>
      <c r="R8" s="1654" t="str">
        <f t="shared" si="0"/>
        <v>日</v>
      </c>
      <c r="S8" s="1654" t="str">
        <f t="shared" si="0"/>
        <v>月</v>
      </c>
      <c r="T8" s="1654" t="str">
        <f t="shared" si="0"/>
        <v>火</v>
      </c>
      <c r="U8" s="1653" t="str">
        <f t="shared" si="0"/>
        <v>水</v>
      </c>
      <c r="V8" s="1654" t="str">
        <f t="shared" si="0"/>
        <v>木</v>
      </c>
      <c r="W8" s="1654" t="str">
        <f t="shared" si="0"/>
        <v>金</v>
      </c>
      <c r="X8" s="1654" t="str">
        <f t="shared" si="0"/>
        <v>土</v>
      </c>
      <c r="Y8" s="1654" t="str">
        <f t="shared" si="0"/>
        <v>日</v>
      </c>
      <c r="Z8" s="1654" t="str">
        <f t="shared" si="0"/>
        <v>月</v>
      </c>
      <c r="AA8" s="1654" t="str">
        <f t="shared" si="0"/>
        <v>火</v>
      </c>
      <c r="AB8" s="1653" t="str">
        <f t="shared" si="0"/>
        <v>水</v>
      </c>
      <c r="AC8" s="1654" t="str">
        <f t="shared" si="0"/>
        <v>木</v>
      </c>
      <c r="AD8" s="1654" t="str">
        <f t="shared" si="0"/>
        <v>金</v>
      </c>
      <c r="AE8" s="1654" t="str">
        <f t="shared" si="0"/>
        <v>土</v>
      </c>
      <c r="AF8" s="1654" t="str">
        <f t="shared" si="0"/>
        <v>日</v>
      </c>
      <c r="AG8" s="1654" t="str">
        <f t="shared" si="0"/>
        <v>月</v>
      </c>
      <c r="AH8" s="1654" t="str">
        <f t="shared" si="0"/>
        <v>火</v>
      </c>
      <c r="AI8" s="1653" t="str">
        <f t="shared" si="0"/>
        <v>水</v>
      </c>
      <c r="AJ8" s="1654" t="str">
        <f t="shared" si="0"/>
        <v>木</v>
      </c>
      <c r="AK8" s="1654" t="str">
        <f t="shared" si="0"/>
        <v>金</v>
      </c>
      <c r="AL8" s="1655"/>
      <c r="AM8" s="1656"/>
      <c r="AN8" s="1657"/>
      <c r="AO8" s="1658"/>
    </row>
    <row r="9" spans="1:41" s="137" customFormat="1" ht="17.25" customHeight="1">
      <c r="A9" s="1659" t="s">
        <v>630</v>
      </c>
      <c r="B9" s="1660" t="s">
        <v>631</v>
      </c>
      <c r="C9" s="1661" t="s">
        <v>595</v>
      </c>
      <c r="D9" s="1662" t="s">
        <v>673</v>
      </c>
      <c r="E9" s="1663" t="s">
        <v>606</v>
      </c>
      <c r="F9" s="1664" t="s">
        <v>674</v>
      </c>
      <c r="G9" s="1665" t="s">
        <v>646</v>
      </c>
      <c r="H9" s="1666" t="s">
        <v>646</v>
      </c>
      <c r="I9" s="1666" t="s">
        <v>646</v>
      </c>
      <c r="J9" s="1666" t="s">
        <v>646</v>
      </c>
      <c r="K9" s="1666" t="s">
        <v>646</v>
      </c>
      <c r="L9" s="1666" t="s">
        <v>646</v>
      </c>
      <c r="M9" s="1667" t="s">
        <v>675</v>
      </c>
      <c r="N9" s="1665" t="s">
        <v>675</v>
      </c>
      <c r="O9" s="1666" t="s">
        <v>675</v>
      </c>
      <c r="P9" s="1666" t="s">
        <v>675</v>
      </c>
      <c r="Q9" s="1666" t="s">
        <v>646</v>
      </c>
      <c r="R9" s="1666" t="s">
        <v>646</v>
      </c>
      <c r="S9" s="1666" t="s">
        <v>646</v>
      </c>
      <c r="T9" s="1667" t="s">
        <v>675</v>
      </c>
      <c r="U9" s="1665" t="s">
        <v>675</v>
      </c>
      <c r="V9" s="1666" t="s">
        <v>675</v>
      </c>
      <c r="W9" s="1666" t="s">
        <v>675</v>
      </c>
      <c r="X9" s="1666" t="s">
        <v>646</v>
      </c>
      <c r="Y9" s="1666" t="s">
        <v>646</v>
      </c>
      <c r="Z9" s="1666" t="s">
        <v>675</v>
      </c>
      <c r="AA9" s="1667" t="s">
        <v>675</v>
      </c>
      <c r="AB9" s="1665" t="s">
        <v>675</v>
      </c>
      <c r="AC9" s="1666" t="s">
        <v>675</v>
      </c>
      <c r="AD9" s="1666" t="s">
        <v>675</v>
      </c>
      <c r="AE9" s="1666" t="s">
        <v>646</v>
      </c>
      <c r="AF9" s="1666" t="s">
        <v>646</v>
      </c>
      <c r="AG9" s="1666" t="s">
        <v>675</v>
      </c>
      <c r="AH9" s="1667" t="s">
        <v>675</v>
      </c>
      <c r="AI9" s="1665" t="s">
        <v>675</v>
      </c>
      <c r="AJ9" s="1666" t="s">
        <v>675</v>
      </c>
      <c r="AK9" s="1666" t="s">
        <v>675</v>
      </c>
      <c r="AL9" s="1668">
        <f>SUMIF(G10:AK10,"&gt;0")</f>
        <v>5.999999999999998</v>
      </c>
      <c r="AM9" s="1669">
        <f>SUMIF(G10:AH10,"&gt;0")</f>
        <v>4.999999999999999</v>
      </c>
      <c r="AN9" s="1670">
        <f>AM9/4</f>
        <v>1.2499999999999998</v>
      </c>
      <c r="AO9" s="1671">
        <f>ROUNDDOWN(AN9/$AO$4,1)</f>
        <v>0.7</v>
      </c>
    </row>
    <row r="10" spans="1:41" s="137" customFormat="1" ht="17.25" customHeight="1">
      <c r="A10" s="1672"/>
      <c r="B10" s="1673"/>
      <c r="C10" s="1674"/>
      <c r="D10" s="1675"/>
      <c r="E10" s="1676"/>
      <c r="F10" s="1677"/>
      <c r="G10" s="1678">
        <f>VLOOKUP(G9,$E$33:F40,2,FALSE)</f>
        <v>0</v>
      </c>
      <c r="H10" s="1679">
        <f>VLOOKUP(H9,$E$33:G40,2,FALSE)</f>
        <v>0</v>
      </c>
      <c r="I10" s="1679">
        <f>VLOOKUP(I9,$E$33:H40,2,FALSE)</f>
        <v>0</v>
      </c>
      <c r="J10" s="1679">
        <f>VLOOKUP(J9,$E$33:I40,2,FALSE)</f>
        <v>0</v>
      </c>
      <c r="K10" s="1679">
        <f>VLOOKUP(K9,$E$33:J40,2,FALSE)</f>
        <v>0</v>
      </c>
      <c r="L10" s="1679">
        <f>VLOOKUP(L9,$E$33:K40,2,FALSE)</f>
        <v>0</v>
      </c>
      <c r="M10" s="1680">
        <f>VLOOKUP(M9,$E$33:L40,2,FALSE)</f>
        <v>0.3333333333333333</v>
      </c>
      <c r="N10" s="1678">
        <f>VLOOKUP(N9,$E$33:M40,2,FALSE)</f>
        <v>0.3333333333333333</v>
      </c>
      <c r="O10" s="1679">
        <f>VLOOKUP(O9,$E$33:N40,2,FALSE)</f>
        <v>0.3333333333333333</v>
      </c>
      <c r="P10" s="1679">
        <f>VLOOKUP(P9,$E$33:O40,2,FALSE)</f>
        <v>0.3333333333333333</v>
      </c>
      <c r="Q10" s="1679">
        <f>VLOOKUP(Q9,$E$33:P40,2,FALSE)</f>
        <v>0</v>
      </c>
      <c r="R10" s="1679">
        <f>VLOOKUP(R9,$E$33:Q40,2,FALSE)</f>
        <v>0</v>
      </c>
      <c r="S10" s="1679">
        <f>VLOOKUP(S9,$E$33:R40,2,FALSE)</f>
        <v>0</v>
      </c>
      <c r="T10" s="1680">
        <f>VLOOKUP(T9,$E$33:S40,2,FALSE)</f>
        <v>0.3333333333333333</v>
      </c>
      <c r="U10" s="1678">
        <f>VLOOKUP(U9,$E$33:T40,2,FALSE)</f>
        <v>0.3333333333333333</v>
      </c>
      <c r="V10" s="1679">
        <f>VLOOKUP(V9,$E$33:U40,2,FALSE)</f>
        <v>0.3333333333333333</v>
      </c>
      <c r="W10" s="1679">
        <f>VLOOKUP(W9,$E$33:V40,2,FALSE)</f>
        <v>0.3333333333333333</v>
      </c>
      <c r="X10" s="1679">
        <f>VLOOKUP(X9,$E$33:W40,2,FALSE)</f>
        <v>0</v>
      </c>
      <c r="Y10" s="1679">
        <f>VLOOKUP(Y9,$E$33:X40,2,FALSE)</f>
        <v>0</v>
      </c>
      <c r="Z10" s="1679">
        <f>VLOOKUP(Z9,$E$33:Y40,2,FALSE)</f>
        <v>0.3333333333333333</v>
      </c>
      <c r="AA10" s="1680">
        <f>VLOOKUP(AA9,$E$33:Z40,2,FALSE)</f>
        <v>0.3333333333333333</v>
      </c>
      <c r="AB10" s="1678">
        <f>VLOOKUP(AB9,$E$33:AA40,2,FALSE)</f>
        <v>0.3333333333333333</v>
      </c>
      <c r="AC10" s="1679">
        <f>VLOOKUP(AC9,$E$33:AB40,2,FALSE)</f>
        <v>0.3333333333333333</v>
      </c>
      <c r="AD10" s="1679">
        <f>VLOOKUP(AD9,$E$33:AC40,2,FALSE)</f>
        <v>0.3333333333333333</v>
      </c>
      <c r="AE10" s="1679">
        <f>VLOOKUP(AE9,$E$33:AD40,2,FALSE)</f>
        <v>0</v>
      </c>
      <c r="AF10" s="1679">
        <f>VLOOKUP(AF9,$E$33:AE40,2,FALSE)</f>
        <v>0</v>
      </c>
      <c r="AG10" s="1679">
        <f>VLOOKUP(AG9,$E$33:AF40,2,FALSE)</f>
        <v>0.3333333333333333</v>
      </c>
      <c r="AH10" s="1680">
        <f>VLOOKUP(AH9,$E$33:AG40,2,FALSE)</f>
        <v>0.3333333333333333</v>
      </c>
      <c r="AI10" s="1678">
        <f>VLOOKUP(AI9,$E$33:AH40,2,FALSE)</f>
        <v>0.3333333333333333</v>
      </c>
      <c r="AJ10" s="1679">
        <f>VLOOKUP(AJ9,$E$33:AI40,2,FALSE)</f>
        <v>0.3333333333333333</v>
      </c>
      <c r="AK10" s="1679">
        <f>VLOOKUP(AK9,$E$33:AJ40,2,FALSE)</f>
        <v>0.3333333333333333</v>
      </c>
      <c r="AL10" s="1681"/>
      <c r="AM10" s="1682"/>
      <c r="AN10" s="1683" t="e">
        <f>IF(#REF!/4&gt;=1,"1",#REF!)</f>
        <v>#REF!</v>
      </c>
      <c r="AO10" s="1684"/>
    </row>
    <row r="11" spans="1:41" s="137" customFormat="1" ht="17.25" customHeight="1">
      <c r="A11" s="1672"/>
      <c r="B11" s="1673"/>
      <c r="C11" s="1661" t="s">
        <v>594</v>
      </c>
      <c r="D11" s="1662" t="s">
        <v>673</v>
      </c>
      <c r="E11" s="1685" t="s">
        <v>606</v>
      </c>
      <c r="F11" s="1686" t="s">
        <v>676</v>
      </c>
      <c r="G11" s="1687" t="s">
        <v>646</v>
      </c>
      <c r="H11" s="1688" t="s">
        <v>646</v>
      </c>
      <c r="I11" s="1688" t="s">
        <v>646</v>
      </c>
      <c r="J11" s="1688" t="s">
        <v>646</v>
      </c>
      <c r="K11" s="1688" t="s">
        <v>646</v>
      </c>
      <c r="L11" s="1688" t="s">
        <v>646</v>
      </c>
      <c r="M11" s="1689" t="s">
        <v>675</v>
      </c>
      <c r="N11" s="1687" t="s">
        <v>675</v>
      </c>
      <c r="O11" s="1688" t="s">
        <v>675</v>
      </c>
      <c r="P11" s="1688" t="s">
        <v>675</v>
      </c>
      <c r="Q11" s="1688" t="s">
        <v>646</v>
      </c>
      <c r="R11" s="1688" t="s">
        <v>646</v>
      </c>
      <c r="S11" s="1688" t="s">
        <v>675</v>
      </c>
      <c r="T11" s="1689" t="s">
        <v>675</v>
      </c>
      <c r="U11" s="1687" t="s">
        <v>675</v>
      </c>
      <c r="V11" s="1688" t="s">
        <v>675</v>
      </c>
      <c r="W11" s="1688" t="s">
        <v>675</v>
      </c>
      <c r="X11" s="1688" t="s">
        <v>646</v>
      </c>
      <c r="Y11" s="1688" t="s">
        <v>646</v>
      </c>
      <c r="Z11" s="1688" t="s">
        <v>675</v>
      </c>
      <c r="AA11" s="1689" t="s">
        <v>675</v>
      </c>
      <c r="AB11" s="1687" t="s">
        <v>675</v>
      </c>
      <c r="AC11" s="1688" t="s">
        <v>646</v>
      </c>
      <c r="AD11" s="1688" t="s">
        <v>675</v>
      </c>
      <c r="AE11" s="1688" t="s">
        <v>646</v>
      </c>
      <c r="AF11" s="1688" t="s">
        <v>646</v>
      </c>
      <c r="AG11" s="1688" t="s">
        <v>675</v>
      </c>
      <c r="AH11" s="1689" t="s">
        <v>675</v>
      </c>
      <c r="AI11" s="1687" t="s">
        <v>675</v>
      </c>
      <c r="AJ11" s="1688" t="s">
        <v>675</v>
      </c>
      <c r="AK11" s="1688" t="s">
        <v>675</v>
      </c>
      <c r="AL11" s="1690">
        <f>SUMIF(G12:AK12,"&gt;0")</f>
        <v>5.999999999999998</v>
      </c>
      <c r="AM11" s="1691">
        <f>SUMIF(G12:AH12,"&gt;0")</f>
        <v>4.999999999999999</v>
      </c>
      <c r="AN11" s="1692">
        <f>AM11/4</f>
        <v>1.2499999999999998</v>
      </c>
      <c r="AO11" s="1693">
        <f>ROUNDDOWN(AN11/$AO$4,1)</f>
        <v>0.7</v>
      </c>
    </row>
    <row r="12" spans="1:41" s="137" customFormat="1" ht="17.25" customHeight="1">
      <c r="A12" s="1672"/>
      <c r="B12" s="1673"/>
      <c r="C12" s="1674"/>
      <c r="D12" s="1675"/>
      <c r="E12" s="1676"/>
      <c r="F12" s="1677"/>
      <c r="G12" s="1678">
        <f>VLOOKUP(G11,$E$33:F40,2,FALSE)</f>
        <v>0</v>
      </c>
      <c r="H12" s="1679">
        <f>VLOOKUP(H11,$E$33:G40,2,FALSE)</f>
        <v>0</v>
      </c>
      <c r="I12" s="1679">
        <f>VLOOKUP(I11,$E$33:H40,2,FALSE)</f>
        <v>0</v>
      </c>
      <c r="J12" s="1679">
        <f>VLOOKUP(J11,$E$33:I40,2,FALSE)</f>
        <v>0</v>
      </c>
      <c r="K12" s="1679">
        <f>VLOOKUP(K11,$E$33:J40,2,FALSE)</f>
        <v>0</v>
      </c>
      <c r="L12" s="1679">
        <f>VLOOKUP(L11,$E$33:K40,2,FALSE)</f>
        <v>0</v>
      </c>
      <c r="M12" s="1680">
        <f>VLOOKUP(M11,$E$33:L40,2,FALSE)</f>
        <v>0.3333333333333333</v>
      </c>
      <c r="N12" s="1678">
        <f>VLOOKUP(N11,$E$33:M40,2,FALSE)</f>
        <v>0.3333333333333333</v>
      </c>
      <c r="O12" s="1679">
        <f>VLOOKUP(O11,$E$33:N40,2,FALSE)</f>
        <v>0.3333333333333333</v>
      </c>
      <c r="P12" s="1679">
        <f>VLOOKUP(P11,$E$33:O40,2,FALSE)</f>
        <v>0.3333333333333333</v>
      </c>
      <c r="Q12" s="1679">
        <f>VLOOKUP(Q11,$E$33:P40,2,FALSE)</f>
        <v>0</v>
      </c>
      <c r="R12" s="1679">
        <f>VLOOKUP(R11,$E$33:Q40,2,FALSE)</f>
        <v>0</v>
      </c>
      <c r="S12" s="1679">
        <f>VLOOKUP(S11,$E$33:R40,2,FALSE)</f>
        <v>0.3333333333333333</v>
      </c>
      <c r="T12" s="1680">
        <f>VLOOKUP(T11,$E$33:S40,2,FALSE)</f>
        <v>0.3333333333333333</v>
      </c>
      <c r="U12" s="1678">
        <f>VLOOKUP(U11,$E$33:T40,2,FALSE)</f>
        <v>0.3333333333333333</v>
      </c>
      <c r="V12" s="1679">
        <f>VLOOKUP(V11,$E$33:U40,2,FALSE)</f>
        <v>0.3333333333333333</v>
      </c>
      <c r="W12" s="1679">
        <f>VLOOKUP(W11,$E$33:V40,2,FALSE)</f>
        <v>0.3333333333333333</v>
      </c>
      <c r="X12" s="1679">
        <f>VLOOKUP(X11,$E$33:W40,2,FALSE)</f>
        <v>0</v>
      </c>
      <c r="Y12" s="1679">
        <f>VLOOKUP(Y11,$E$33:X40,2,FALSE)</f>
        <v>0</v>
      </c>
      <c r="Z12" s="1679">
        <f>VLOOKUP(Z11,$E$33:Y40,2,FALSE)</f>
        <v>0.3333333333333333</v>
      </c>
      <c r="AA12" s="1680">
        <f>VLOOKUP(AA11,$E$33:Z40,2,FALSE)</f>
        <v>0.3333333333333333</v>
      </c>
      <c r="AB12" s="1678">
        <f>VLOOKUP(AB11,$E$33:AA40,2,FALSE)</f>
        <v>0.3333333333333333</v>
      </c>
      <c r="AC12" s="1679">
        <f>VLOOKUP(AC11,$E$33:AB40,2,FALSE)</f>
        <v>0</v>
      </c>
      <c r="AD12" s="1679">
        <f>VLOOKUP(AD11,$E$33:AC40,2,FALSE)</f>
        <v>0.3333333333333333</v>
      </c>
      <c r="AE12" s="1679">
        <f>VLOOKUP(AE11,$E$33:AD40,2,FALSE)</f>
        <v>0</v>
      </c>
      <c r="AF12" s="1679">
        <f>VLOOKUP(AF11,$E$33:AE40,2,FALSE)</f>
        <v>0</v>
      </c>
      <c r="AG12" s="1679">
        <f>VLOOKUP(AG11,$E$33:AF40,2,FALSE)</f>
        <v>0.3333333333333333</v>
      </c>
      <c r="AH12" s="1680">
        <f>VLOOKUP(AH11,$E$33:AG40,2,FALSE)</f>
        <v>0.3333333333333333</v>
      </c>
      <c r="AI12" s="1678">
        <f>VLOOKUP(AI11,$E$33:AH40,2,FALSE)</f>
        <v>0.3333333333333333</v>
      </c>
      <c r="AJ12" s="1679">
        <f>VLOOKUP(AJ11,$E$33:AI40,2,FALSE)</f>
        <v>0.3333333333333333</v>
      </c>
      <c r="AK12" s="1679">
        <f>VLOOKUP(AK11,$E$33:AJ40,2,FALSE)</f>
        <v>0.3333333333333333</v>
      </c>
      <c r="AL12" s="1681"/>
      <c r="AM12" s="1682"/>
      <c r="AN12" s="1683" t="e">
        <f>IF(#REF!/4&gt;=1,"1",#REF!)</f>
        <v>#REF!</v>
      </c>
      <c r="AO12" s="1684"/>
    </row>
    <row r="13" spans="1:41" s="137" customFormat="1" ht="17.25" customHeight="1">
      <c r="A13" s="1672"/>
      <c r="B13" s="1673"/>
      <c r="C13" s="1661" t="s">
        <v>594</v>
      </c>
      <c r="D13" s="1694" t="s">
        <v>632</v>
      </c>
      <c r="E13" s="1685" t="s">
        <v>608</v>
      </c>
      <c r="F13" s="1686" t="s">
        <v>677</v>
      </c>
      <c r="G13" s="1687" t="s">
        <v>646</v>
      </c>
      <c r="H13" s="1688" t="s">
        <v>646</v>
      </c>
      <c r="I13" s="1688" t="s">
        <v>646</v>
      </c>
      <c r="J13" s="1688" t="s">
        <v>646</v>
      </c>
      <c r="K13" s="1688" t="s">
        <v>646</v>
      </c>
      <c r="L13" s="1688" t="s">
        <v>646</v>
      </c>
      <c r="M13" s="1689" t="s">
        <v>678</v>
      </c>
      <c r="N13" s="1687" t="s">
        <v>678</v>
      </c>
      <c r="O13" s="1688" t="s">
        <v>678</v>
      </c>
      <c r="P13" s="1688" t="s">
        <v>646</v>
      </c>
      <c r="Q13" s="1688" t="s">
        <v>646</v>
      </c>
      <c r="R13" s="1688" t="s">
        <v>646</v>
      </c>
      <c r="S13" s="1688" t="s">
        <v>678</v>
      </c>
      <c r="T13" s="1689" t="s">
        <v>678</v>
      </c>
      <c r="U13" s="1687" t="s">
        <v>678</v>
      </c>
      <c r="V13" s="1688" t="s">
        <v>678</v>
      </c>
      <c r="W13" s="1688" t="s">
        <v>646</v>
      </c>
      <c r="X13" s="1688" t="s">
        <v>646</v>
      </c>
      <c r="Y13" s="1688" t="s">
        <v>646</v>
      </c>
      <c r="Z13" s="1688" t="s">
        <v>678</v>
      </c>
      <c r="AA13" s="1689" t="s">
        <v>678</v>
      </c>
      <c r="AB13" s="1687" t="s">
        <v>678</v>
      </c>
      <c r="AC13" s="1688" t="s">
        <v>678</v>
      </c>
      <c r="AD13" s="1688" t="s">
        <v>646</v>
      </c>
      <c r="AE13" s="1688" t="s">
        <v>646</v>
      </c>
      <c r="AF13" s="1688" t="s">
        <v>646</v>
      </c>
      <c r="AG13" s="1688" t="s">
        <v>678</v>
      </c>
      <c r="AH13" s="1689" t="s">
        <v>678</v>
      </c>
      <c r="AI13" s="1687" t="s">
        <v>678</v>
      </c>
      <c r="AJ13" s="1688" t="s">
        <v>678</v>
      </c>
      <c r="AK13" s="1688" t="s">
        <v>646</v>
      </c>
      <c r="AL13" s="1690">
        <f>SUMIF(G14:AK14,"&gt;0")</f>
        <v>1.8749999999999998</v>
      </c>
      <c r="AM13" s="1691">
        <f>SUMIF(G14:AH14,"&gt;0")</f>
        <v>1.6249999999999998</v>
      </c>
      <c r="AN13" s="1692">
        <f>AM13/4</f>
        <v>0.40624999999999994</v>
      </c>
      <c r="AO13" s="1693">
        <f>ROUNDDOWN(AN13/$AO$4,1)</f>
        <v>0.2</v>
      </c>
    </row>
    <row r="14" spans="1:41" s="137" customFormat="1" ht="17.25" customHeight="1" thickBot="1">
      <c r="A14" s="1672"/>
      <c r="B14" s="1673"/>
      <c r="C14" s="1674"/>
      <c r="D14" s="1695"/>
      <c r="E14" s="1696"/>
      <c r="F14" s="1697"/>
      <c r="G14" s="1698">
        <f>VLOOKUP(G13,$E$33:F40,2,FALSE)</f>
        <v>0</v>
      </c>
      <c r="H14" s="1699">
        <f>VLOOKUP(H13,$E$33:G40,2,FALSE)</f>
        <v>0</v>
      </c>
      <c r="I14" s="1699">
        <f>VLOOKUP(I13,$E$33:H40,2,FALSE)</f>
        <v>0</v>
      </c>
      <c r="J14" s="1699">
        <f>VLOOKUP(J13,$E$33:I40,2,FALSE)</f>
        <v>0</v>
      </c>
      <c r="K14" s="1699">
        <f>VLOOKUP(K13,$E$33:J40,2,FALSE)</f>
        <v>0</v>
      </c>
      <c r="L14" s="1699">
        <f>VLOOKUP(L13,$E$33:K40,2,FALSE)</f>
        <v>0</v>
      </c>
      <c r="M14" s="1700">
        <f>VLOOKUP(M13,$E$33:L40,2,FALSE)</f>
        <v>0.12499999999999994</v>
      </c>
      <c r="N14" s="1698">
        <f>VLOOKUP(N13,$E$33:M40,2,FALSE)</f>
        <v>0.12499999999999994</v>
      </c>
      <c r="O14" s="1699">
        <f>VLOOKUP(O13,$E$33:N40,2,FALSE)</f>
        <v>0.12499999999999994</v>
      </c>
      <c r="P14" s="1699">
        <f>VLOOKUP(P13,$E$33:O40,2,FALSE)</f>
        <v>0</v>
      </c>
      <c r="Q14" s="1699">
        <f>VLOOKUP(Q13,$E$33:P40,2,FALSE)</f>
        <v>0</v>
      </c>
      <c r="R14" s="1699">
        <f>VLOOKUP(R13,$E$33:Q40,2,FALSE)</f>
        <v>0</v>
      </c>
      <c r="S14" s="1699">
        <f>VLOOKUP(S13,$E$33:R40,2,FALSE)</f>
        <v>0.12499999999999994</v>
      </c>
      <c r="T14" s="1700">
        <f>VLOOKUP(T13,$E$33:S40,2,FALSE)</f>
        <v>0.12499999999999994</v>
      </c>
      <c r="U14" s="1698">
        <f>VLOOKUP(U13,$E$33:T40,2,FALSE)</f>
        <v>0.12499999999999994</v>
      </c>
      <c r="V14" s="1699">
        <f>VLOOKUP(V13,$E$33:U40,2,FALSE)</f>
        <v>0.12499999999999994</v>
      </c>
      <c r="W14" s="1699">
        <f>VLOOKUP(W13,$E$33:V40,2,FALSE)</f>
        <v>0</v>
      </c>
      <c r="X14" s="1699">
        <f>VLOOKUP(X13,$E$33:W40,2,FALSE)</f>
        <v>0</v>
      </c>
      <c r="Y14" s="1699">
        <f>VLOOKUP(Y13,$E$33:X40,2,FALSE)</f>
        <v>0</v>
      </c>
      <c r="Z14" s="1699">
        <f>VLOOKUP(Z13,$E$33:Y40,2,FALSE)</f>
        <v>0.12499999999999994</v>
      </c>
      <c r="AA14" s="1700">
        <f>VLOOKUP(AA13,$E$33:Z40,2,FALSE)</f>
        <v>0.12499999999999994</v>
      </c>
      <c r="AB14" s="1698">
        <f>VLOOKUP(AB13,$E$33:AA40,2,FALSE)</f>
        <v>0.12499999999999994</v>
      </c>
      <c r="AC14" s="1699">
        <f>VLOOKUP(AC13,$E$33:AB40,2,FALSE)</f>
        <v>0.12499999999999994</v>
      </c>
      <c r="AD14" s="1699">
        <f>VLOOKUP(AD13,$E$33:AC40,2,FALSE)</f>
        <v>0</v>
      </c>
      <c r="AE14" s="1699">
        <f>VLOOKUP(AE13,$E$33:AD40,2,FALSE)</f>
        <v>0</v>
      </c>
      <c r="AF14" s="1699">
        <f>VLOOKUP(AF13,$E$33:AE40,2,FALSE)</f>
        <v>0</v>
      </c>
      <c r="AG14" s="1699">
        <f>VLOOKUP(AG13,$E$33:AF40,2,FALSE)</f>
        <v>0.12499999999999994</v>
      </c>
      <c r="AH14" s="1700">
        <f>VLOOKUP(AH13,$E$33:AG40,2,FALSE)</f>
        <v>0.12499999999999994</v>
      </c>
      <c r="AI14" s="1698">
        <f>VLOOKUP(AI13,$E$33:AH40,2,FALSE)</f>
        <v>0.12499999999999994</v>
      </c>
      <c r="AJ14" s="1699">
        <f>VLOOKUP(AJ13,$E$33:AI40,2,FALSE)</f>
        <v>0.12499999999999994</v>
      </c>
      <c r="AK14" s="1699">
        <f>VLOOKUP(AK13,$E$33:AJ40,2,FALSE)</f>
        <v>0</v>
      </c>
      <c r="AL14" s="1701"/>
      <c r="AM14" s="1702"/>
      <c r="AN14" s="1703" t="e">
        <f>IF(#REF!/4&gt;=1,"1",#REF!)</f>
        <v>#REF!</v>
      </c>
      <c r="AO14" s="1704"/>
    </row>
    <row r="15" spans="1:41" s="138" customFormat="1" ht="24.75" customHeight="1" thickBot="1">
      <c r="A15" s="1672"/>
      <c r="B15" s="1705"/>
      <c r="C15" s="1706" t="s">
        <v>633</v>
      </c>
      <c r="D15" s="1707"/>
      <c r="E15" s="1708" t="s">
        <v>679</v>
      </c>
      <c r="F15" s="1709"/>
      <c r="G15" s="1710">
        <f>COUNTIF(G9:G14,"①")+COUNTIF(G9:G14,"②")+COUNTIF(G9:G14,"③")+COUNTIF(G9:G14,"④")+COUNTIF(G9:G14,"⑤")+COUNTIF(G9:G14,"⑥")+COUNTIF(G9:G14,"⑦")</f>
        <v>0</v>
      </c>
      <c r="H15" s="1711">
        <f aca="true" t="shared" si="1" ref="H15:AK15">COUNTIF(H9:H14,"①")+COUNTIF(H9:H14,"②")+COUNTIF(H9:H14,"③")+COUNTIF(H9:H14,"④")+COUNTIF(H9:H14,"⑤")+COUNTIF(H9:H14,"⑥")+COUNTIF(H9:H14,"⑦")</f>
        <v>0</v>
      </c>
      <c r="I15" s="1711">
        <f t="shared" si="1"/>
        <v>0</v>
      </c>
      <c r="J15" s="1711">
        <f t="shared" si="1"/>
        <v>0</v>
      </c>
      <c r="K15" s="1711">
        <f t="shared" si="1"/>
        <v>0</v>
      </c>
      <c r="L15" s="1711">
        <f t="shared" si="1"/>
        <v>0</v>
      </c>
      <c r="M15" s="1712">
        <f t="shared" si="1"/>
        <v>3</v>
      </c>
      <c r="N15" s="1713">
        <f t="shared" si="1"/>
        <v>3</v>
      </c>
      <c r="O15" s="1711">
        <f t="shared" si="1"/>
        <v>3</v>
      </c>
      <c r="P15" s="1711">
        <f t="shared" si="1"/>
        <v>2</v>
      </c>
      <c r="Q15" s="1711">
        <f t="shared" si="1"/>
        <v>0</v>
      </c>
      <c r="R15" s="1711">
        <f t="shared" si="1"/>
        <v>0</v>
      </c>
      <c r="S15" s="1711">
        <f t="shared" si="1"/>
        <v>2</v>
      </c>
      <c r="T15" s="1712">
        <f t="shared" si="1"/>
        <v>3</v>
      </c>
      <c r="U15" s="1713">
        <f t="shared" si="1"/>
        <v>3</v>
      </c>
      <c r="V15" s="1711">
        <f t="shared" si="1"/>
        <v>3</v>
      </c>
      <c r="W15" s="1711">
        <f t="shared" si="1"/>
        <v>2</v>
      </c>
      <c r="X15" s="1711">
        <f t="shared" si="1"/>
        <v>0</v>
      </c>
      <c r="Y15" s="1711">
        <f t="shared" si="1"/>
        <v>0</v>
      </c>
      <c r="Z15" s="1711">
        <f t="shared" si="1"/>
        <v>3</v>
      </c>
      <c r="AA15" s="1712">
        <f t="shared" si="1"/>
        <v>3</v>
      </c>
      <c r="AB15" s="1713">
        <f t="shared" si="1"/>
        <v>3</v>
      </c>
      <c r="AC15" s="1711">
        <f t="shared" si="1"/>
        <v>2</v>
      </c>
      <c r="AD15" s="1711">
        <f t="shared" si="1"/>
        <v>2</v>
      </c>
      <c r="AE15" s="1711">
        <f t="shared" si="1"/>
        <v>0</v>
      </c>
      <c r="AF15" s="1711">
        <f t="shared" si="1"/>
        <v>0</v>
      </c>
      <c r="AG15" s="1711">
        <f t="shared" si="1"/>
        <v>3</v>
      </c>
      <c r="AH15" s="1712">
        <f t="shared" si="1"/>
        <v>3</v>
      </c>
      <c r="AI15" s="1713">
        <f t="shared" si="1"/>
        <v>3</v>
      </c>
      <c r="AJ15" s="1711">
        <f t="shared" si="1"/>
        <v>3</v>
      </c>
      <c r="AK15" s="1711">
        <f t="shared" si="1"/>
        <v>2</v>
      </c>
      <c r="AL15" s="1714">
        <f>SUM(AL9:AL14)</f>
        <v>13.874999999999996</v>
      </c>
      <c r="AM15" s="1715">
        <f>SUM(AM9:AM14)</f>
        <v>11.624999999999998</v>
      </c>
      <c r="AN15" s="1716">
        <f>AM15/4</f>
        <v>2.9062499999999996</v>
      </c>
      <c r="AO15" s="1717">
        <f>AN15/$AO$4</f>
        <v>1.7437499999999997</v>
      </c>
    </row>
    <row r="16" spans="1:41" s="137" customFormat="1" ht="17.25" customHeight="1">
      <c r="A16" s="1672"/>
      <c r="B16" s="1718" t="s">
        <v>635</v>
      </c>
      <c r="C16" s="1719" t="s">
        <v>595</v>
      </c>
      <c r="D16" s="1694" t="s">
        <v>673</v>
      </c>
      <c r="E16" s="1663" t="s">
        <v>606</v>
      </c>
      <c r="F16" s="1664" t="s">
        <v>680</v>
      </c>
      <c r="G16" s="1665" t="s">
        <v>646</v>
      </c>
      <c r="H16" s="1666" t="s">
        <v>646</v>
      </c>
      <c r="I16" s="1666" t="s">
        <v>646</v>
      </c>
      <c r="J16" s="1666" t="s">
        <v>646</v>
      </c>
      <c r="K16" s="1666" t="s">
        <v>646</v>
      </c>
      <c r="L16" s="1666" t="s">
        <v>646</v>
      </c>
      <c r="M16" s="1667" t="s">
        <v>675</v>
      </c>
      <c r="N16" s="1665" t="s">
        <v>675</v>
      </c>
      <c r="O16" s="1666" t="s">
        <v>675</v>
      </c>
      <c r="P16" s="1666" t="s">
        <v>675</v>
      </c>
      <c r="Q16" s="1666" t="s">
        <v>646</v>
      </c>
      <c r="R16" s="1666" t="s">
        <v>646</v>
      </c>
      <c r="S16" s="1666" t="s">
        <v>675</v>
      </c>
      <c r="T16" s="1667" t="s">
        <v>675</v>
      </c>
      <c r="U16" s="1665" t="s">
        <v>675</v>
      </c>
      <c r="V16" s="1666" t="s">
        <v>675</v>
      </c>
      <c r="W16" s="1666" t="s">
        <v>675</v>
      </c>
      <c r="X16" s="1666" t="s">
        <v>646</v>
      </c>
      <c r="Y16" s="1666" t="s">
        <v>646</v>
      </c>
      <c r="Z16" s="1666" t="s">
        <v>675</v>
      </c>
      <c r="AA16" s="1667" t="s">
        <v>675</v>
      </c>
      <c r="AB16" s="1665" t="s">
        <v>675</v>
      </c>
      <c r="AC16" s="1666" t="s">
        <v>675</v>
      </c>
      <c r="AD16" s="1666" t="s">
        <v>675</v>
      </c>
      <c r="AE16" s="1666" t="s">
        <v>646</v>
      </c>
      <c r="AF16" s="1666" t="s">
        <v>646</v>
      </c>
      <c r="AG16" s="1666" t="s">
        <v>675</v>
      </c>
      <c r="AH16" s="1667" t="s">
        <v>675</v>
      </c>
      <c r="AI16" s="1665" t="s">
        <v>675</v>
      </c>
      <c r="AJ16" s="1666" t="s">
        <v>675</v>
      </c>
      <c r="AK16" s="1666" t="s">
        <v>675</v>
      </c>
      <c r="AL16" s="1668">
        <f>SUMIF(G17:AK17,"&gt;0")</f>
        <v>6.333333333333331</v>
      </c>
      <c r="AM16" s="1669">
        <f>SUMIF(G17:AH17,"&gt;0")</f>
        <v>5.333333333333332</v>
      </c>
      <c r="AN16" s="1670">
        <f>AM16/4</f>
        <v>1.333333333333333</v>
      </c>
      <c r="AO16" s="1671">
        <f>ROUNDDOWN(AN16/$AO$4,1)</f>
        <v>0.8</v>
      </c>
    </row>
    <row r="17" spans="1:41" s="137" customFormat="1" ht="17.25" customHeight="1">
      <c r="A17" s="1672"/>
      <c r="B17" s="1720"/>
      <c r="C17" s="1661"/>
      <c r="D17" s="1675"/>
      <c r="E17" s="1676"/>
      <c r="F17" s="1677"/>
      <c r="G17" s="1678">
        <f>VLOOKUP(G16,$E$33:F40,2,FALSE)</f>
        <v>0</v>
      </c>
      <c r="H17" s="1679">
        <f>VLOOKUP(H16,$E$33:G40,2,FALSE)</f>
        <v>0</v>
      </c>
      <c r="I17" s="1679">
        <f>VLOOKUP(I16,$E$33:H40,2,FALSE)</f>
        <v>0</v>
      </c>
      <c r="J17" s="1679">
        <f>VLOOKUP(J16,$E$33:I40,2,FALSE)</f>
        <v>0</v>
      </c>
      <c r="K17" s="1679">
        <f>VLOOKUP(K16,$E$33:J40,2,FALSE)</f>
        <v>0</v>
      </c>
      <c r="L17" s="1679">
        <f>VLOOKUP(L16,$E$33:K40,2,FALSE)</f>
        <v>0</v>
      </c>
      <c r="M17" s="1680">
        <f>VLOOKUP(M16,$E$33:L40,2,FALSE)</f>
        <v>0.3333333333333333</v>
      </c>
      <c r="N17" s="1678">
        <f>VLOOKUP(N16,$E$33:M40,2,FALSE)</f>
        <v>0.3333333333333333</v>
      </c>
      <c r="O17" s="1679">
        <f>VLOOKUP(O16,$E$33:N40,2,FALSE)</f>
        <v>0.3333333333333333</v>
      </c>
      <c r="P17" s="1679">
        <f>VLOOKUP(P16,$E$33:O40,2,FALSE)</f>
        <v>0.3333333333333333</v>
      </c>
      <c r="Q17" s="1679">
        <f>VLOOKUP(Q16,$E$33:P40,2,FALSE)</f>
        <v>0</v>
      </c>
      <c r="R17" s="1679">
        <f>VLOOKUP(R16,$E$33:Q40,2,FALSE)</f>
        <v>0</v>
      </c>
      <c r="S17" s="1679">
        <f>VLOOKUP(S16,$E$33:R40,2,FALSE)</f>
        <v>0.3333333333333333</v>
      </c>
      <c r="T17" s="1680">
        <f>VLOOKUP(T16,$E$33:S40,2,FALSE)</f>
        <v>0.3333333333333333</v>
      </c>
      <c r="U17" s="1678">
        <f>VLOOKUP(U16,$E$33:T40,2,FALSE)</f>
        <v>0.3333333333333333</v>
      </c>
      <c r="V17" s="1679">
        <f>VLOOKUP(V16,$E$33:U40,2,FALSE)</f>
        <v>0.3333333333333333</v>
      </c>
      <c r="W17" s="1679">
        <f>VLOOKUP(W16,$E$33:V40,2,FALSE)</f>
        <v>0.3333333333333333</v>
      </c>
      <c r="X17" s="1679">
        <f>VLOOKUP(X16,$E$33:W40,2,FALSE)</f>
        <v>0</v>
      </c>
      <c r="Y17" s="1679">
        <f>VLOOKUP(Y16,$E$33:X40,2,FALSE)</f>
        <v>0</v>
      </c>
      <c r="Z17" s="1679">
        <f>VLOOKUP(Z16,$E$33:Y40,2,FALSE)</f>
        <v>0.3333333333333333</v>
      </c>
      <c r="AA17" s="1680">
        <f>VLOOKUP(AA16,$E$33:Z40,2,FALSE)</f>
        <v>0.3333333333333333</v>
      </c>
      <c r="AB17" s="1678">
        <f>VLOOKUP(AB16,$E$33:AA40,2,FALSE)</f>
        <v>0.3333333333333333</v>
      </c>
      <c r="AC17" s="1679">
        <f>VLOOKUP(AC16,$E$33:AB40,2,FALSE)</f>
        <v>0.3333333333333333</v>
      </c>
      <c r="AD17" s="1679">
        <f>VLOOKUP(AD16,$E$33:AC40,2,FALSE)</f>
        <v>0.3333333333333333</v>
      </c>
      <c r="AE17" s="1679">
        <f>VLOOKUP(AE16,$E$33:AD40,2,FALSE)</f>
        <v>0</v>
      </c>
      <c r="AF17" s="1679">
        <f>VLOOKUP(AF16,$E$33:AE40,2,FALSE)</f>
        <v>0</v>
      </c>
      <c r="AG17" s="1679">
        <f>VLOOKUP(AG16,$E$33:AF40,2,FALSE)</f>
        <v>0.3333333333333333</v>
      </c>
      <c r="AH17" s="1680">
        <f>VLOOKUP(AH16,$E$33:AG40,2,FALSE)</f>
        <v>0.3333333333333333</v>
      </c>
      <c r="AI17" s="1678">
        <f>VLOOKUP(AI16,$E$33:AH40,2,FALSE)</f>
        <v>0.3333333333333333</v>
      </c>
      <c r="AJ17" s="1679">
        <f>VLOOKUP(AJ16,$E$33:AI40,2,FALSE)</f>
        <v>0.3333333333333333</v>
      </c>
      <c r="AK17" s="1679">
        <f>VLOOKUP(AK16,$E$33:AJ40,2,FALSE)</f>
        <v>0.3333333333333333</v>
      </c>
      <c r="AL17" s="1681"/>
      <c r="AM17" s="1682"/>
      <c r="AN17" s="1683" t="e">
        <f>IF(#REF!/4&gt;=1,"1",#REF!)</f>
        <v>#REF!</v>
      </c>
      <c r="AO17" s="1684"/>
    </row>
    <row r="18" spans="1:41" s="137" customFormat="1" ht="17.25" customHeight="1">
      <c r="A18" s="1672"/>
      <c r="B18" s="1720"/>
      <c r="C18" s="1721"/>
      <c r="D18" s="1694" t="s">
        <v>632</v>
      </c>
      <c r="E18" s="1663"/>
      <c r="F18" s="1664"/>
      <c r="G18" s="1665"/>
      <c r="H18" s="1666"/>
      <c r="I18" s="1666"/>
      <c r="J18" s="1666"/>
      <c r="K18" s="1666"/>
      <c r="L18" s="1666"/>
      <c r="M18" s="1667"/>
      <c r="N18" s="1665"/>
      <c r="O18" s="1666"/>
      <c r="P18" s="1666"/>
      <c r="Q18" s="1666"/>
      <c r="R18" s="1666"/>
      <c r="S18" s="1666"/>
      <c r="T18" s="1667"/>
      <c r="U18" s="1665"/>
      <c r="V18" s="1666"/>
      <c r="W18" s="1666"/>
      <c r="X18" s="1666"/>
      <c r="Y18" s="1666"/>
      <c r="Z18" s="1666"/>
      <c r="AA18" s="1667"/>
      <c r="AB18" s="1665"/>
      <c r="AC18" s="1666"/>
      <c r="AD18" s="1666"/>
      <c r="AE18" s="1666"/>
      <c r="AF18" s="1666"/>
      <c r="AG18" s="1666"/>
      <c r="AH18" s="1667"/>
      <c r="AI18" s="1665"/>
      <c r="AJ18" s="1666"/>
      <c r="AK18" s="1666"/>
      <c r="AL18" s="1668">
        <f>SUMIF(G19:AK19,"&gt;0")</f>
        <v>0</v>
      </c>
      <c r="AM18" s="1669">
        <f>SUMIF(G19:AH19,"&gt;0")</f>
        <v>0</v>
      </c>
      <c r="AN18" s="1670">
        <f>AM18/4</f>
        <v>0</v>
      </c>
      <c r="AO18" s="1671">
        <f>ROUNDDOWN(AN18/$AO$4,1)</f>
        <v>0</v>
      </c>
    </row>
    <row r="19" spans="1:41" s="137" customFormat="1" ht="17.25" customHeight="1">
      <c r="A19" s="1672"/>
      <c r="B19" s="1720"/>
      <c r="C19" s="1722"/>
      <c r="D19" s="1675"/>
      <c r="E19" s="1676"/>
      <c r="F19" s="1677"/>
      <c r="G19" s="1678" t="e">
        <f>VLOOKUP(G18,$E$33:F42,2,FALSE)</f>
        <v>#N/A</v>
      </c>
      <c r="H19" s="1679" t="e">
        <f>VLOOKUP(H18,$E$33:G42,2,FALSE)</f>
        <v>#N/A</v>
      </c>
      <c r="I19" s="1679" t="e">
        <f>VLOOKUP(I18,$E$33:H42,2,FALSE)</f>
        <v>#N/A</v>
      </c>
      <c r="J19" s="1679" t="e">
        <f>VLOOKUP(J18,$E$33:I42,2,FALSE)</f>
        <v>#N/A</v>
      </c>
      <c r="K19" s="1679" t="e">
        <f>VLOOKUP(K18,$E$33:J42,2,FALSE)</f>
        <v>#N/A</v>
      </c>
      <c r="L19" s="1679" t="e">
        <f>VLOOKUP(L18,$E$33:K42,2,FALSE)</f>
        <v>#N/A</v>
      </c>
      <c r="M19" s="1680" t="e">
        <f>VLOOKUP(M18,$E$33:L42,2,FALSE)</f>
        <v>#N/A</v>
      </c>
      <c r="N19" s="1678" t="e">
        <f>VLOOKUP(N18,$E$33:M42,2,FALSE)</f>
        <v>#N/A</v>
      </c>
      <c r="O19" s="1679" t="e">
        <f>VLOOKUP(O18,$E$33:N42,2,FALSE)</f>
        <v>#N/A</v>
      </c>
      <c r="P19" s="1679" t="e">
        <f>VLOOKUP(P18,$E$33:O42,2,FALSE)</f>
        <v>#N/A</v>
      </c>
      <c r="Q19" s="1679" t="e">
        <f>VLOOKUP(Q18,$E$33:P42,2,FALSE)</f>
        <v>#N/A</v>
      </c>
      <c r="R19" s="1679" t="e">
        <f>VLOOKUP(R18,$E$33:Q42,2,FALSE)</f>
        <v>#N/A</v>
      </c>
      <c r="S19" s="1679" t="e">
        <f>VLOOKUP(S18,$E$33:R42,2,FALSE)</f>
        <v>#N/A</v>
      </c>
      <c r="T19" s="1680" t="e">
        <f>VLOOKUP(T18,$E$33:S42,2,FALSE)</f>
        <v>#N/A</v>
      </c>
      <c r="U19" s="1678" t="e">
        <f>VLOOKUP(U18,$E$33:T42,2,FALSE)</f>
        <v>#N/A</v>
      </c>
      <c r="V19" s="1679" t="e">
        <f>VLOOKUP(V18,$E$33:U42,2,FALSE)</f>
        <v>#N/A</v>
      </c>
      <c r="W19" s="1679" t="e">
        <f>VLOOKUP(W18,$E$33:V42,2,FALSE)</f>
        <v>#N/A</v>
      </c>
      <c r="X19" s="1679" t="e">
        <f>VLOOKUP(X18,$E$33:W42,2,FALSE)</f>
        <v>#N/A</v>
      </c>
      <c r="Y19" s="1679" t="e">
        <f>VLOOKUP(Y18,$E$33:X42,2,FALSE)</f>
        <v>#N/A</v>
      </c>
      <c r="Z19" s="1679" t="e">
        <f>VLOOKUP(Z18,$E$33:Y42,2,FALSE)</f>
        <v>#N/A</v>
      </c>
      <c r="AA19" s="1680" t="e">
        <f>VLOOKUP(AA18,$E$33:Z42,2,FALSE)</f>
        <v>#N/A</v>
      </c>
      <c r="AB19" s="1678" t="e">
        <f>VLOOKUP(AB18,$E$33:AA42,2,FALSE)</f>
        <v>#N/A</v>
      </c>
      <c r="AC19" s="1679" t="e">
        <f>VLOOKUP(AC18,$E$33:AB42,2,FALSE)</f>
        <v>#N/A</v>
      </c>
      <c r="AD19" s="1679" t="e">
        <f>VLOOKUP(AD18,$E$33:AC42,2,FALSE)</f>
        <v>#N/A</v>
      </c>
      <c r="AE19" s="1679" t="e">
        <f>VLOOKUP(AE18,$E$33:AD42,2,FALSE)</f>
        <v>#N/A</v>
      </c>
      <c r="AF19" s="1679" t="e">
        <f>VLOOKUP(AF18,$E$33:AE42,2,FALSE)</f>
        <v>#N/A</v>
      </c>
      <c r="AG19" s="1679" t="e">
        <f>VLOOKUP(AG18,$E$33:AF42,2,FALSE)</f>
        <v>#N/A</v>
      </c>
      <c r="AH19" s="1680" t="e">
        <f>VLOOKUP(AH18,$E$33:AG42,2,FALSE)</f>
        <v>#N/A</v>
      </c>
      <c r="AI19" s="1678" t="e">
        <f>VLOOKUP(AI18,$E$33:AH42,2,FALSE)</f>
        <v>#N/A</v>
      </c>
      <c r="AJ19" s="1679" t="e">
        <f>VLOOKUP(AJ18,$E$33:AI42,2,FALSE)</f>
        <v>#N/A</v>
      </c>
      <c r="AK19" s="1679" t="e">
        <f>VLOOKUP(AK18,$E$33:AJ42,2,FALSE)</f>
        <v>#N/A</v>
      </c>
      <c r="AL19" s="1681"/>
      <c r="AM19" s="1682"/>
      <c r="AN19" s="1683" t="e">
        <f>IF(#REF!/4&gt;=1,"1",#REF!)</f>
        <v>#REF!</v>
      </c>
      <c r="AO19" s="1684"/>
    </row>
    <row r="20" spans="1:41" s="137" customFormat="1" ht="17.25" customHeight="1">
      <c r="A20" s="1672"/>
      <c r="B20" s="1720"/>
      <c r="C20" s="1661"/>
      <c r="D20" s="1694" t="s">
        <v>632</v>
      </c>
      <c r="E20" s="1685"/>
      <c r="F20" s="1686"/>
      <c r="G20" s="1687"/>
      <c r="H20" s="1688"/>
      <c r="I20" s="1688"/>
      <c r="J20" s="1688"/>
      <c r="K20" s="1688"/>
      <c r="L20" s="1688"/>
      <c r="M20" s="1689"/>
      <c r="N20" s="1687"/>
      <c r="O20" s="1688"/>
      <c r="P20" s="1688"/>
      <c r="Q20" s="1688"/>
      <c r="R20" s="1688"/>
      <c r="S20" s="1688"/>
      <c r="T20" s="1689"/>
      <c r="U20" s="1687"/>
      <c r="V20" s="1688"/>
      <c r="W20" s="1688"/>
      <c r="X20" s="1688"/>
      <c r="Y20" s="1688"/>
      <c r="Z20" s="1688"/>
      <c r="AA20" s="1689"/>
      <c r="AB20" s="1687"/>
      <c r="AC20" s="1688"/>
      <c r="AD20" s="1688"/>
      <c r="AE20" s="1688"/>
      <c r="AF20" s="1688"/>
      <c r="AG20" s="1688"/>
      <c r="AH20" s="1689"/>
      <c r="AI20" s="1687"/>
      <c r="AJ20" s="1688"/>
      <c r="AK20" s="1688"/>
      <c r="AL20" s="1690">
        <f>SUMIF(G21:AK21,"&gt;0")</f>
        <v>0</v>
      </c>
      <c r="AM20" s="1691">
        <f>SUMIF(G21:AH21,"&gt;0")</f>
        <v>0</v>
      </c>
      <c r="AN20" s="1692">
        <f>AM20/4</f>
        <v>0</v>
      </c>
      <c r="AO20" s="1693">
        <f>ROUNDDOWN(AN20/$AO$4,1)</f>
        <v>0</v>
      </c>
    </row>
    <row r="21" spans="1:41" s="137" customFormat="1" ht="17.25" customHeight="1" thickBot="1">
      <c r="A21" s="1723"/>
      <c r="B21" s="1720"/>
      <c r="C21" s="1661"/>
      <c r="D21" s="1724"/>
      <c r="E21" s="1725"/>
      <c r="F21" s="1726"/>
      <c r="G21" s="1678" t="e">
        <f>VLOOKUP(G20,$E$33:F40,2,FALSE)</f>
        <v>#N/A</v>
      </c>
      <c r="H21" s="1679" t="e">
        <f>VLOOKUP(H20,$E$33:G40,2,FALSE)</f>
        <v>#N/A</v>
      </c>
      <c r="I21" s="1679" t="e">
        <f>VLOOKUP(I20,$E$33:H40,2,FALSE)</f>
        <v>#N/A</v>
      </c>
      <c r="J21" s="1679" t="e">
        <f>VLOOKUP(J20,$E$33:I40,2,FALSE)</f>
        <v>#N/A</v>
      </c>
      <c r="K21" s="1679" t="e">
        <f>VLOOKUP(K20,$E$33:J40,2,FALSE)</f>
        <v>#N/A</v>
      </c>
      <c r="L21" s="1679" t="e">
        <f>VLOOKUP(L20,$E$33:K40,2,FALSE)</f>
        <v>#N/A</v>
      </c>
      <c r="M21" s="1680" t="e">
        <f>VLOOKUP(M20,$E$33:L40,2,FALSE)</f>
        <v>#N/A</v>
      </c>
      <c r="N21" s="1678" t="e">
        <f>VLOOKUP(N20,$E$33:M40,2,FALSE)</f>
        <v>#N/A</v>
      </c>
      <c r="O21" s="1679" t="e">
        <f>VLOOKUP(O20,$E$33:N40,2,FALSE)</f>
        <v>#N/A</v>
      </c>
      <c r="P21" s="1679" t="e">
        <f>VLOOKUP(P20,$E$33:O40,2,FALSE)</f>
        <v>#N/A</v>
      </c>
      <c r="Q21" s="1679" t="e">
        <f>VLOOKUP(Q20,$E$33:P40,2,FALSE)</f>
        <v>#N/A</v>
      </c>
      <c r="R21" s="1679" t="e">
        <f>VLOOKUP(R20,$E$33:Q40,2,FALSE)</f>
        <v>#N/A</v>
      </c>
      <c r="S21" s="1679" t="e">
        <f>VLOOKUP(S20,$E$33:R40,2,FALSE)</f>
        <v>#N/A</v>
      </c>
      <c r="T21" s="1680" t="e">
        <f>VLOOKUP(T20,$E$33:S40,2,FALSE)</f>
        <v>#N/A</v>
      </c>
      <c r="U21" s="1678" t="e">
        <f>VLOOKUP(U20,$E$33:T40,2,FALSE)</f>
        <v>#N/A</v>
      </c>
      <c r="V21" s="1679" t="e">
        <f>VLOOKUP(V20,$E$33:U40,2,FALSE)</f>
        <v>#N/A</v>
      </c>
      <c r="W21" s="1679" t="e">
        <f>VLOOKUP(W20,$E$33:V40,2,FALSE)</f>
        <v>#N/A</v>
      </c>
      <c r="X21" s="1679" t="e">
        <f>VLOOKUP(X20,$E$33:W40,2,FALSE)</f>
        <v>#N/A</v>
      </c>
      <c r="Y21" s="1679" t="e">
        <f>VLOOKUP(Y20,$E$33:X40,2,FALSE)</f>
        <v>#N/A</v>
      </c>
      <c r="Z21" s="1679" t="e">
        <f>VLOOKUP(Z20,$E$33:Y40,2,FALSE)</f>
        <v>#N/A</v>
      </c>
      <c r="AA21" s="1680" t="e">
        <f>VLOOKUP(AA20,$E$33:Z40,2,FALSE)</f>
        <v>#N/A</v>
      </c>
      <c r="AB21" s="1678" t="e">
        <f>VLOOKUP(AB20,$E$33:AA40,2,FALSE)</f>
        <v>#N/A</v>
      </c>
      <c r="AC21" s="1679" t="e">
        <f>VLOOKUP(AC20,$E$33:AB40,2,FALSE)</f>
        <v>#N/A</v>
      </c>
      <c r="AD21" s="1679" t="e">
        <f>VLOOKUP(AD20,$E$33:AC40,2,FALSE)</f>
        <v>#N/A</v>
      </c>
      <c r="AE21" s="1679" t="e">
        <f>VLOOKUP(AE20,$E$33:AD40,2,FALSE)</f>
        <v>#N/A</v>
      </c>
      <c r="AF21" s="1679" t="e">
        <f>VLOOKUP(AF20,$E$33:AE40,2,FALSE)</f>
        <v>#N/A</v>
      </c>
      <c r="AG21" s="1679" t="e">
        <f>VLOOKUP(AG20,$E$33:AF40,2,FALSE)</f>
        <v>#N/A</v>
      </c>
      <c r="AH21" s="1680" t="e">
        <f>VLOOKUP(AH20,$E$33:AG40,2,FALSE)</f>
        <v>#N/A</v>
      </c>
      <c r="AI21" s="1678" t="e">
        <f>VLOOKUP(AI20,$E$33:AH40,2,FALSE)</f>
        <v>#N/A</v>
      </c>
      <c r="AJ21" s="1679" t="e">
        <f>VLOOKUP(AJ20,$E$33:AI40,2,FALSE)</f>
        <v>#N/A</v>
      </c>
      <c r="AK21" s="1679" t="e">
        <f>VLOOKUP(AK20,$E$33:AJ40,2,FALSE)</f>
        <v>#N/A</v>
      </c>
      <c r="AL21" s="1727"/>
      <c r="AM21" s="1728"/>
      <c r="AN21" s="1729" t="e">
        <f>IF(#REF!/4&gt;=1,"1",#REF!)</f>
        <v>#REF!</v>
      </c>
      <c r="AO21" s="1730"/>
    </row>
    <row r="22" spans="1:41" s="137" customFormat="1" ht="17.25" customHeight="1" thickBot="1" thickTop="1">
      <c r="A22" s="1731" t="s">
        <v>215</v>
      </c>
      <c r="B22" s="1732"/>
      <c r="C22" s="1732"/>
      <c r="D22" s="1732"/>
      <c r="E22" s="1732"/>
      <c r="F22" s="1733"/>
      <c r="G22" s="1734">
        <f>SUMIF(G9:G14,"&gt;0")+SUMIF(G16:G21,"&gt;0")</f>
        <v>0</v>
      </c>
      <c r="H22" s="1735">
        <f aca="true" t="shared" si="2" ref="H22:AK22">SUMIF(H9:H14,"&gt;0")+SUMIF(H16:H21,"&gt;0")</f>
        <v>0</v>
      </c>
      <c r="I22" s="1735">
        <f t="shared" si="2"/>
        <v>0</v>
      </c>
      <c r="J22" s="1735">
        <f t="shared" si="2"/>
        <v>0</v>
      </c>
      <c r="K22" s="1735">
        <f t="shared" si="2"/>
        <v>0</v>
      </c>
      <c r="L22" s="1735">
        <f t="shared" si="2"/>
        <v>0</v>
      </c>
      <c r="M22" s="1736">
        <f t="shared" si="2"/>
        <v>1.1249999999999998</v>
      </c>
      <c r="N22" s="1737">
        <f t="shared" si="2"/>
        <v>1.1249999999999998</v>
      </c>
      <c r="O22" s="1735">
        <f t="shared" si="2"/>
        <v>1.1249999999999998</v>
      </c>
      <c r="P22" s="1735">
        <f t="shared" si="2"/>
        <v>1</v>
      </c>
      <c r="Q22" s="1735">
        <f t="shared" si="2"/>
        <v>0</v>
      </c>
      <c r="R22" s="1735">
        <f t="shared" si="2"/>
        <v>0</v>
      </c>
      <c r="S22" s="1735">
        <f t="shared" si="2"/>
        <v>0.7916666666666665</v>
      </c>
      <c r="T22" s="1738">
        <f t="shared" si="2"/>
        <v>1.1249999999999998</v>
      </c>
      <c r="U22" s="1734">
        <f t="shared" si="2"/>
        <v>1.1249999999999998</v>
      </c>
      <c r="V22" s="1735">
        <f t="shared" si="2"/>
        <v>1.1249999999999998</v>
      </c>
      <c r="W22" s="1735">
        <f t="shared" si="2"/>
        <v>1</v>
      </c>
      <c r="X22" s="1735">
        <f t="shared" si="2"/>
        <v>0</v>
      </c>
      <c r="Y22" s="1735">
        <f t="shared" si="2"/>
        <v>0</v>
      </c>
      <c r="Z22" s="1735">
        <f t="shared" si="2"/>
        <v>1.1249999999999998</v>
      </c>
      <c r="AA22" s="1736">
        <f t="shared" si="2"/>
        <v>1.1249999999999998</v>
      </c>
      <c r="AB22" s="1737">
        <f t="shared" si="2"/>
        <v>1.1249999999999998</v>
      </c>
      <c r="AC22" s="1735">
        <f t="shared" si="2"/>
        <v>0.7916666666666665</v>
      </c>
      <c r="AD22" s="1735">
        <f t="shared" si="2"/>
        <v>1</v>
      </c>
      <c r="AE22" s="1735">
        <f t="shared" si="2"/>
        <v>0</v>
      </c>
      <c r="AF22" s="1735">
        <f t="shared" si="2"/>
        <v>0</v>
      </c>
      <c r="AG22" s="1735">
        <f t="shared" si="2"/>
        <v>1.1249999999999998</v>
      </c>
      <c r="AH22" s="1736">
        <f t="shared" si="2"/>
        <v>1.1249999999999998</v>
      </c>
      <c r="AI22" s="1737">
        <f t="shared" si="2"/>
        <v>1.1249999999999998</v>
      </c>
      <c r="AJ22" s="1735">
        <f t="shared" si="2"/>
        <v>1.1249999999999998</v>
      </c>
      <c r="AK22" s="1735">
        <f t="shared" si="2"/>
        <v>1</v>
      </c>
      <c r="AL22" s="1739">
        <f>SUM(AL9:AL14)+SUM(AL16:AL21)</f>
        <v>20.20833333333333</v>
      </c>
      <c r="AM22" s="1740">
        <f>SUM(AM9:AM14)+SUM(AM16:AM21)</f>
        <v>16.95833333333333</v>
      </c>
      <c r="AN22" s="1741">
        <f>AM22/4</f>
        <v>4.239583333333332</v>
      </c>
      <c r="AO22" s="1742">
        <f>AN22/$AO$4</f>
        <v>2.5437499999999993</v>
      </c>
    </row>
    <row r="23" spans="1:41" s="138" customFormat="1" ht="24.75" customHeight="1" thickBot="1">
      <c r="A23" s="1743" t="s">
        <v>636</v>
      </c>
      <c r="B23" s="1587"/>
      <c r="C23" s="1587"/>
      <c r="D23" s="1588"/>
      <c r="E23" s="1708" t="s">
        <v>679</v>
      </c>
      <c r="F23" s="1709"/>
      <c r="G23" s="1744">
        <f>COUNTIF(G9:G21,"①")+COUNTIF(G9:G21,"②")+COUNTIF(G9:G21,"③")+COUNTIF(G9:G21,"④")+COUNTIF(G9:G21,"⑤")+COUNTIF(G9:G21,"⑥")+COUNTIF(G9:G21,"⑦")</f>
        <v>0</v>
      </c>
      <c r="H23" s="1745">
        <f aca="true" t="shared" si="3" ref="H23:AK23">COUNTIF(H9:H21,"①")+COUNTIF(H9:H21,"②")+COUNTIF(H9:H21,"③")+COUNTIF(H9:H21,"④")+COUNTIF(H9:H21,"⑤")+COUNTIF(H9:H21,"⑥")+COUNTIF(H9:H21,"⑦")</f>
        <v>0</v>
      </c>
      <c r="I23" s="1745">
        <f t="shared" si="3"/>
        <v>0</v>
      </c>
      <c r="J23" s="1745">
        <f t="shared" si="3"/>
        <v>0</v>
      </c>
      <c r="K23" s="1745">
        <f t="shared" si="3"/>
        <v>0</v>
      </c>
      <c r="L23" s="1745">
        <f t="shared" si="3"/>
        <v>0</v>
      </c>
      <c r="M23" s="1746">
        <f t="shared" si="3"/>
        <v>4</v>
      </c>
      <c r="N23" s="1744">
        <f t="shared" si="3"/>
        <v>4</v>
      </c>
      <c r="O23" s="1745">
        <f t="shared" si="3"/>
        <v>4</v>
      </c>
      <c r="P23" s="1745">
        <f t="shared" si="3"/>
        <v>3</v>
      </c>
      <c r="Q23" s="1745">
        <f t="shared" si="3"/>
        <v>0</v>
      </c>
      <c r="R23" s="1745">
        <f t="shared" si="3"/>
        <v>0</v>
      </c>
      <c r="S23" s="1745">
        <f t="shared" si="3"/>
        <v>3</v>
      </c>
      <c r="T23" s="1746">
        <f t="shared" si="3"/>
        <v>4</v>
      </c>
      <c r="U23" s="1744">
        <f t="shared" si="3"/>
        <v>4</v>
      </c>
      <c r="V23" s="1745">
        <f t="shared" si="3"/>
        <v>4</v>
      </c>
      <c r="W23" s="1745">
        <f t="shared" si="3"/>
        <v>3</v>
      </c>
      <c r="X23" s="1745">
        <f t="shared" si="3"/>
        <v>0</v>
      </c>
      <c r="Y23" s="1745">
        <f t="shared" si="3"/>
        <v>0</v>
      </c>
      <c r="Z23" s="1745">
        <f t="shared" si="3"/>
        <v>4</v>
      </c>
      <c r="AA23" s="1746">
        <f t="shared" si="3"/>
        <v>4</v>
      </c>
      <c r="AB23" s="1744">
        <f t="shared" si="3"/>
        <v>4</v>
      </c>
      <c r="AC23" s="1745">
        <f t="shared" si="3"/>
        <v>3</v>
      </c>
      <c r="AD23" s="1745">
        <f t="shared" si="3"/>
        <v>3</v>
      </c>
      <c r="AE23" s="1745">
        <f t="shared" si="3"/>
        <v>0</v>
      </c>
      <c r="AF23" s="1745">
        <f t="shared" si="3"/>
        <v>0</v>
      </c>
      <c r="AG23" s="1745">
        <f t="shared" si="3"/>
        <v>4</v>
      </c>
      <c r="AH23" s="1746">
        <f t="shared" si="3"/>
        <v>4</v>
      </c>
      <c r="AI23" s="1744">
        <f t="shared" si="3"/>
        <v>4</v>
      </c>
      <c r="AJ23" s="1745">
        <f t="shared" si="3"/>
        <v>4</v>
      </c>
      <c r="AK23" s="1745">
        <f t="shared" si="3"/>
        <v>3</v>
      </c>
      <c r="AL23" s="1593"/>
      <c r="AM23" s="1747"/>
      <c r="AN23" s="1748"/>
      <c r="AO23" s="1748"/>
    </row>
    <row r="24" spans="2:41" s="137" customFormat="1" ht="17.25" customHeight="1" thickBot="1">
      <c r="B24" s="1749"/>
      <c r="C24" s="1750"/>
      <c r="D24" s="1750"/>
      <c r="E24" s="1750"/>
      <c r="F24" s="1750"/>
      <c r="G24" s="1751"/>
      <c r="H24" s="1751"/>
      <c r="I24" s="1752"/>
      <c r="J24" s="1752"/>
      <c r="K24" s="1752"/>
      <c r="L24" s="1752"/>
      <c r="M24" s="1752"/>
      <c r="N24" s="1752"/>
      <c r="O24" s="1752"/>
      <c r="P24" s="1752"/>
      <c r="Q24" s="1752"/>
      <c r="R24" s="1752"/>
      <c r="S24" s="1752"/>
      <c r="T24" s="1752"/>
      <c r="U24" s="1752"/>
      <c r="V24" s="1752"/>
      <c r="W24" s="1752"/>
      <c r="X24" s="1752"/>
      <c r="Y24" s="1752"/>
      <c r="Z24" s="1752"/>
      <c r="AA24" s="1752"/>
      <c r="AB24" s="1752"/>
      <c r="AC24" s="1752"/>
      <c r="AD24" s="1752"/>
      <c r="AE24" s="1752"/>
      <c r="AF24" s="1752"/>
      <c r="AG24" s="1752"/>
      <c r="AH24" s="1752"/>
      <c r="AI24" s="1752"/>
      <c r="AJ24" s="1752"/>
      <c r="AK24" s="1752"/>
      <c r="AL24" s="1748"/>
      <c r="AM24" s="1748"/>
      <c r="AN24" s="1748"/>
      <c r="AO24" s="1748"/>
    </row>
    <row r="25" spans="1:41" s="137" customFormat="1" ht="18.75" customHeight="1">
      <c r="A25" s="1753" t="s">
        <v>637</v>
      </c>
      <c r="B25" s="1622"/>
      <c r="C25" s="1754" t="s">
        <v>204</v>
      </c>
      <c r="D25" s="1755"/>
      <c r="E25" s="1756" t="s">
        <v>205</v>
      </c>
      <c r="F25" s="1626" t="s">
        <v>128</v>
      </c>
      <c r="G25" s="1627" t="s">
        <v>206</v>
      </c>
      <c r="H25" s="1626"/>
      <c r="I25" s="1626"/>
      <c r="J25" s="1626"/>
      <c r="K25" s="1626"/>
      <c r="L25" s="1626"/>
      <c r="M25" s="1628"/>
      <c r="N25" s="1627" t="s">
        <v>207</v>
      </c>
      <c r="O25" s="1626"/>
      <c r="P25" s="1626"/>
      <c r="Q25" s="1626"/>
      <c r="R25" s="1626"/>
      <c r="S25" s="1626"/>
      <c r="T25" s="1628"/>
      <c r="U25" s="1627" t="s">
        <v>208</v>
      </c>
      <c r="V25" s="1626"/>
      <c r="W25" s="1626"/>
      <c r="X25" s="1626"/>
      <c r="Y25" s="1626"/>
      <c r="Z25" s="1626"/>
      <c r="AA25" s="1628"/>
      <c r="AB25" s="1629" t="s">
        <v>209</v>
      </c>
      <c r="AC25" s="1626"/>
      <c r="AD25" s="1626"/>
      <c r="AE25" s="1626"/>
      <c r="AF25" s="1626"/>
      <c r="AG25" s="1626"/>
      <c r="AH25" s="1628"/>
      <c r="AI25" s="1629" t="s">
        <v>624</v>
      </c>
      <c r="AJ25" s="1626"/>
      <c r="AK25" s="1626"/>
      <c r="AL25" s="1630" t="s">
        <v>625</v>
      </c>
      <c r="AM25" s="1631" t="s">
        <v>681</v>
      </c>
      <c r="AN25" s="1631"/>
      <c r="AO25" s="1632"/>
    </row>
    <row r="26" spans="1:41" s="137" customFormat="1" ht="18.75" customHeight="1">
      <c r="A26" s="1633"/>
      <c r="B26" s="1634"/>
      <c r="C26" s="1757"/>
      <c r="D26" s="1758"/>
      <c r="E26" s="1759"/>
      <c r="F26" s="1638"/>
      <c r="G26" s="1639">
        <f>DATE(W2,AA2,1)</f>
        <v>43586</v>
      </c>
      <c r="H26" s="1640">
        <f>DATE(W2,AA2,2)</f>
        <v>43587</v>
      </c>
      <c r="I26" s="1640">
        <f>DATE(W2,AA2,3)</f>
        <v>43588</v>
      </c>
      <c r="J26" s="1640">
        <f>DATE(W2,AA2,4)</f>
        <v>43589</v>
      </c>
      <c r="K26" s="1640">
        <f>DATE(W2,AA2,5)</f>
        <v>43590</v>
      </c>
      <c r="L26" s="1640">
        <f>DATE(W2,AA2,6)</f>
        <v>43591</v>
      </c>
      <c r="M26" s="1641">
        <f>DATE(W2,AA2,7)</f>
        <v>43592</v>
      </c>
      <c r="N26" s="1639">
        <f>DATE(W2,AA2,8)</f>
        <v>43593</v>
      </c>
      <c r="O26" s="1640">
        <f>DATE(W2,AA2,9)</f>
        <v>43594</v>
      </c>
      <c r="P26" s="1640">
        <f>DATE(W2,AA2,10)</f>
        <v>43595</v>
      </c>
      <c r="Q26" s="1640">
        <f>DATE(W2,AA2,11)</f>
        <v>43596</v>
      </c>
      <c r="R26" s="1640">
        <f>DATE(W2,AA2,12)</f>
        <v>43597</v>
      </c>
      <c r="S26" s="1640">
        <f>DATE(W2,AA2,13)</f>
        <v>43598</v>
      </c>
      <c r="T26" s="1641">
        <f>DATE(W2,AA2,14)</f>
        <v>43599</v>
      </c>
      <c r="U26" s="1639">
        <f>DATE(W2,AA2,15)</f>
        <v>43600</v>
      </c>
      <c r="V26" s="1640">
        <f>DATE(W2,AA2,16)</f>
        <v>43601</v>
      </c>
      <c r="W26" s="1640">
        <f>DATE(W2,AA2,17)</f>
        <v>43602</v>
      </c>
      <c r="X26" s="1640">
        <f>DATE(W2,AA2,18)</f>
        <v>43603</v>
      </c>
      <c r="Y26" s="1640">
        <f>DATE(W2,AA2,19)</f>
        <v>43604</v>
      </c>
      <c r="Z26" s="1640">
        <f>DATE(W2,AA2,20)</f>
        <v>43605</v>
      </c>
      <c r="AA26" s="1641">
        <f>DATE(W2,AA2,21)</f>
        <v>43606</v>
      </c>
      <c r="AB26" s="1642">
        <f>DATE(W2,AA2,22)</f>
        <v>43607</v>
      </c>
      <c r="AC26" s="1640">
        <f>DATE(W2,AA2,23)</f>
        <v>43608</v>
      </c>
      <c r="AD26" s="1640">
        <f>DATE(W2,AA2,24)</f>
        <v>43609</v>
      </c>
      <c r="AE26" s="1640">
        <f>DATE(W2,AA2,25)</f>
        <v>43610</v>
      </c>
      <c r="AF26" s="1640">
        <f>DATE(W2,AA2,26)</f>
        <v>43611</v>
      </c>
      <c r="AG26" s="1640">
        <f>DATE(W2,AA2,27)</f>
        <v>43612</v>
      </c>
      <c r="AH26" s="1641">
        <f>DATE(W2,AA2,28)</f>
        <v>43613</v>
      </c>
      <c r="AI26" s="1640">
        <f>DATE(W2,AA2,29)</f>
        <v>43614</v>
      </c>
      <c r="AJ26" s="1640">
        <f>DATE(W2,AA2,30)</f>
        <v>43615</v>
      </c>
      <c r="AK26" s="1640">
        <f>DATE(W2,AA2,31)</f>
        <v>43616</v>
      </c>
      <c r="AL26" s="1643"/>
      <c r="AM26" s="1644" t="s">
        <v>682</v>
      </c>
      <c r="AN26" s="1645" t="s">
        <v>683</v>
      </c>
      <c r="AO26" s="1646" t="s">
        <v>629</v>
      </c>
    </row>
    <row r="27" spans="1:41" s="137" customFormat="1" ht="18.75" customHeight="1" thickBot="1">
      <c r="A27" s="1633"/>
      <c r="B27" s="1634"/>
      <c r="C27" s="1760"/>
      <c r="D27" s="1761"/>
      <c r="E27" s="1762"/>
      <c r="F27" s="1638"/>
      <c r="G27" s="1653" t="str">
        <f aca="true" t="shared" si="4" ref="G27:AK27">TEXT(G26,"aaa")</f>
        <v>水</v>
      </c>
      <c r="H27" s="1654" t="str">
        <f t="shared" si="4"/>
        <v>木</v>
      </c>
      <c r="I27" s="1654" t="str">
        <f t="shared" si="4"/>
        <v>金</v>
      </c>
      <c r="J27" s="1654" t="str">
        <f t="shared" si="4"/>
        <v>土</v>
      </c>
      <c r="K27" s="1654" t="str">
        <f t="shared" si="4"/>
        <v>日</v>
      </c>
      <c r="L27" s="1654" t="str">
        <f t="shared" si="4"/>
        <v>月</v>
      </c>
      <c r="M27" s="1654" t="str">
        <f t="shared" si="4"/>
        <v>火</v>
      </c>
      <c r="N27" s="1653" t="str">
        <f t="shared" si="4"/>
        <v>水</v>
      </c>
      <c r="O27" s="1654" t="str">
        <f t="shared" si="4"/>
        <v>木</v>
      </c>
      <c r="P27" s="1654" t="str">
        <f t="shared" si="4"/>
        <v>金</v>
      </c>
      <c r="Q27" s="1654" t="str">
        <f t="shared" si="4"/>
        <v>土</v>
      </c>
      <c r="R27" s="1654" t="str">
        <f t="shared" si="4"/>
        <v>日</v>
      </c>
      <c r="S27" s="1654" t="str">
        <f t="shared" si="4"/>
        <v>月</v>
      </c>
      <c r="T27" s="1654" t="str">
        <f t="shared" si="4"/>
        <v>火</v>
      </c>
      <c r="U27" s="1653" t="str">
        <f t="shared" si="4"/>
        <v>水</v>
      </c>
      <c r="V27" s="1654" t="str">
        <f t="shared" si="4"/>
        <v>木</v>
      </c>
      <c r="W27" s="1654" t="str">
        <f t="shared" si="4"/>
        <v>金</v>
      </c>
      <c r="X27" s="1654" t="str">
        <f t="shared" si="4"/>
        <v>土</v>
      </c>
      <c r="Y27" s="1654" t="str">
        <f t="shared" si="4"/>
        <v>日</v>
      </c>
      <c r="Z27" s="1654" t="str">
        <f t="shared" si="4"/>
        <v>月</v>
      </c>
      <c r="AA27" s="1654" t="str">
        <f t="shared" si="4"/>
        <v>火</v>
      </c>
      <c r="AB27" s="1653" t="str">
        <f t="shared" si="4"/>
        <v>水</v>
      </c>
      <c r="AC27" s="1654" t="str">
        <f t="shared" si="4"/>
        <v>木</v>
      </c>
      <c r="AD27" s="1654" t="str">
        <f t="shared" si="4"/>
        <v>金</v>
      </c>
      <c r="AE27" s="1654" t="str">
        <f t="shared" si="4"/>
        <v>土</v>
      </c>
      <c r="AF27" s="1654" t="str">
        <f t="shared" si="4"/>
        <v>日</v>
      </c>
      <c r="AG27" s="1654" t="str">
        <f t="shared" si="4"/>
        <v>月</v>
      </c>
      <c r="AH27" s="1654" t="str">
        <f t="shared" si="4"/>
        <v>火</v>
      </c>
      <c r="AI27" s="1653" t="str">
        <f t="shared" si="4"/>
        <v>水</v>
      </c>
      <c r="AJ27" s="1654" t="str">
        <f t="shared" si="4"/>
        <v>木</v>
      </c>
      <c r="AK27" s="1654" t="str">
        <f t="shared" si="4"/>
        <v>金</v>
      </c>
      <c r="AL27" s="1643"/>
      <c r="AM27" s="1763"/>
      <c r="AN27" s="1764"/>
      <c r="AO27" s="1765"/>
    </row>
    <row r="28" spans="1:41" s="137" customFormat="1" ht="17.25" customHeight="1">
      <c r="A28" s="1633"/>
      <c r="B28" s="1634"/>
      <c r="C28" s="1766" t="s">
        <v>684</v>
      </c>
      <c r="D28" s="1767"/>
      <c r="E28" s="1768" t="s">
        <v>607</v>
      </c>
      <c r="F28" s="1769" t="s">
        <v>685</v>
      </c>
      <c r="G28" s="1770" t="s">
        <v>646</v>
      </c>
      <c r="H28" s="1771" t="s">
        <v>646</v>
      </c>
      <c r="I28" s="1769" t="s">
        <v>646</v>
      </c>
      <c r="J28" s="1769" t="s">
        <v>646</v>
      </c>
      <c r="K28" s="1769" t="s">
        <v>646</v>
      </c>
      <c r="L28" s="1769" t="s">
        <v>646</v>
      </c>
      <c r="M28" s="1772" t="s">
        <v>675</v>
      </c>
      <c r="N28" s="1770" t="s">
        <v>675</v>
      </c>
      <c r="O28" s="1771" t="s">
        <v>675</v>
      </c>
      <c r="P28" s="1769" t="s">
        <v>675</v>
      </c>
      <c r="Q28" s="1769" t="s">
        <v>646</v>
      </c>
      <c r="R28" s="1769" t="s">
        <v>646</v>
      </c>
      <c r="S28" s="1769" t="s">
        <v>675</v>
      </c>
      <c r="T28" s="1772" t="s">
        <v>675</v>
      </c>
      <c r="U28" s="1770" t="s">
        <v>675</v>
      </c>
      <c r="V28" s="1771" t="s">
        <v>675</v>
      </c>
      <c r="W28" s="1769" t="s">
        <v>675</v>
      </c>
      <c r="X28" s="1769" t="s">
        <v>646</v>
      </c>
      <c r="Y28" s="1769" t="s">
        <v>646</v>
      </c>
      <c r="Z28" s="1769" t="s">
        <v>675</v>
      </c>
      <c r="AA28" s="1772" t="s">
        <v>675</v>
      </c>
      <c r="AB28" s="1770" t="s">
        <v>675</v>
      </c>
      <c r="AC28" s="1771" t="s">
        <v>675</v>
      </c>
      <c r="AD28" s="1769" t="s">
        <v>675</v>
      </c>
      <c r="AE28" s="1769" t="s">
        <v>646</v>
      </c>
      <c r="AF28" s="1769" t="s">
        <v>646</v>
      </c>
      <c r="AG28" s="1769" t="s">
        <v>675</v>
      </c>
      <c r="AH28" s="1772" t="s">
        <v>675</v>
      </c>
      <c r="AI28" s="1770" t="s">
        <v>675</v>
      </c>
      <c r="AJ28" s="1771" t="s">
        <v>675</v>
      </c>
      <c r="AK28" s="1771" t="s">
        <v>675</v>
      </c>
      <c r="AL28" s="1773">
        <f>(COUNTIF(G28:AK28,"①"))*F34+(COUNTIF(G28:AK28,"②"))*F35+(COUNTIF(G28:AK28,"③"))*F36+(COUNTIF(G28:AK28,"④"))*F37+(COUNTIF(G28:AK28,"⑤"))*F38+(COUNTIF(G28:AK28,"⑥"))*F39+(COUNTIF(G28:AK28,"⑦"))*F40</f>
        <v>6.333333333333333</v>
      </c>
      <c r="AM28" s="1774">
        <f>(COUNTIF(G28:AH28,"①"))*F34+(COUNTIF(G28:AH28,"②"))*F35+(COUNTIF(G28:AH28,"③"))*F36+(COUNTIF(G28:AH28,"④"))*F37+(COUNTIF(G28:AH28,"⑤"))*F38+(COUNTIF(G28:AH28,"⑥"))*F39+(COUNTIF(G28:AH28,"⑦"))*F40</f>
        <v>5.333333333333333</v>
      </c>
      <c r="AN28" s="1775">
        <f>AM28/4</f>
        <v>1.3333333333333333</v>
      </c>
      <c r="AO28" s="1776">
        <f>ROUNDDOWN(AN28/AO4,1)</f>
        <v>0.8</v>
      </c>
    </row>
    <row r="29" spans="1:41" s="137" customFormat="1" ht="17.25" customHeight="1">
      <c r="A29" s="1633"/>
      <c r="B29" s="1634"/>
      <c r="C29" s="1777"/>
      <c r="D29" s="1778"/>
      <c r="E29" s="1779"/>
      <c r="F29" s="1780"/>
      <c r="G29" s="1781"/>
      <c r="H29" s="1782"/>
      <c r="I29" s="1780"/>
      <c r="J29" s="1780"/>
      <c r="K29" s="1780"/>
      <c r="L29" s="1780"/>
      <c r="M29" s="1783"/>
      <c r="N29" s="1781"/>
      <c r="O29" s="1782"/>
      <c r="P29" s="1780"/>
      <c r="Q29" s="1780"/>
      <c r="R29" s="1780"/>
      <c r="S29" s="1780"/>
      <c r="T29" s="1783"/>
      <c r="U29" s="1781"/>
      <c r="V29" s="1782"/>
      <c r="W29" s="1780"/>
      <c r="X29" s="1780"/>
      <c r="Y29" s="1780"/>
      <c r="Z29" s="1780"/>
      <c r="AA29" s="1783"/>
      <c r="AB29" s="1781"/>
      <c r="AC29" s="1782"/>
      <c r="AD29" s="1780"/>
      <c r="AE29" s="1780"/>
      <c r="AF29" s="1780"/>
      <c r="AG29" s="1780"/>
      <c r="AH29" s="1783"/>
      <c r="AI29" s="1781"/>
      <c r="AJ29" s="1782"/>
      <c r="AK29" s="1782"/>
      <c r="AL29" s="1784">
        <f>(COUNTIF(G29:AK29,"①"))*F34+(COUNTIF(G29:AK29,"②"))*F35+(COUNTIF(G29:AK29,"③"))*F36+(COUNTIF(G29:AK29,"④"))*F37+(COUNTIF(G29:AK29,"⑤"))*F38+(COUNTIF(G29:AK29,"⑥"))*F39+(COUNTIF(G29:AK29,"⑦"))*F40</f>
        <v>0</v>
      </c>
      <c r="AM29" s="1785">
        <f>(COUNTIF(G29:AH29,"①"))*F34+(COUNTIF(G29:AH29,"②"))*F35+(COUNTIF(G29:AH29,"③"))*F36+(COUNTIF(G29:AH29,"④"))*F37+(COUNTIF(G29:AH29,"⑤"))*F38+(COUNTIF(G29:AH29,"⑥"))*F39+(COUNTIF(G29:AH29,"⑦"))*F40</f>
        <v>0</v>
      </c>
      <c r="AN29" s="1786">
        <f>AM29/4</f>
        <v>0</v>
      </c>
      <c r="AO29" s="1787">
        <f>ROUNDDOWN(AN29/AO4,1)</f>
        <v>0</v>
      </c>
    </row>
    <row r="30" spans="1:41" s="137" customFormat="1" ht="17.25" customHeight="1" thickBot="1">
      <c r="A30" s="1647"/>
      <c r="B30" s="1648"/>
      <c r="C30" s="1788"/>
      <c r="D30" s="1789"/>
      <c r="E30" s="1654"/>
      <c r="F30" s="1790"/>
      <c r="G30" s="1791"/>
      <c r="H30" s="1792"/>
      <c r="I30" s="1793"/>
      <c r="J30" s="1793"/>
      <c r="K30" s="1793"/>
      <c r="L30" s="1793"/>
      <c r="M30" s="1794"/>
      <c r="N30" s="1791"/>
      <c r="O30" s="1792"/>
      <c r="P30" s="1793"/>
      <c r="Q30" s="1793"/>
      <c r="R30" s="1793"/>
      <c r="S30" s="1793"/>
      <c r="T30" s="1794"/>
      <c r="U30" s="1791"/>
      <c r="V30" s="1792"/>
      <c r="W30" s="1793"/>
      <c r="X30" s="1793"/>
      <c r="Y30" s="1793"/>
      <c r="Z30" s="1793"/>
      <c r="AA30" s="1794"/>
      <c r="AB30" s="1791"/>
      <c r="AC30" s="1792"/>
      <c r="AD30" s="1793"/>
      <c r="AE30" s="1793"/>
      <c r="AF30" s="1793"/>
      <c r="AG30" s="1793"/>
      <c r="AH30" s="1794"/>
      <c r="AI30" s="1791"/>
      <c r="AJ30" s="1792"/>
      <c r="AK30" s="1792"/>
      <c r="AL30" s="1795">
        <f>(COUNTIF(G30:AK30,"①"))*F34+(COUNTIF(G30:AK30,"②"))*F35+(COUNTIF(G30:AK30,"③"))*F36+(COUNTIF(G30:AK30,"④"))*F37+(COUNTIF(G30:AK30,"⑤"))*F38+(COUNTIF(G30:AK30,"⑥"))*F39+(COUNTIF(G30:AK30,"⑦"))*F40</f>
        <v>0</v>
      </c>
      <c r="AM30" s="1796">
        <f>(COUNTIF(G30:AH30,"①"))*F34+(COUNTIF(G30:AH30,"②"))*F35+(COUNTIF(G30:AH30,"③"))*F36+(COUNTIF(G30:AH30,"④"))*F37+(COUNTIF(G30:AH30,"⑤"))*F38+(COUNTIF(G30:AH30,"⑥"))*F39+(COUNTIF(G30:AH30,"⑦"))*F40</f>
        <v>0</v>
      </c>
      <c r="AN30" s="1797">
        <f>AM30/4</f>
        <v>0</v>
      </c>
      <c r="AO30" s="1798">
        <f>ROUNDDOWN(AN30/AO4,1)</f>
        <v>0</v>
      </c>
    </row>
    <row r="31" spans="2:52" s="137" customFormat="1" ht="17.25" customHeight="1" thickBot="1">
      <c r="B31" s="1799"/>
      <c r="C31" s="1750"/>
      <c r="D31" s="1750"/>
      <c r="E31" s="1750"/>
      <c r="F31" s="1750"/>
      <c r="G31" s="1750"/>
      <c r="H31" s="1750"/>
      <c r="I31" s="1750"/>
      <c r="J31" s="1750"/>
      <c r="K31" s="1750"/>
      <c r="L31" s="1750"/>
      <c r="M31" s="1750"/>
      <c r="N31" s="1750"/>
      <c r="O31" s="1748"/>
      <c r="P31" s="1748"/>
      <c r="Q31" s="1748"/>
      <c r="R31" s="1748"/>
      <c r="S31" s="1748"/>
      <c r="T31" s="1748"/>
      <c r="U31" s="1748"/>
      <c r="V31" s="1800"/>
      <c r="W31" s="1800"/>
      <c r="X31" s="1800"/>
      <c r="Y31" s="1800"/>
      <c r="Z31" s="1800"/>
      <c r="AA31" s="1800"/>
      <c r="AB31" s="1800"/>
      <c r="AC31" s="1800"/>
      <c r="AD31" s="1800"/>
      <c r="AE31" s="1800"/>
      <c r="AF31" s="1800"/>
      <c r="AG31" s="1800"/>
      <c r="AH31" s="1800"/>
      <c r="AI31" s="1800"/>
      <c r="AJ31" s="1800"/>
      <c r="AK31" s="1800"/>
      <c r="AL31" s="1800"/>
      <c r="AM31" s="1800"/>
      <c r="AN31" s="1800"/>
      <c r="AO31" s="1800"/>
      <c r="AP31" s="177"/>
      <c r="AQ31" s="177"/>
      <c r="AR31" s="177"/>
      <c r="AS31" s="181"/>
      <c r="AT31" s="181"/>
      <c r="AU31" s="226"/>
      <c r="AV31" s="226"/>
      <c r="AW31" s="226"/>
      <c r="AX31" s="226"/>
      <c r="AY31" s="226"/>
      <c r="AZ31" s="226"/>
    </row>
    <row r="32" spans="2:52" s="137" customFormat="1" ht="18.75" customHeight="1">
      <c r="B32" s="1801" t="s">
        <v>686</v>
      </c>
      <c r="C32" s="1802"/>
      <c r="D32" s="1803"/>
      <c r="E32" s="1804" t="s">
        <v>640</v>
      </c>
      <c r="F32" s="1805" t="s">
        <v>641</v>
      </c>
      <c r="G32" s="1806" t="s">
        <v>642</v>
      </c>
      <c r="H32" s="1807"/>
      <c r="I32" s="1808" t="s">
        <v>643</v>
      </c>
      <c r="J32" s="1809"/>
      <c r="K32" s="1808" t="s">
        <v>644</v>
      </c>
      <c r="L32" s="1810"/>
      <c r="M32" s="1665"/>
      <c r="N32" s="1811" t="s">
        <v>645</v>
      </c>
      <c r="O32" s="1812"/>
      <c r="P32" s="1812"/>
      <c r="Q32" s="1812"/>
      <c r="R32" s="1812"/>
      <c r="S32" s="1812"/>
      <c r="T32" s="1812"/>
      <c r="U32" s="1812"/>
      <c r="V32" s="1813"/>
      <c r="W32" s="1813"/>
      <c r="X32" s="1813"/>
      <c r="Y32" s="1813"/>
      <c r="Z32" s="1813"/>
      <c r="AA32" s="1813"/>
      <c r="AB32" s="1813"/>
      <c r="AC32" s="1813"/>
      <c r="AD32" s="1813"/>
      <c r="AE32" s="1813"/>
      <c r="AF32" s="1813"/>
      <c r="AG32" s="1813"/>
      <c r="AH32" s="1813"/>
      <c r="AI32" s="1813"/>
      <c r="AJ32" s="1813"/>
      <c r="AK32" s="1813"/>
      <c r="AL32" s="1813"/>
      <c r="AM32" s="1813"/>
      <c r="AN32" s="1813"/>
      <c r="AO32" s="1813"/>
      <c r="AP32" s="177"/>
      <c r="AQ32" s="177"/>
      <c r="AR32" s="177"/>
      <c r="AS32" s="181"/>
      <c r="AT32" s="181"/>
      <c r="AU32" s="226"/>
      <c r="AV32" s="226"/>
      <c r="AW32" s="226"/>
      <c r="AX32" s="226"/>
      <c r="AY32" s="226"/>
      <c r="AZ32" s="226"/>
    </row>
    <row r="33" spans="2:52" s="137" customFormat="1" ht="17.25" customHeight="1">
      <c r="B33" s="1814"/>
      <c r="C33" s="1815"/>
      <c r="D33" s="1816"/>
      <c r="E33" s="1817" t="s">
        <v>646</v>
      </c>
      <c r="F33" s="1818">
        <v>0</v>
      </c>
      <c r="G33" s="1819"/>
      <c r="H33" s="1820"/>
      <c r="I33" s="1819"/>
      <c r="J33" s="1820"/>
      <c r="K33" s="1819"/>
      <c r="L33" s="1821"/>
      <c r="M33" s="1750"/>
      <c r="N33" s="1822" t="s">
        <v>647</v>
      </c>
      <c r="O33" s="1823"/>
      <c r="P33" s="1823"/>
      <c r="Q33" s="1823"/>
      <c r="R33" s="1823"/>
      <c r="S33" s="1823"/>
      <c r="T33" s="1823"/>
      <c r="U33" s="1823"/>
      <c r="V33" s="1823"/>
      <c r="W33" s="1823"/>
      <c r="X33" s="1823"/>
      <c r="Y33" s="1823"/>
      <c r="Z33" s="1823"/>
      <c r="AA33" s="1823"/>
      <c r="AB33" s="1823"/>
      <c r="AC33" s="1823"/>
      <c r="AD33" s="1823"/>
      <c r="AE33" s="1823"/>
      <c r="AF33" s="1823"/>
      <c r="AG33" s="1823"/>
      <c r="AH33" s="1823"/>
      <c r="AI33" s="1823"/>
      <c r="AJ33" s="1823"/>
      <c r="AK33" s="1823"/>
      <c r="AL33" s="1823"/>
      <c r="AM33" s="1823"/>
      <c r="AN33" s="1823"/>
      <c r="AO33" s="1823"/>
      <c r="AP33" s="177"/>
      <c r="AQ33" s="177"/>
      <c r="AR33" s="177"/>
      <c r="AS33" s="181"/>
      <c r="AT33" s="181"/>
      <c r="AU33" s="226"/>
      <c r="AV33" s="226"/>
      <c r="AW33" s="226"/>
      <c r="AX33" s="226"/>
      <c r="AY33" s="226"/>
      <c r="AZ33" s="226"/>
    </row>
    <row r="34" spans="2:52" s="137" customFormat="1" ht="17.25" customHeight="1">
      <c r="B34" s="1814"/>
      <c r="C34" s="1815"/>
      <c r="D34" s="1816"/>
      <c r="E34" s="1779" t="s">
        <v>687</v>
      </c>
      <c r="F34" s="1824">
        <f>I34-G34-K34</f>
        <v>0.3333333333333333</v>
      </c>
      <c r="G34" s="1825">
        <v>0.375</v>
      </c>
      <c r="H34" s="1826"/>
      <c r="I34" s="1825">
        <v>0.75</v>
      </c>
      <c r="J34" s="1826"/>
      <c r="K34" s="1825">
        <v>0.041666666666666664</v>
      </c>
      <c r="L34" s="1827"/>
      <c r="M34" s="1828"/>
      <c r="N34" s="1823"/>
      <c r="O34" s="1823"/>
      <c r="P34" s="1823"/>
      <c r="Q34" s="1823"/>
      <c r="R34" s="1823"/>
      <c r="S34" s="1823"/>
      <c r="T34" s="1823"/>
      <c r="U34" s="1823"/>
      <c r="V34" s="1823"/>
      <c r="W34" s="1823"/>
      <c r="X34" s="1823"/>
      <c r="Y34" s="1823"/>
      <c r="Z34" s="1823"/>
      <c r="AA34" s="1823"/>
      <c r="AB34" s="1823"/>
      <c r="AC34" s="1823"/>
      <c r="AD34" s="1823"/>
      <c r="AE34" s="1823"/>
      <c r="AF34" s="1823"/>
      <c r="AG34" s="1823"/>
      <c r="AH34" s="1823"/>
      <c r="AI34" s="1823"/>
      <c r="AJ34" s="1823"/>
      <c r="AK34" s="1823"/>
      <c r="AL34" s="1823"/>
      <c r="AM34" s="1823"/>
      <c r="AN34" s="1823"/>
      <c r="AO34" s="1823"/>
      <c r="AP34" s="177"/>
      <c r="AQ34" s="177"/>
      <c r="AR34" s="177"/>
      <c r="AS34" s="181"/>
      <c r="AT34" s="181"/>
      <c r="AU34" s="226"/>
      <c r="AV34" s="226"/>
      <c r="AW34" s="226"/>
      <c r="AX34" s="226"/>
      <c r="AY34" s="226"/>
      <c r="AZ34" s="226"/>
    </row>
    <row r="35" spans="2:52" s="137" customFormat="1" ht="17.25" customHeight="1">
      <c r="B35" s="1814"/>
      <c r="C35" s="1815"/>
      <c r="D35" s="1816"/>
      <c r="E35" s="1779" t="s">
        <v>688</v>
      </c>
      <c r="F35" s="1824">
        <f aca="true" t="shared" si="5" ref="F35:F40">I35-G35-K35</f>
        <v>0.12499999999999994</v>
      </c>
      <c r="G35" s="1825">
        <v>0.4166666666666667</v>
      </c>
      <c r="H35" s="1826"/>
      <c r="I35" s="1825">
        <v>0.5416666666666666</v>
      </c>
      <c r="J35" s="1826"/>
      <c r="K35" s="1825">
        <v>0</v>
      </c>
      <c r="L35" s="1827"/>
      <c r="M35" s="1828"/>
      <c r="N35" s="1822" t="s">
        <v>650</v>
      </c>
      <c r="O35" s="1829"/>
      <c r="P35" s="1829"/>
      <c r="Q35" s="1829"/>
      <c r="R35" s="1829"/>
      <c r="S35" s="1829"/>
      <c r="T35" s="1829"/>
      <c r="U35" s="1829"/>
      <c r="V35" s="1829"/>
      <c r="W35" s="1829"/>
      <c r="X35" s="1829"/>
      <c r="Y35" s="1829"/>
      <c r="Z35" s="1829"/>
      <c r="AA35" s="1829"/>
      <c r="AB35" s="1829"/>
      <c r="AC35" s="1829"/>
      <c r="AD35" s="1829"/>
      <c r="AE35" s="1829"/>
      <c r="AF35" s="1829"/>
      <c r="AG35" s="1829"/>
      <c r="AH35" s="1829"/>
      <c r="AI35" s="1829"/>
      <c r="AJ35" s="1829"/>
      <c r="AK35" s="1829"/>
      <c r="AL35" s="1829"/>
      <c r="AM35" s="1829"/>
      <c r="AN35" s="1829"/>
      <c r="AO35" s="1829"/>
      <c r="AP35" s="177"/>
      <c r="AQ35" s="177"/>
      <c r="AR35" s="177"/>
      <c r="AS35" s="181"/>
      <c r="AT35" s="181"/>
      <c r="AU35" s="226"/>
      <c r="AV35" s="226"/>
      <c r="AW35" s="226"/>
      <c r="AX35" s="226"/>
      <c r="AY35" s="226"/>
      <c r="AZ35" s="226"/>
    </row>
    <row r="36" spans="2:52" s="137" customFormat="1" ht="17.25" customHeight="1">
      <c r="B36" s="1814"/>
      <c r="C36" s="1815"/>
      <c r="D36" s="1816"/>
      <c r="E36" s="1779" t="s">
        <v>689</v>
      </c>
      <c r="F36" s="1824">
        <f t="shared" si="5"/>
        <v>0.16666666666666674</v>
      </c>
      <c r="G36" s="1825">
        <v>0.5416666666666666</v>
      </c>
      <c r="H36" s="1826"/>
      <c r="I36" s="1825">
        <v>0.7083333333333334</v>
      </c>
      <c r="J36" s="1826"/>
      <c r="K36" s="1825">
        <v>0</v>
      </c>
      <c r="L36" s="1827"/>
      <c r="M36" s="1828"/>
      <c r="N36" s="1829"/>
      <c r="O36" s="1829"/>
      <c r="P36" s="1829"/>
      <c r="Q36" s="1829"/>
      <c r="R36" s="1829"/>
      <c r="S36" s="1829"/>
      <c r="T36" s="1829"/>
      <c r="U36" s="1829"/>
      <c r="V36" s="1829"/>
      <c r="W36" s="1829"/>
      <c r="X36" s="1829"/>
      <c r="Y36" s="1829"/>
      <c r="Z36" s="1829"/>
      <c r="AA36" s="1829"/>
      <c r="AB36" s="1829"/>
      <c r="AC36" s="1829"/>
      <c r="AD36" s="1829"/>
      <c r="AE36" s="1829"/>
      <c r="AF36" s="1829"/>
      <c r="AG36" s="1829"/>
      <c r="AH36" s="1829"/>
      <c r="AI36" s="1829"/>
      <c r="AJ36" s="1829"/>
      <c r="AK36" s="1829"/>
      <c r="AL36" s="1829"/>
      <c r="AM36" s="1829"/>
      <c r="AN36" s="1829"/>
      <c r="AO36" s="1829"/>
      <c r="AP36" s="177"/>
      <c r="AQ36" s="177"/>
      <c r="AR36" s="177"/>
      <c r="AS36" s="181"/>
      <c r="AT36" s="181"/>
      <c r="AU36" s="226"/>
      <c r="AV36" s="226"/>
      <c r="AW36" s="226"/>
      <c r="AX36" s="226"/>
      <c r="AY36" s="226"/>
      <c r="AZ36" s="226"/>
    </row>
    <row r="37" spans="2:52" s="137" customFormat="1" ht="17.25" customHeight="1">
      <c r="B37" s="1814"/>
      <c r="C37" s="1815"/>
      <c r="D37" s="1816"/>
      <c r="E37" s="1779" t="s">
        <v>690</v>
      </c>
      <c r="F37" s="1824">
        <f t="shared" si="5"/>
        <v>0</v>
      </c>
      <c r="G37" s="1825"/>
      <c r="H37" s="1826"/>
      <c r="I37" s="1825"/>
      <c r="J37" s="1826"/>
      <c r="K37" s="1825"/>
      <c r="L37" s="1827"/>
      <c r="M37" s="1828"/>
      <c r="N37" s="1830" t="s">
        <v>653</v>
      </c>
      <c r="O37" s="1831"/>
      <c r="P37" s="1831"/>
      <c r="Q37" s="1831"/>
      <c r="R37" s="1831"/>
      <c r="S37" s="1831"/>
      <c r="T37" s="1831"/>
      <c r="U37" s="1831"/>
      <c r="V37" s="1831"/>
      <c r="W37" s="1831"/>
      <c r="X37" s="1831"/>
      <c r="Y37" s="1831"/>
      <c r="Z37" s="1831"/>
      <c r="AA37" s="1831"/>
      <c r="AB37" s="1831"/>
      <c r="AC37" s="1831"/>
      <c r="AD37" s="1831"/>
      <c r="AE37" s="1831"/>
      <c r="AF37" s="1831"/>
      <c r="AG37" s="1831"/>
      <c r="AH37" s="1831"/>
      <c r="AI37" s="1831"/>
      <c r="AJ37" s="1831"/>
      <c r="AK37" s="1831"/>
      <c r="AL37" s="1831"/>
      <c r="AM37" s="1831"/>
      <c r="AN37" s="1831"/>
      <c r="AO37" s="1831"/>
      <c r="AP37" s="177"/>
      <c r="AQ37" s="177"/>
      <c r="AR37" s="177"/>
      <c r="AS37" s="181"/>
      <c r="AT37" s="181"/>
      <c r="AU37" s="226"/>
      <c r="AV37" s="226"/>
      <c r="AW37" s="226"/>
      <c r="AX37" s="226"/>
      <c r="AY37" s="226"/>
      <c r="AZ37" s="226"/>
    </row>
    <row r="38" spans="2:52" s="137" customFormat="1" ht="17.25" customHeight="1">
      <c r="B38" s="1814"/>
      <c r="C38" s="1815"/>
      <c r="D38" s="1816"/>
      <c r="E38" s="1779" t="s">
        <v>691</v>
      </c>
      <c r="F38" s="1824">
        <f t="shared" si="5"/>
        <v>0</v>
      </c>
      <c r="G38" s="1825"/>
      <c r="H38" s="1826"/>
      <c r="I38" s="1825"/>
      <c r="J38" s="1826"/>
      <c r="K38" s="1825"/>
      <c r="L38" s="1827"/>
      <c r="M38" s="1828"/>
      <c r="N38" s="1832" t="s">
        <v>655</v>
      </c>
      <c r="O38" s="1833"/>
      <c r="P38" s="1833"/>
      <c r="Q38" s="1833"/>
      <c r="R38" s="1833"/>
      <c r="S38" s="1833"/>
      <c r="T38" s="1833"/>
      <c r="U38" s="1833"/>
      <c r="V38" s="1833"/>
      <c r="W38" s="1833"/>
      <c r="X38" s="1833"/>
      <c r="Y38" s="1833"/>
      <c r="Z38" s="1833"/>
      <c r="AA38" s="1833"/>
      <c r="AB38" s="1833"/>
      <c r="AC38" s="1833"/>
      <c r="AD38" s="1833"/>
      <c r="AE38" s="1833"/>
      <c r="AF38" s="1833"/>
      <c r="AG38" s="1833"/>
      <c r="AH38" s="1833"/>
      <c r="AI38" s="1833"/>
      <c r="AJ38" s="1833"/>
      <c r="AK38" s="1833"/>
      <c r="AL38" s="1833"/>
      <c r="AM38" s="1833"/>
      <c r="AN38" s="1833"/>
      <c r="AO38" s="1833"/>
      <c r="AP38" s="177"/>
      <c r="AQ38" s="177"/>
      <c r="AR38" s="177"/>
      <c r="AS38" s="181"/>
      <c r="AT38" s="181"/>
      <c r="AU38" s="226"/>
      <c r="AV38" s="226"/>
      <c r="AW38" s="226"/>
      <c r="AX38" s="226"/>
      <c r="AY38" s="226"/>
      <c r="AZ38" s="226"/>
    </row>
    <row r="39" spans="2:52" s="137" customFormat="1" ht="17.25" customHeight="1">
      <c r="B39" s="1814"/>
      <c r="C39" s="1815"/>
      <c r="D39" s="1816"/>
      <c r="E39" s="1779" t="s">
        <v>692</v>
      </c>
      <c r="F39" s="1824">
        <f t="shared" si="5"/>
        <v>0</v>
      </c>
      <c r="G39" s="1825"/>
      <c r="H39" s="1826"/>
      <c r="I39" s="1825"/>
      <c r="J39" s="1826"/>
      <c r="K39" s="1825"/>
      <c r="L39" s="1827"/>
      <c r="M39" s="1828"/>
      <c r="N39" s="1834" t="s">
        <v>657</v>
      </c>
      <c r="O39" s="1835"/>
      <c r="P39" s="1835"/>
      <c r="Q39" s="1835"/>
      <c r="R39" s="1835"/>
      <c r="S39" s="1835"/>
      <c r="T39" s="1835"/>
      <c r="U39" s="1835"/>
      <c r="V39" s="1835"/>
      <c r="W39" s="1835"/>
      <c r="X39" s="1835"/>
      <c r="Y39" s="1835"/>
      <c r="Z39" s="1835"/>
      <c r="AA39" s="1835"/>
      <c r="AB39" s="1835"/>
      <c r="AC39" s="1835"/>
      <c r="AD39" s="1835"/>
      <c r="AE39" s="1835"/>
      <c r="AF39" s="1835"/>
      <c r="AG39" s="1835"/>
      <c r="AH39" s="1835"/>
      <c r="AI39" s="1835"/>
      <c r="AJ39" s="1835"/>
      <c r="AK39" s="1835"/>
      <c r="AL39" s="1835"/>
      <c r="AM39" s="1835"/>
      <c r="AN39" s="1835"/>
      <c r="AO39" s="1835"/>
      <c r="AP39" s="177"/>
      <c r="AQ39" s="177"/>
      <c r="AR39" s="177"/>
      <c r="AS39" s="181"/>
      <c r="AT39" s="181"/>
      <c r="AU39" s="226"/>
      <c r="AV39" s="226"/>
      <c r="AW39" s="226"/>
      <c r="AX39" s="226"/>
      <c r="AY39" s="226"/>
      <c r="AZ39" s="226"/>
    </row>
    <row r="40" spans="2:52" s="137" customFormat="1" ht="17.25" customHeight="1" thickBot="1">
      <c r="B40" s="1836"/>
      <c r="C40" s="1837"/>
      <c r="D40" s="1838"/>
      <c r="E40" s="1654" t="s">
        <v>693</v>
      </c>
      <c r="F40" s="1839">
        <f t="shared" si="5"/>
        <v>0</v>
      </c>
      <c r="G40" s="1840"/>
      <c r="H40" s="1841"/>
      <c r="I40" s="1840"/>
      <c r="J40" s="1841"/>
      <c r="K40" s="1840"/>
      <c r="L40" s="1842"/>
      <c r="M40" s="1828"/>
      <c r="N40" s="1843"/>
      <c r="O40" s="1843"/>
      <c r="P40" s="1843"/>
      <c r="Q40" s="1843"/>
      <c r="R40" s="1843"/>
      <c r="S40" s="1843"/>
      <c r="T40" s="1843"/>
      <c r="U40" s="1843"/>
      <c r="V40" s="1843"/>
      <c r="W40" s="1843"/>
      <c r="X40" s="1843"/>
      <c r="Y40" s="1843"/>
      <c r="Z40" s="1843"/>
      <c r="AA40" s="1843"/>
      <c r="AB40" s="1843"/>
      <c r="AC40" s="1843"/>
      <c r="AD40" s="1843"/>
      <c r="AE40" s="1843"/>
      <c r="AF40" s="1843"/>
      <c r="AG40" s="1843"/>
      <c r="AH40" s="1843"/>
      <c r="AI40" s="1843"/>
      <c r="AJ40" s="1843"/>
      <c r="AK40" s="1843"/>
      <c r="AL40" s="1843"/>
      <c r="AM40" s="1843"/>
      <c r="AN40" s="1843"/>
      <c r="AO40" s="1843"/>
      <c r="AP40" s="177"/>
      <c r="AQ40" s="177"/>
      <c r="AR40" s="177"/>
      <c r="AS40" s="181"/>
      <c r="AT40" s="181"/>
      <c r="AU40" s="226"/>
      <c r="AV40" s="226"/>
      <c r="AW40" s="226"/>
      <c r="AX40" s="226"/>
      <c r="AY40" s="226"/>
      <c r="AZ40" s="226"/>
    </row>
    <row r="41" spans="2:52" s="206" customFormat="1" ht="13.5" customHeight="1">
      <c r="B41" s="1844"/>
      <c r="C41" s="1844"/>
      <c r="D41" s="1844"/>
      <c r="E41" s="1844"/>
      <c r="F41" s="1844"/>
      <c r="G41" s="1844"/>
      <c r="H41" s="1844"/>
      <c r="I41" s="1844"/>
      <c r="J41" s="1844"/>
      <c r="K41" s="1844"/>
      <c r="L41" s="1844"/>
      <c r="M41" s="1844"/>
      <c r="N41" s="1844"/>
      <c r="O41" s="1844"/>
      <c r="P41" s="1844"/>
      <c r="Q41" s="1844"/>
      <c r="R41" s="1844"/>
      <c r="S41" s="1844"/>
      <c r="T41" s="1844"/>
      <c r="U41" s="1844"/>
      <c r="V41" s="1844"/>
      <c r="W41" s="1844"/>
      <c r="X41" s="1844"/>
      <c r="Y41" s="1844"/>
      <c r="Z41" s="1844"/>
      <c r="AA41" s="1844"/>
      <c r="AB41" s="1844"/>
      <c r="AC41" s="1844"/>
      <c r="AD41" s="1844"/>
      <c r="AE41" s="1844"/>
      <c r="AF41" s="1844"/>
      <c r="AG41" s="1844"/>
      <c r="AH41" s="1844"/>
      <c r="AI41" s="1844"/>
      <c r="AJ41" s="1844"/>
      <c r="AK41" s="1844"/>
      <c r="AL41" s="1844"/>
      <c r="AM41" s="1844"/>
      <c r="AN41" s="1844"/>
      <c r="AO41" s="1844"/>
      <c r="AP41" s="1844"/>
      <c r="AQ41" s="1844"/>
      <c r="AR41" s="1844"/>
      <c r="AS41" s="1844"/>
      <c r="AT41" s="1844"/>
      <c r="AU41" s="1844"/>
      <c r="AV41" s="1844"/>
      <c r="AW41" s="1844"/>
      <c r="AX41" s="1844"/>
      <c r="AY41" s="1844"/>
      <c r="AZ41" s="1844"/>
    </row>
    <row r="42" spans="2:52" ht="21" customHeight="1">
      <c r="B42" s="1845"/>
      <c r="C42" s="1846"/>
      <c r="D42" s="1846"/>
      <c r="E42" s="1846"/>
      <c r="F42" s="1847" t="s">
        <v>694</v>
      </c>
      <c r="G42" s="1846"/>
      <c r="H42" s="1845"/>
      <c r="I42" s="1845"/>
      <c r="J42" s="1845"/>
      <c r="K42" s="1845"/>
      <c r="L42" s="1845"/>
      <c r="M42" s="1845"/>
      <c r="N42" s="1845"/>
      <c r="O42" s="1845"/>
      <c r="P42" s="1845"/>
      <c r="Q42" s="1845"/>
      <c r="R42" s="1845"/>
      <c r="S42" s="1845"/>
      <c r="T42" s="1845"/>
      <c r="U42" s="1845"/>
      <c r="V42" s="1845"/>
      <c r="W42" s="1845"/>
      <c r="X42" s="1845"/>
      <c r="Y42" s="1845"/>
      <c r="Z42" s="1845"/>
      <c r="AA42" s="1845"/>
      <c r="AB42" s="1845"/>
      <c r="AC42" s="1845"/>
      <c r="AD42" s="1845"/>
      <c r="AE42" s="1845"/>
      <c r="AF42" s="1845"/>
      <c r="AG42" s="1845"/>
      <c r="AH42" s="1845"/>
      <c r="AI42" s="1845"/>
      <c r="AJ42" s="1845"/>
      <c r="AK42" s="1845"/>
      <c r="AL42" s="1845"/>
      <c r="AM42" s="1845"/>
      <c r="AN42" s="1845"/>
      <c r="AO42" s="1845"/>
      <c r="AP42" s="1845"/>
      <c r="AQ42" s="1845"/>
      <c r="AR42" s="1845"/>
      <c r="AS42" s="1845"/>
      <c r="AT42" s="1845"/>
      <c r="AU42" s="1845"/>
      <c r="AV42" s="1845"/>
      <c r="AW42" s="1845"/>
      <c r="AX42" s="1845"/>
      <c r="AY42" s="1845"/>
      <c r="AZ42" s="1845"/>
    </row>
    <row r="43" spans="2:52" ht="21" customHeight="1">
      <c r="B43" s="1845"/>
      <c r="C43" s="1846"/>
      <c r="D43" s="1846"/>
      <c r="E43" s="1846"/>
      <c r="F43" s="1846"/>
      <c r="G43" s="1846"/>
      <c r="H43" s="1845"/>
      <c r="I43" s="1845"/>
      <c r="J43" s="1845"/>
      <c r="K43" s="1845"/>
      <c r="L43" s="1845"/>
      <c r="M43" s="1845"/>
      <c r="N43" s="1845"/>
      <c r="O43" s="1845"/>
      <c r="P43" s="1845"/>
      <c r="Q43" s="1845"/>
      <c r="R43" s="1845"/>
      <c r="S43" s="1845"/>
      <c r="T43" s="1845"/>
      <c r="U43" s="1845"/>
      <c r="V43" s="1845"/>
      <c r="W43" s="1845"/>
      <c r="X43" s="1845"/>
      <c r="Y43" s="1845"/>
      <c r="Z43" s="1845"/>
      <c r="AA43" s="1845"/>
      <c r="AB43" s="1845"/>
      <c r="AC43" s="1845"/>
      <c r="AD43" s="1845"/>
      <c r="AE43" s="1845"/>
      <c r="AF43" s="1845"/>
      <c r="AG43" s="1845"/>
      <c r="AH43" s="1845"/>
      <c r="AI43" s="1845"/>
      <c r="AJ43" s="1845"/>
      <c r="AK43" s="1845"/>
      <c r="AL43" s="1845"/>
      <c r="AM43" s="1845"/>
      <c r="AN43" s="1845"/>
      <c r="AO43" s="1845"/>
      <c r="AP43" s="1845"/>
      <c r="AQ43" s="1845"/>
      <c r="AR43" s="1845"/>
      <c r="AS43" s="1845"/>
      <c r="AT43" s="1845"/>
      <c r="AU43" s="1845"/>
      <c r="AV43" s="1845"/>
      <c r="AW43" s="1845"/>
      <c r="AX43" s="1845"/>
      <c r="AY43" s="1845"/>
      <c r="AZ43" s="1845"/>
    </row>
    <row r="44" spans="2:52" ht="21" customHeight="1">
      <c r="B44" s="1845"/>
      <c r="C44" s="1846"/>
      <c r="D44" s="1846"/>
      <c r="E44" s="1846"/>
      <c r="F44" s="1846"/>
      <c r="G44" s="1846"/>
      <c r="H44" s="1845"/>
      <c r="I44" s="1845"/>
      <c r="J44" s="1845"/>
      <c r="K44" s="1845"/>
      <c r="L44" s="1845"/>
      <c r="M44" s="1845"/>
      <c r="N44" s="1845"/>
      <c r="O44" s="1845"/>
      <c r="P44" s="1845"/>
      <c r="Q44" s="1845"/>
      <c r="R44" s="1845"/>
      <c r="S44" s="1845"/>
      <c r="T44" s="1845"/>
      <c r="U44" s="1845"/>
      <c r="V44" s="1845"/>
      <c r="W44" s="1845"/>
      <c r="X44" s="1845"/>
      <c r="Y44" s="1845"/>
      <c r="Z44" s="1845"/>
      <c r="AA44" s="1845"/>
      <c r="AB44" s="1845"/>
      <c r="AC44" s="1845"/>
      <c r="AD44" s="1845"/>
      <c r="AE44" s="1845"/>
      <c r="AF44" s="1845"/>
      <c r="AG44" s="1845"/>
      <c r="AH44" s="1845"/>
      <c r="AI44" s="1845"/>
      <c r="AJ44" s="1845"/>
      <c r="AK44" s="1845"/>
      <c r="AL44" s="1845"/>
      <c r="AM44" s="1845"/>
      <c r="AN44" s="1845"/>
      <c r="AO44" s="1845"/>
      <c r="AP44" s="1845"/>
      <c r="AQ44" s="1845"/>
      <c r="AR44" s="1845"/>
      <c r="AS44" s="1845"/>
      <c r="AT44" s="1845"/>
      <c r="AU44" s="1845"/>
      <c r="AV44" s="1845"/>
      <c r="AW44" s="1845"/>
      <c r="AX44" s="1845"/>
      <c r="AY44" s="1845"/>
      <c r="AZ44" s="1845"/>
    </row>
    <row r="45" spans="2:52" ht="21" customHeight="1">
      <c r="B45" s="1845"/>
      <c r="C45" s="1846"/>
      <c r="D45" s="1846"/>
      <c r="E45" s="1846"/>
      <c r="F45" s="1846"/>
      <c r="G45" s="1846"/>
      <c r="H45" s="1845"/>
      <c r="I45" s="1845"/>
      <c r="J45" s="1845"/>
      <c r="K45" s="1845"/>
      <c r="L45" s="1845"/>
      <c r="M45" s="1845"/>
      <c r="N45" s="1845"/>
      <c r="O45" s="1845"/>
      <c r="P45" s="1845"/>
      <c r="Q45" s="1845"/>
      <c r="R45" s="1845"/>
      <c r="S45" s="1845"/>
      <c r="T45" s="1845"/>
      <c r="U45" s="1845"/>
      <c r="V45" s="1845"/>
      <c r="W45" s="1845"/>
      <c r="X45" s="1845"/>
      <c r="Y45" s="1845"/>
      <c r="Z45" s="1845"/>
      <c r="AA45" s="1845"/>
      <c r="AB45" s="1845"/>
      <c r="AC45" s="1845"/>
      <c r="AD45" s="1845"/>
      <c r="AE45" s="1845"/>
      <c r="AF45" s="1845"/>
      <c r="AG45" s="1845"/>
      <c r="AH45" s="1845"/>
      <c r="AI45" s="1845"/>
      <c r="AJ45" s="1845"/>
      <c r="AK45" s="1845"/>
      <c r="AL45" s="1845"/>
      <c r="AM45" s="1845"/>
      <c r="AN45" s="1845"/>
      <c r="AO45" s="1845"/>
      <c r="AP45" s="1845"/>
      <c r="AQ45" s="1845"/>
      <c r="AR45" s="1845"/>
      <c r="AS45" s="1845"/>
      <c r="AT45" s="1845"/>
      <c r="AU45" s="1845"/>
      <c r="AV45" s="1845"/>
      <c r="AW45" s="1845"/>
      <c r="AX45" s="1845"/>
      <c r="AY45" s="1845"/>
      <c r="AZ45" s="1845"/>
    </row>
    <row r="46" spans="2:52" ht="21" customHeight="1">
      <c r="B46" s="1845"/>
      <c r="C46" s="1846"/>
      <c r="D46" s="1846"/>
      <c r="E46" s="1846"/>
      <c r="F46" s="1846"/>
      <c r="G46" s="1846"/>
      <c r="H46" s="1845"/>
      <c r="I46" s="1845"/>
      <c r="J46" s="1845"/>
      <c r="K46" s="1845"/>
      <c r="L46" s="1845"/>
      <c r="M46" s="1845"/>
      <c r="N46" s="1845"/>
      <c r="O46" s="1845"/>
      <c r="P46" s="1845"/>
      <c r="Q46" s="1845"/>
      <c r="R46" s="1845"/>
      <c r="S46" s="1845"/>
      <c r="T46" s="1845"/>
      <c r="U46" s="1845"/>
      <c r="V46" s="1845"/>
      <c r="W46" s="1845"/>
      <c r="X46" s="1845"/>
      <c r="Y46" s="1845"/>
      <c r="Z46" s="1845"/>
      <c r="AA46" s="1845"/>
      <c r="AB46" s="1845"/>
      <c r="AC46" s="1845"/>
      <c r="AD46" s="1845"/>
      <c r="AE46" s="1845"/>
      <c r="AF46" s="1845"/>
      <c r="AG46" s="1845"/>
      <c r="AH46" s="1845"/>
      <c r="AI46" s="1845"/>
      <c r="AJ46" s="1845"/>
      <c r="AK46" s="1845"/>
      <c r="AL46" s="1845"/>
      <c r="AM46" s="1845"/>
      <c r="AN46" s="1845"/>
      <c r="AO46" s="1845"/>
      <c r="AP46" s="1845"/>
      <c r="AQ46" s="1845"/>
      <c r="AR46" s="1845"/>
      <c r="AS46" s="1845"/>
      <c r="AT46" s="1845"/>
      <c r="AU46" s="1845"/>
      <c r="AV46" s="1845"/>
      <c r="AW46" s="1845"/>
      <c r="AX46" s="1845"/>
      <c r="AY46" s="1845"/>
      <c r="AZ46" s="1845"/>
    </row>
  </sheetData>
  <sheetProtection/>
  <mergeCells count="142">
    <mergeCell ref="K38:L38"/>
    <mergeCell ref="N38:AO38"/>
    <mergeCell ref="G39:H39"/>
    <mergeCell ref="I39:J39"/>
    <mergeCell ref="K39:L39"/>
    <mergeCell ref="N39:AO40"/>
    <mergeCell ref="G40:H40"/>
    <mergeCell ref="I40:J40"/>
    <mergeCell ref="K40:L40"/>
    <mergeCell ref="K35:L35"/>
    <mergeCell ref="N35:AO36"/>
    <mergeCell ref="G36:H36"/>
    <mergeCell ref="I36:J36"/>
    <mergeCell ref="K36:L36"/>
    <mergeCell ref="G37:H37"/>
    <mergeCell ref="I37:J37"/>
    <mergeCell ref="K37:L37"/>
    <mergeCell ref="K32:L32"/>
    <mergeCell ref="N32:U32"/>
    <mergeCell ref="G33:H33"/>
    <mergeCell ref="I33:J33"/>
    <mergeCell ref="K33:L33"/>
    <mergeCell ref="N33:AO34"/>
    <mergeCell ref="G34:H34"/>
    <mergeCell ref="I34:J34"/>
    <mergeCell ref="K34:L34"/>
    <mergeCell ref="C28:D28"/>
    <mergeCell ref="C29:D29"/>
    <mergeCell ref="C30:D30"/>
    <mergeCell ref="B32:D40"/>
    <mergeCell ref="G32:H32"/>
    <mergeCell ref="I32:J32"/>
    <mergeCell ref="G35:H35"/>
    <mergeCell ref="I35:J35"/>
    <mergeCell ref="G38:H38"/>
    <mergeCell ref="I38:J38"/>
    <mergeCell ref="N25:T25"/>
    <mergeCell ref="U25:AA25"/>
    <mergeCell ref="AB25:AH25"/>
    <mergeCell ref="AI25:AK25"/>
    <mergeCell ref="AL25:AL27"/>
    <mergeCell ref="AM25:AO25"/>
    <mergeCell ref="AM26:AM27"/>
    <mergeCell ref="AN26:AN27"/>
    <mergeCell ref="AO26:AO27"/>
    <mergeCell ref="AN20:AN21"/>
    <mergeCell ref="AO20:AO21"/>
    <mergeCell ref="A22:F22"/>
    <mergeCell ref="A23:D23"/>
    <mergeCell ref="E23:F23"/>
    <mergeCell ref="A25:B30"/>
    <mergeCell ref="C25:D27"/>
    <mergeCell ref="E25:E27"/>
    <mergeCell ref="F25:F27"/>
    <mergeCell ref="G25:M25"/>
    <mergeCell ref="C20:C21"/>
    <mergeCell ref="D20:D21"/>
    <mergeCell ref="E20:E21"/>
    <mergeCell ref="F20:F21"/>
    <mergeCell ref="AL20:AL21"/>
    <mergeCell ref="AM20:AM21"/>
    <mergeCell ref="AO16:AO17"/>
    <mergeCell ref="C18:C19"/>
    <mergeCell ref="D18:D19"/>
    <mergeCell ref="E18:E19"/>
    <mergeCell ref="F18:F19"/>
    <mergeCell ref="AL18:AL19"/>
    <mergeCell ref="AM18:AM19"/>
    <mergeCell ref="AN18:AN19"/>
    <mergeCell ref="AO18:AO19"/>
    <mergeCell ref="D16:D17"/>
    <mergeCell ref="E16:E17"/>
    <mergeCell ref="F16:F17"/>
    <mergeCell ref="AL16:AL17"/>
    <mergeCell ref="AM16:AM17"/>
    <mergeCell ref="AN16:AN17"/>
    <mergeCell ref="AN11:AN12"/>
    <mergeCell ref="AO11:AO12"/>
    <mergeCell ref="C13:C14"/>
    <mergeCell ref="D13:D14"/>
    <mergeCell ref="E13:E14"/>
    <mergeCell ref="F13:F14"/>
    <mergeCell ref="AL13:AL14"/>
    <mergeCell ref="AM13:AM14"/>
    <mergeCell ref="AN13:AN14"/>
    <mergeCell ref="AO13:AO14"/>
    <mergeCell ref="AL9:AL10"/>
    <mergeCell ref="AM9:AM10"/>
    <mergeCell ref="AN9:AN10"/>
    <mergeCell ref="AO9:AO10"/>
    <mergeCell ref="C11:C12"/>
    <mergeCell ref="D11:D12"/>
    <mergeCell ref="E11:E12"/>
    <mergeCell ref="F11:F12"/>
    <mergeCell ref="AL11:AL12"/>
    <mergeCell ref="AM11:AM12"/>
    <mergeCell ref="A9:A21"/>
    <mergeCell ref="B9:B15"/>
    <mergeCell ref="C9:C10"/>
    <mergeCell ref="D9:D10"/>
    <mergeCell ref="E9:E10"/>
    <mergeCell ref="F9:F10"/>
    <mergeCell ref="C15:D15"/>
    <mergeCell ref="E15:F15"/>
    <mergeCell ref="B16:B21"/>
    <mergeCell ref="C16:C17"/>
    <mergeCell ref="N6:T6"/>
    <mergeCell ref="U6:AA6"/>
    <mergeCell ref="AB6:AH6"/>
    <mergeCell ref="AI6:AK6"/>
    <mergeCell ref="AL6:AL8"/>
    <mergeCell ref="AM6:AO6"/>
    <mergeCell ref="AM7:AM8"/>
    <mergeCell ref="AN7:AN8"/>
    <mergeCell ref="AO7:AO8"/>
    <mergeCell ref="A6:B8"/>
    <mergeCell ref="C6:C8"/>
    <mergeCell ref="D6:D8"/>
    <mergeCell ref="E6:E8"/>
    <mergeCell ref="F6:F8"/>
    <mergeCell ref="G6:M6"/>
    <mergeCell ref="X4:Z4"/>
    <mergeCell ref="AA4:AN4"/>
    <mergeCell ref="B5:N5"/>
    <mergeCell ref="O5:X5"/>
    <mergeCell ref="Y5:AG5"/>
    <mergeCell ref="AH5:AO5"/>
    <mergeCell ref="A4:B4"/>
    <mergeCell ref="D4:G4"/>
    <mergeCell ref="H4:J4"/>
    <mergeCell ref="K4:O4"/>
    <mergeCell ref="P4:R4"/>
    <mergeCell ref="S4:W4"/>
    <mergeCell ref="B1:C1"/>
    <mergeCell ref="AN1:AO2"/>
    <mergeCell ref="A2:U2"/>
    <mergeCell ref="W2:Y2"/>
    <mergeCell ref="AA2:AB2"/>
    <mergeCell ref="A3:E3"/>
    <mergeCell ref="F3:T3"/>
    <mergeCell ref="U3:AA3"/>
    <mergeCell ref="AB3:AO3"/>
  </mergeCells>
  <dataValidations count="9">
    <dataValidation type="list" allowBlank="1" showInputMessage="1" showErrorMessage="1" sqref="C9:C14">
      <formula1>$AR$1:$AS$1</formula1>
    </dataValidation>
    <dataValidation type="list" allowBlank="1" showInputMessage="1" showErrorMessage="1" sqref="D9:D14 D16:D21">
      <formula1>"□,■"</formula1>
    </dataValidation>
    <dataValidation type="list" allowBlank="1" showInputMessage="1" showErrorMessage="1" sqref="AN1:AO2">
      <formula1>"予定or実績,予定,実績"</formula1>
    </dataValidation>
    <dataValidation type="list" allowBlank="1" showInputMessage="1" showErrorMessage="1" sqref="U27:AA27">
      <formula1>$AS$9:$AS$14</formula1>
    </dataValidation>
    <dataValidation type="list" allowBlank="1" showInputMessage="1" showErrorMessage="1" sqref="G27:T27 AB27:AK27">
      <formula1>$AR$3:$AX$3</formula1>
    </dataValidation>
    <dataValidation type="list" allowBlank="1" showInputMessage="1" showErrorMessage="1" sqref="E9:E14 E28:E30 E16:E21">
      <formula1>$AR$2:$AU$2</formula1>
    </dataValidation>
    <dataValidation type="list" allowBlank="1" showInputMessage="1" showErrorMessage="1" sqref="G16:AK16 G11:AK11 G20:AK20 G9:AK9 G13:AK13 G18:AK18 G28:AK30">
      <formula1>$E$33:$E$40</formula1>
    </dataValidation>
    <dataValidation type="list" allowBlank="1" showInputMessage="1" showErrorMessage="1" sqref="C16:C21">
      <formula1>$AR$1:$BC$1</formula1>
    </dataValidation>
    <dataValidation type="list" allowBlank="1" showInputMessage="1" showErrorMessage="1" sqref="P4:R4 X4:Z4">
      <formula1>"あり,なし"</formula1>
    </dataValidation>
  </dataValidations>
  <printOptions/>
  <pageMargins left="0.7" right="0.7" top="0.75" bottom="0.75" header="0.3" footer="0.3"/>
  <pageSetup horizontalDpi="600" verticalDpi="600" orientation="portrait" paperSize="9" scale="45" r:id="rId1"/>
  <colBreaks count="1" manualBreakCount="1">
    <brk id="41" max="65535" man="1"/>
  </colBreaks>
</worksheet>
</file>

<file path=xl/worksheets/sheet11.xml><?xml version="1.0" encoding="utf-8"?>
<worksheet xmlns="http://schemas.openxmlformats.org/spreadsheetml/2006/main" xmlns:r="http://schemas.openxmlformats.org/officeDocument/2006/relationships">
  <sheetPr>
    <tabColor indexed="52"/>
  </sheetPr>
  <dimension ref="A1:I59"/>
  <sheetViews>
    <sheetView view="pageBreakPreview" zoomScaleSheetLayoutView="100" zoomScalePageLayoutView="0" workbookViewId="0" topLeftCell="A1">
      <selection activeCell="A3" sqref="A3"/>
    </sheetView>
  </sheetViews>
  <sheetFormatPr defaultColWidth="9.00390625" defaultRowHeight="13.5"/>
  <cols>
    <col min="1" max="10" width="9.50390625" style="227" customWidth="1"/>
    <col min="11" max="16384" width="9.00390625" style="227" customWidth="1"/>
  </cols>
  <sheetData>
    <row r="1" ht="16.5" customHeight="1">
      <c r="A1" s="227" t="s">
        <v>297</v>
      </c>
    </row>
    <row r="2" ht="10.5" customHeight="1"/>
    <row r="3" ht="20.25" customHeight="1">
      <c r="D3" s="228" t="s">
        <v>298</v>
      </c>
    </row>
    <row r="4" ht="3" customHeight="1">
      <c r="D4" s="228"/>
    </row>
    <row r="5" spans="2:7" ht="27.75" customHeight="1">
      <c r="B5" s="1246" t="s">
        <v>299</v>
      </c>
      <c r="C5" s="1247"/>
      <c r="D5" s="1246"/>
      <c r="E5" s="1248"/>
      <c r="F5" s="1248"/>
      <c r="G5" s="1247"/>
    </row>
    <row r="6" spans="2:7" ht="27.75" customHeight="1">
      <c r="B6" s="1246" t="s">
        <v>57</v>
      </c>
      <c r="C6" s="1247"/>
      <c r="D6" s="1249"/>
      <c r="E6" s="1250"/>
      <c r="F6" s="1250"/>
      <c r="G6" s="1251"/>
    </row>
    <row r="7" spans="2:7" ht="27" customHeight="1">
      <c r="B7" s="1252" t="s">
        <v>300</v>
      </c>
      <c r="C7" s="1253"/>
      <c r="D7" s="1254"/>
      <c r="E7" s="1255"/>
      <c r="F7" s="1255"/>
      <c r="G7" s="1256"/>
    </row>
    <row r="8" spans="1:9" ht="39" customHeight="1">
      <c r="A8" s="229"/>
      <c r="B8" s="229"/>
      <c r="C8" s="229"/>
      <c r="D8" s="230"/>
      <c r="E8" s="229"/>
      <c r="F8" s="229"/>
      <c r="G8" s="229"/>
      <c r="H8" s="229"/>
      <c r="I8" s="229"/>
    </row>
    <row r="9" spans="1:9" ht="12.75" customHeight="1">
      <c r="A9" s="231"/>
      <c r="B9" s="232"/>
      <c r="C9" s="232"/>
      <c r="D9" s="232"/>
      <c r="E9" s="232"/>
      <c r="F9" s="232"/>
      <c r="G9" s="232"/>
      <c r="H9" s="232"/>
      <c r="I9" s="233"/>
    </row>
    <row r="10" spans="1:9" ht="12.75" customHeight="1">
      <c r="A10" s="234"/>
      <c r="B10" s="235"/>
      <c r="C10" s="235"/>
      <c r="D10" s="235"/>
      <c r="E10" s="235"/>
      <c r="F10" s="235"/>
      <c r="G10" s="235"/>
      <c r="H10" s="235"/>
      <c r="I10" s="236"/>
    </row>
    <row r="11" spans="1:9" ht="12.75" customHeight="1">
      <c r="A11" s="234"/>
      <c r="B11" s="235"/>
      <c r="C11" s="235"/>
      <c r="D11" s="235"/>
      <c r="E11" s="235"/>
      <c r="F11" s="235"/>
      <c r="G11" s="235"/>
      <c r="H11" s="235"/>
      <c r="I11" s="236"/>
    </row>
    <row r="12" spans="1:9" ht="12.75" customHeight="1">
      <c r="A12" s="234"/>
      <c r="B12" s="235"/>
      <c r="C12" s="235"/>
      <c r="D12" s="235"/>
      <c r="E12" s="235"/>
      <c r="F12" s="235"/>
      <c r="G12" s="235"/>
      <c r="H12" s="235"/>
      <c r="I12" s="236"/>
    </row>
    <row r="13" spans="1:9" ht="12.75" customHeight="1">
      <c r="A13" s="234"/>
      <c r="B13" s="235"/>
      <c r="C13" s="235"/>
      <c r="D13" s="235"/>
      <c r="E13" s="235"/>
      <c r="F13" s="235"/>
      <c r="G13" s="235"/>
      <c r="H13" s="235"/>
      <c r="I13" s="236"/>
    </row>
    <row r="14" spans="1:9" ht="12.75" customHeight="1">
      <c r="A14" s="234"/>
      <c r="B14" s="235"/>
      <c r="C14" s="235"/>
      <c r="D14" s="235"/>
      <c r="E14" s="235"/>
      <c r="F14" s="235"/>
      <c r="G14" s="235"/>
      <c r="H14" s="235"/>
      <c r="I14" s="236"/>
    </row>
    <row r="15" spans="1:9" ht="12.75" customHeight="1">
      <c r="A15" s="234"/>
      <c r="B15" s="235"/>
      <c r="C15" s="235"/>
      <c r="D15" s="235"/>
      <c r="E15" s="235"/>
      <c r="F15" s="235"/>
      <c r="G15" s="235"/>
      <c r="H15" s="235"/>
      <c r="I15" s="236"/>
    </row>
    <row r="16" spans="1:9" ht="12.75" customHeight="1">
      <c r="A16" s="234"/>
      <c r="B16" s="235"/>
      <c r="C16" s="235"/>
      <c r="D16" s="235"/>
      <c r="E16" s="235"/>
      <c r="F16" s="235"/>
      <c r="G16" s="235"/>
      <c r="H16" s="235"/>
      <c r="I16" s="236"/>
    </row>
    <row r="17" spans="1:9" ht="12.75" customHeight="1">
      <c r="A17" s="234"/>
      <c r="B17" s="235"/>
      <c r="C17" s="235"/>
      <c r="D17" s="235"/>
      <c r="E17" s="235"/>
      <c r="F17" s="235"/>
      <c r="G17" s="235"/>
      <c r="H17" s="235"/>
      <c r="I17" s="236"/>
    </row>
    <row r="18" spans="1:9" ht="12.75" customHeight="1">
      <c r="A18" s="234"/>
      <c r="B18" s="235"/>
      <c r="C18" s="235"/>
      <c r="D18" s="235"/>
      <c r="E18" s="235"/>
      <c r="F18" s="235"/>
      <c r="G18" s="235"/>
      <c r="H18" s="235"/>
      <c r="I18" s="236"/>
    </row>
    <row r="19" spans="1:9" ht="12.75" customHeight="1">
      <c r="A19" s="234"/>
      <c r="B19" s="235"/>
      <c r="C19" s="235"/>
      <c r="D19" s="235"/>
      <c r="E19" s="235"/>
      <c r="F19" s="235"/>
      <c r="G19" s="235"/>
      <c r="H19" s="235"/>
      <c r="I19" s="236"/>
    </row>
    <row r="20" spans="1:9" ht="12.75" customHeight="1">
      <c r="A20" s="234"/>
      <c r="B20" s="235"/>
      <c r="C20" s="235"/>
      <c r="D20" s="235"/>
      <c r="E20" s="235"/>
      <c r="F20" s="235"/>
      <c r="G20" s="235"/>
      <c r="H20" s="235"/>
      <c r="I20" s="236"/>
    </row>
    <row r="21" spans="1:9" ht="12.75" customHeight="1">
      <c r="A21" s="234"/>
      <c r="B21" s="235"/>
      <c r="C21" s="235"/>
      <c r="D21" s="235"/>
      <c r="E21" s="235"/>
      <c r="F21" s="235"/>
      <c r="G21" s="235"/>
      <c r="H21" s="235"/>
      <c r="I21" s="236"/>
    </row>
    <row r="22" spans="1:9" ht="12.75" customHeight="1">
      <c r="A22" s="234"/>
      <c r="B22" s="235"/>
      <c r="C22" s="235"/>
      <c r="D22" s="235"/>
      <c r="E22" s="235"/>
      <c r="F22" s="235"/>
      <c r="G22" s="235"/>
      <c r="H22" s="235"/>
      <c r="I22" s="236"/>
    </row>
    <row r="23" spans="1:9" ht="12.75" customHeight="1">
      <c r="A23" s="234"/>
      <c r="B23" s="235"/>
      <c r="C23" s="235"/>
      <c r="D23" s="235"/>
      <c r="E23" s="235"/>
      <c r="F23" s="235"/>
      <c r="G23" s="235"/>
      <c r="H23" s="235"/>
      <c r="I23" s="236"/>
    </row>
    <row r="24" spans="1:9" ht="12.75" customHeight="1">
      <c r="A24" s="234"/>
      <c r="B24" s="235"/>
      <c r="C24" s="235"/>
      <c r="D24" s="235"/>
      <c r="E24" s="235"/>
      <c r="F24" s="235"/>
      <c r="G24" s="235"/>
      <c r="H24" s="235"/>
      <c r="I24" s="236"/>
    </row>
    <row r="25" spans="1:9" ht="12.75" customHeight="1">
      <c r="A25" s="234"/>
      <c r="B25" s="235"/>
      <c r="C25" s="235"/>
      <c r="D25" s="235"/>
      <c r="E25" s="235"/>
      <c r="F25" s="235"/>
      <c r="G25" s="235"/>
      <c r="H25" s="235"/>
      <c r="I25" s="236"/>
    </row>
    <row r="26" spans="1:9" ht="12.75" customHeight="1">
      <c r="A26" s="234"/>
      <c r="B26" s="235"/>
      <c r="C26" s="235"/>
      <c r="D26" s="235"/>
      <c r="E26" s="235"/>
      <c r="F26" s="235"/>
      <c r="G26" s="235"/>
      <c r="H26" s="235"/>
      <c r="I26" s="236"/>
    </row>
    <row r="27" spans="1:9" ht="12.75" customHeight="1">
      <c r="A27" s="234"/>
      <c r="B27" s="235"/>
      <c r="C27" s="235"/>
      <c r="D27" s="235"/>
      <c r="E27" s="235"/>
      <c r="F27" s="235"/>
      <c r="G27" s="235"/>
      <c r="H27" s="235"/>
      <c r="I27" s="236"/>
    </row>
    <row r="28" spans="1:9" ht="12.75" customHeight="1">
      <c r="A28" s="234"/>
      <c r="B28" s="235"/>
      <c r="C28" s="235"/>
      <c r="D28" s="235"/>
      <c r="E28" s="235"/>
      <c r="F28" s="235"/>
      <c r="G28" s="235"/>
      <c r="H28" s="235"/>
      <c r="I28" s="236"/>
    </row>
    <row r="29" spans="1:9" ht="12.75" customHeight="1">
      <c r="A29" s="234"/>
      <c r="B29" s="235"/>
      <c r="C29" s="235"/>
      <c r="D29" s="235"/>
      <c r="E29" s="235"/>
      <c r="F29" s="235"/>
      <c r="G29" s="235"/>
      <c r="H29" s="235"/>
      <c r="I29" s="236"/>
    </row>
    <row r="30" spans="1:9" ht="12.75" customHeight="1">
      <c r="A30" s="234"/>
      <c r="B30" s="235"/>
      <c r="C30" s="235"/>
      <c r="D30" s="235"/>
      <c r="E30" s="235"/>
      <c r="F30" s="235"/>
      <c r="G30" s="235"/>
      <c r="H30" s="235"/>
      <c r="I30" s="236"/>
    </row>
    <row r="31" spans="1:9" ht="12.75" customHeight="1">
      <c r="A31" s="234"/>
      <c r="B31" s="235"/>
      <c r="C31" s="235"/>
      <c r="D31" s="235"/>
      <c r="E31" s="235"/>
      <c r="F31" s="235"/>
      <c r="G31" s="235"/>
      <c r="H31" s="235"/>
      <c r="I31" s="236"/>
    </row>
    <row r="32" spans="1:9" ht="12.75" customHeight="1">
      <c r="A32" s="234"/>
      <c r="B32" s="235"/>
      <c r="C32" s="235"/>
      <c r="D32" s="235"/>
      <c r="E32" s="235"/>
      <c r="F32" s="235"/>
      <c r="G32" s="235"/>
      <c r="H32" s="235"/>
      <c r="I32" s="236"/>
    </row>
    <row r="33" spans="1:9" ht="12.75" customHeight="1">
      <c r="A33" s="234"/>
      <c r="B33" s="235"/>
      <c r="C33" s="235"/>
      <c r="D33" s="235"/>
      <c r="E33" s="235"/>
      <c r="F33" s="235"/>
      <c r="G33" s="235"/>
      <c r="H33" s="235"/>
      <c r="I33" s="236"/>
    </row>
    <row r="34" spans="1:9" ht="12.75" customHeight="1">
      <c r="A34" s="234"/>
      <c r="B34" s="235"/>
      <c r="C34" s="235"/>
      <c r="D34" s="235"/>
      <c r="E34" s="235"/>
      <c r="F34" s="235"/>
      <c r="G34" s="235"/>
      <c r="H34" s="235"/>
      <c r="I34" s="236"/>
    </row>
    <row r="35" spans="1:9" ht="12.75" customHeight="1">
      <c r="A35" s="234"/>
      <c r="B35" s="235"/>
      <c r="C35" s="235"/>
      <c r="D35" s="235"/>
      <c r="E35" s="235"/>
      <c r="F35" s="235"/>
      <c r="G35" s="235"/>
      <c r="H35" s="235"/>
      <c r="I35" s="236"/>
    </row>
    <row r="36" spans="1:9" ht="12.75" customHeight="1">
      <c r="A36" s="234"/>
      <c r="B36" s="235"/>
      <c r="C36" s="235"/>
      <c r="D36" s="235"/>
      <c r="E36" s="235"/>
      <c r="F36" s="235"/>
      <c r="G36" s="235"/>
      <c r="H36" s="235"/>
      <c r="I36" s="236"/>
    </row>
    <row r="37" spans="1:9" ht="12.75" customHeight="1">
      <c r="A37" s="234"/>
      <c r="B37" s="235"/>
      <c r="C37" s="235"/>
      <c r="D37" s="235"/>
      <c r="E37" s="235"/>
      <c r="F37" s="235"/>
      <c r="G37" s="235"/>
      <c r="H37" s="235"/>
      <c r="I37" s="236"/>
    </row>
    <row r="38" spans="1:9" ht="12.75" customHeight="1">
      <c r="A38" s="234"/>
      <c r="B38" s="235"/>
      <c r="C38" s="235"/>
      <c r="D38" s="235"/>
      <c r="E38" s="235"/>
      <c r="F38" s="235"/>
      <c r="G38" s="235"/>
      <c r="H38" s="235"/>
      <c r="I38" s="236"/>
    </row>
    <row r="39" spans="1:9" ht="12.75" customHeight="1">
      <c r="A39" s="234"/>
      <c r="B39" s="235"/>
      <c r="C39" s="235"/>
      <c r="D39" s="235"/>
      <c r="E39" s="235"/>
      <c r="F39" s="235"/>
      <c r="G39" s="235"/>
      <c r="H39" s="235"/>
      <c r="I39" s="236"/>
    </row>
    <row r="40" spans="1:9" ht="12.75" customHeight="1">
      <c r="A40" s="234"/>
      <c r="B40" s="235"/>
      <c r="C40" s="235"/>
      <c r="D40" s="235"/>
      <c r="E40" s="235"/>
      <c r="F40" s="235"/>
      <c r="G40" s="235"/>
      <c r="H40" s="235"/>
      <c r="I40" s="236"/>
    </row>
    <row r="41" spans="1:9" ht="12.75" customHeight="1">
      <c r="A41" s="234"/>
      <c r="B41" s="235"/>
      <c r="C41" s="235"/>
      <c r="D41" s="235"/>
      <c r="E41" s="235"/>
      <c r="F41" s="235"/>
      <c r="G41" s="235"/>
      <c r="H41" s="235"/>
      <c r="I41" s="236"/>
    </row>
    <row r="42" spans="1:9" ht="12.75" customHeight="1">
      <c r="A42" s="234"/>
      <c r="B42" s="235"/>
      <c r="C42" s="235"/>
      <c r="D42" s="235"/>
      <c r="E42" s="235"/>
      <c r="F42" s="235"/>
      <c r="G42" s="235"/>
      <c r="H42" s="235"/>
      <c r="I42" s="236"/>
    </row>
    <row r="43" spans="1:9" ht="12.75" customHeight="1">
      <c r="A43" s="234"/>
      <c r="B43" s="235"/>
      <c r="C43" s="235"/>
      <c r="D43" s="235"/>
      <c r="E43" s="235"/>
      <c r="F43" s="237"/>
      <c r="G43" s="237"/>
      <c r="H43" s="237"/>
      <c r="I43" s="236"/>
    </row>
    <row r="44" spans="1:9" ht="12.75" customHeight="1">
      <c r="A44" s="234"/>
      <c r="B44" s="235"/>
      <c r="C44" s="235"/>
      <c r="D44" s="235"/>
      <c r="E44" s="235"/>
      <c r="F44" s="237"/>
      <c r="G44" s="237"/>
      <c r="H44" s="237"/>
      <c r="I44" s="236"/>
    </row>
    <row r="45" spans="1:9" ht="12.75" customHeight="1">
      <c r="A45" s="234"/>
      <c r="B45" s="235"/>
      <c r="C45" s="235"/>
      <c r="D45" s="235"/>
      <c r="E45" s="235"/>
      <c r="F45" s="237"/>
      <c r="G45" s="237"/>
      <c r="H45" s="237"/>
      <c r="I45" s="236"/>
    </row>
    <row r="46" spans="1:9" ht="12.75" customHeight="1">
      <c r="A46" s="234"/>
      <c r="B46" s="235"/>
      <c r="C46" s="235"/>
      <c r="D46" s="235"/>
      <c r="E46" s="235"/>
      <c r="F46" s="237"/>
      <c r="G46" s="237"/>
      <c r="H46" s="237"/>
      <c r="I46" s="236"/>
    </row>
    <row r="47" spans="1:9" ht="12.75" customHeight="1">
      <c r="A47" s="234"/>
      <c r="B47" s="235"/>
      <c r="C47" s="235"/>
      <c r="D47" s="235"/>
      <c r="E47" s="235"/>
      <c r="F47" s="237"/>
      <c r="G47" s="237"/>
      <c r="H47" s="237"/>
      <c r="I47" s="236"/>
    </row>
    <row r="48" spans="1:9" ht="12.75" customHeight="1">
      <c r="A48" s="234"/>
      <c r="B48" s="235"/>
      <c r="C48" s="235"/>
      <c r="D48" s="235"/>
      <c r="E48" s="235"/>
      <c r="F48" s="237"/>
      <c r="G48" s="237"/>
      <c r="H48" s="237"/>
      <c r="I48" s="236"/>
    </row>
    <row r="49" spans="1:9" ht="12.75" customHeight="1">
      <c r="A49" s="234"/>
      <c r="B49" s="235"/>
      <c r="C49" s="235"/>
      <c r="D49" s="235"/>
      <c r="E49" s="235"/>
      <c r="F49" s="237"/>
      <c r="G49" s="237"/>
      <c r="H49" s="237"/>
      <c r="I49" s="236"/>
    </row>
    <row r="50" spans="1:9" ht="12.75" customHeight="1">
      <c r="A50" s="234"/>
      <c r="B50" s="235"/>
      <c r="C50" s="235"/>
      <c r="D50" s="235"/>
      <c r="E50" s="235"/>
      <c r="F50" s="238"/>
      <c r="G50" s="238"/>
      <c r="H50" s="238"/>
      <c r="I50" s="236"/>
    </row>
    <row r="51" spans="1:9" ht="12.75" customHeight="1">
      <c r="A51" s="234"/>
      <c r="B51" s="235"/>
      <c r="C51" s="235"/>
      <c r="D51" s="235"/>
      <c r="E51" s="235"/>
      <c r="F51" s="238"/>
      <c r="G51" s="238"/>
      <c r="H51" s="238"/>
      <c r="I51" s="236"/>
    </row>
    <row r="52" spans="1:9" ht="12.75" customHeight="1">
      <c r="A52" s="234"/>
      <c r="B52" s="235"/>
      <c r="C52" s="235"/>
      <c r="D52" s="235"/>
      <c r="E52" s="235"/>
      <c r="F52" s="238"/>
      <c r="G52" s="238"/>
      <c r="H52" s="238"/>
      <c r="I52" s="236"/>
    </row>
    <row r="53" spans="1:9" ht="12.75" customHeight="1">
      <c r="A53" s="239"/>
      <c r="B53" s="240"/>
      <c r="C53" s="240"/>
      <c r="D53" s="240"/>
      <c r="E53" s="240"/>
      <c r="F53" s="241"/>
      <c r="G53" s="241"/>
      <c r="H53" s="241"/>
      <c r="I53" s="242"/>
    </row>
    <row r="54" spans="1:9" ht="12.75" customHeight="1">
      <c r="A54" s="1244" t="s">
        <v>301</v>
      </c>
      <c r="B54" s="1244"/>
      <c r="C54" s="1244"/>
      <c r="D54" s="1244"/>
      <c r="E54" s="1244"/>
      <c r="F54" s="1244"/>
      <c r="G54" s="1244"/>
      <c r="H54" s="1244"/>
      <c r="I54" s="1244"/>
    </row>
    <row r="55" spans="1:9" ht="12.75" customHeight="1">
      <c r="A55" s="1245" t="s">
        <v>302</v>
      </c>
      <c r="B55" s="1245"/>
      <c r="C55" s="1245"/>
      <c r="D55" s="1245"/>
      <c r="E55" s="1245"/>
      <c r="F55" s="1245"/>
      <c r="G55" s="1245"/>
      <c r="H55" s="1245"/>
      <c r="I55" s="1245"/>
    </row>
    <row r="56" spans="1:9" ht="12.75">
      <c r="A56" s="229"/>
      <c r="B56" s="229"/>
      <c r="C56" s="229"/>
      <c r="D56" s="229"/>
      <c r="E56" s="229"/>
      <c r="I56" s="229"/>
    </row>
    <row r="57" spans="1:9" ht="12.75">
      <c r="A57" s="229"/>
      <c r="B57" s="229"/>
      <c r="C57" s="229"/>
      <c r="D57" s="229"/>
      <c r="E57" s="229"/>
      <c r="I57" s="229"/>
    </row>
    <row r="58" spans="1:9" ht="12.75">
      <c r="A58" s="229"/>
      <c r="B58" s="229"/>
      <c r="C58" s="229"/>
      <c r="D58" s="229"/>
      <c r="E58" s="229"/>
      <c r="I58" s="229"/>
    </row>
    <row r="59" spans="1:9" ht="12.75">
      <c r="A59" s="229"/>
      <c r="B59" s="229"/>
      <c r="C59" s="229"/>
      <c r="D59" s="229"/>
      <c r="E59" s="229"/>
      <c r="I59" s="229"/>
    </row>
  </sheetData>
  <sheetProtection/>
  <mergeCells count="8">
    <mergeCell ref="A54:I54"/>
    <mergeCell ref="A55:I55"/>
    <mergeCell ref="B5:C5"/>
    <mergeCell ref="D5:G5"/>
    <mergeCell ref="B6:C6"/>
    <mergeCell ref="D6:G6"/>
    <mergeCell ref="B7:C7"/>
    <mergeCell ref="D7:G7"/>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52"/>
  </sheetPr>
  <dimension ref="A1:I59"/>
  <sheetViews>
    <sheetView view="pageBreakPreview" zoomScaleSheetLayoutView="100" zoomScalePageLayoutView="0" workbookViewId="0" topLeftCell="A1">
      <selection activeCell="A3" sqref="A3"/>
    </sheetView>
  </sheetViews>
  <sheetFormatPr defaultColWidth="9.00390625" defaultRowHeight="13.5"/>
  <cols>
    <col min="1" max="10" width="9.50390625" style="243" customWidth="1"/>
    <col min="11" max="16384" width="9.00390625" style="243" customWidth="1"/>
  </cols>
  <sheetData>
    <row r="1" ht="16.5" customHeight="1">
      <c r="A1" s="362" t="s">
        <v>297</v>
      </c>
    </row>
    <row r="2" ht="10.5" customHeight="1">
      <c r="A2" s="362" t="s">
        <v>579</v>
      </c>
    </row>
    <row r="3" ht="20.25" customHeight="1">
      <c r="D3" s="244" t="s">
        <v>298</v>
      </c>
    </row>
    <row r="4" ht="3" customHeight="1">
      <c r="D4" s="244"/>
    </row>
    <row r="5" spans="2:7" ht="27.75" customHeight="1">
      <c r="B5" s="1284" t="s">
        <v>299</v>
      </c>
      <c r="C5" s="1285"/>
      <c r="D5" s="1284" t="s">
        <v>303</v>
      </c>
      <c r="E5" s="1286"/>
      <c r="F5" s="1286"/>
      <c r="G5" s="1285"/>
    </row>
    <row r="6" spans="2:7" ht="27.75" customHeight="1">
      <c r="B6" s="1284" t="s">
        <v>57</v>
      </c>
      <c r="C6" s="1285"/>
      <c r="D6" s="1287" t="s">
        <v>304</v>
      </c>
      <c r="E6" s="1288"/>
      <c r="F6" s="1288"/>
      <c r="G6" s="1289"/>
    </row>
    <row r="7" spans="2:7" ht="27" customHeight="1">
      <c r="B7" s="1290" t="s">
        <v>300</v>
      </c>
      <c r="C7" s="1291"/>
      <c r="D7" s="1292" t="s">
        <v>305</v>
      </c>
      <c r="E7" s="1293"/>
      <c r="F7" s="1293"/>
      <c r="G7" s="1294"/>
    </row>
    <row r="8" spans="1:9" ht="39" customHeight="1">
      <c r="A8" s="245"/>
      <c r="B8" s="245"/>
      <c r="C8" s="245"/>
      <c r="D8" s="246"/>
      <c r="E8" s="245"/>
      <c r="F8" s="245"/>
      <c r="G8" s="245"/>
      <c r="H8" s="245"/>
      <c r="I8" s="245"/>
    </row>
    <row r="9" spans="1:9" ht="12.75" customHeight="1" thickBot="1">
      <c r="A9" s="247"/>
      <c r="B9" s="248"/>
      <c r="C9" s="248"/>
      <c r="D9" s="248"/>
      <c r="E9" s="248"/>
      <c r="F9" s="248"/>
      <c r="G9" s="248"/>
      <c r="H9" s="248"/>
      <c r="I9" s="249"/>
    </row>
    <row r="10" spans="1:9" ht="12.75" customHeight="1">
      <c r="A10" s="250" t="s">
        <v>306</v>
      </c>
      <c r="B10" s="251"/>
      <c r="C10" s="251"/>
      <c r="D10" s="252"/>
      <c r="E10" s="253"/>
      <c r="F10" s="254"/>
      <c r="G10" s="251"/>
      <c r="H10" s="251"/>
      <c r="I10" s="255"/>
    </row>
    <row r="11" spans="1:9" ht="12.75" customHeight="1">
      <c r="A11" s="256"/>
      <c r="B11" s="257"/>
      <c r="C11" s="257"/>
      <c r="D11" s="1274" t="s">
        <v>61</v>
      </c>
      <c r="E11" s="1275"/>
      <c r="F11" s="1276"/>
      <c r="G11" s="257"/>
      <c r="H11" s="257"/>
      <c r="I11" s="258"/>
    </row>
    <row r="12" spans="1:9" ht="12.75" customHeight="1">
      <c r="A12" s="256"/>
      <c r="B12" s="257"/>
      <c r="C12" s="257"/>
      <c r="D12" s="1274" t="s">
        <v>307</v>
      </c>
      <c r="E12" s="1275"/>
      <c r="F12" s="1276"/>
      <c r="G12" s="257"/>
      <c r="H12" s="257"/>
      <c r="I12" s="258"/>
    </row>
    <row r="13" spans="1:9" s="260" customFormat="1" ht="12.75" customHeight="1" thickBot="1">
      <c r="A13" s="259"/>
      <c r="B13" s="251"/>
      <c r="C13" s="251"/>
      <c r="D13" s="1277" t="s">
        <v>308</v>
      </c>
      <c r="E13" s="1278"/>
      <c r="F13" s="1279"/>
      <c r="G13" s="251"/>
      <c r="H13" s="251"/>
      <c r="I13" s="255"/>
    </row>
    <row r="14" spans="1:9" s="260" customFormat="1" ht="12.75" customHeight="1">
      <c r="A14" s="259"/>
      <c r="B14" s="251"/>
      <c r="C14" s="251"/>
      <c r="D14" s="251"/>
      <c r="E14" s="251"/>
      <c r="F14" s="251"/>
      <c r="G14" s="251"/>
      <c r="H14" s="251"/>
      <c r="I14" s="255"/>
    </row>
    <row r="15" spans="1:9" ht="12.75" customHeight="1">
      <c r="A15" s="259"/>
      <c r="B15" s="251"/>
      <c r="C15" s="251"/>
      <c r="D15" s="251"/>
      <c r="E15" s="251"/>
      <c r="F15" s="251"/>
      <c r="G15" s="251"/>
      <c r="H15" s="251"/>
      <c r="I15" s="255"/>
    </row>
    <row r="16" spans="1:9" ht="12.75" customHeight="1">
      <c r="A16" s="259"/>
      <c r="B16" s="251"/>
      <c r="C16" s="251"/>
      <c r="D16" s="251"/>
      <c r="E16" s="251"/>
      <c r="F16" s="251"/>
      <c r="G16" s="251"/>
      <c r="H16" s="251"/>
      <c r="I16" s="255"/>
    </row>
    <row r="17" spans="1:9" ht="12.75" customHeight="1" thickBot="1">
      <c r="A17" s="259"/>
      <c r="B17" s="261"/>
      <c r="C17" s="251"/>
      <c r="D17" s="251"/>
      <c r="E17" s="251"/>
      <c r="F17" s="251"/>
      <c r="G17" s="251"/>
      <c r="H17" s="251"/>
      <c r="I17" s="255"/>
    </row>
    <row r="18" spans="1:9" ht="12.75" customHeight="1">
      <c r="A18" s="259"/>
      <c r="B18" s="252"/>
      <c r="C18" s="253"/>
      <c r="D18" s="254"/>
      <c r="E18" s="261"/>
      <c r="F18" s="252"/>
      <c r="G18" s="253"/>
      <c r="H18" s="254"/>
      <c r="I18" s="255"/>
    </row>
    <row r="19" spans="1:9" ht="12.75" customHeight="1">
      <c r="A19" s="256"/>
      <c r="B19" s="1274" t="s">
        <v>62</v>
      </c>
      <c r="C19" s="1280"/>
      <c r="D19" s="1281"/>
      <c r="E19" s="262"/>
      <c r="F19" s="1274" t="s">
        <v>62</v>
      </c>
      <c r="G19" s="1280"/>
      <c r="H19" s="1281"/>
      <c r="I19" s="258"/>
    </row>
    <row r="20" spans="1:9" ht="12.75" customHeight="1">
      <c r="A20" s="256"/>
      <c r="B20" s="263" t="s">
        <v>309</v>
      </c>
      <c r="C20" s="1282" t="s">
        <v>310</v>
      </c>
      <c r="D20" s="1283"/>
      <c r="E20" s="262"/>
      <c r="F20" s="263" t="s">
        <v>309</v>
      </c>
      <c r="G20" s="1282" t="s">
        <v>311</v>
      </c>
      <c r="H20" s="1283"/>
      <c r="I20" s="258"/>
    </row>
    <row r="21" spans="1:9" s="260" customFormat="1" ht="12.75" customHeight="1" thickBot="1">
      <c r="A21" s="259"/>
      <c r="B21" s="1259" t="s">
        <v>312</v>
      </c>
      <c r="C21" s="1260"/>
      <c r="D21" s="1261"/>
      <c r="E21" s="261"/>
      <c r="F21" s="1259" t="s">
        <v>312</v>
      </c>
      <c r="G21" s="1260"/>
      <c r="H21" s="1261"/>
      <c r="I21" s="255"/>
    </row>
    <row r="22" spans="1:9" s="260" customFormat="1" ht="12.75" customHeight="1">
      <c r="A22" s="259"/>
      <c r="B22" s="251"/>
      <c r="C22" s="251"/>
      <c r="D22" s="251"/>
      <c r="E22" s="251"/>
      <c r="F22" s="251"/>
      <c r="G22" s="251"/>
      <c r="H22" s="251"/>
      <c r="I22" s="255"/>
    </row>
    <row r="23" spans="1:9" ht="12.75" customHeight="1">
      <c r="A23" s="259"/>
      <c r="B23" s="251"/>
      <c r="C23" s="251"/>
      <c r="D23" s="251"/>
      <c r="E23" s="251"/>
      <c r="F23" s="251"/>
      <c r="G23" s="251"/>
      <c r="H23" s="251"/>
      <c r="I23" s="255"/>
    </row>
    <row r="24" spans="1:9" ht="12.75" customHeight="1" thickBot="1">
      <c r="A24" s="259"/>
      <c r="B24" s="251"/>
      <c r="C24" s="251"/>
      <c r="D24" s="251"/>
      <c r="E24" s="251"/>
      <c r="F24" s="251"/>
      <c r="G24" s="251"/>
      <c r="H24" s="251"/>
      <c r="I24" s="255"/>
    </row>
    <row r="25" spans="1:9" ht="12.75" customHeight="1">
      <c r="A25" s="256"/>
      <c r="B25" s="1271"/>
      <c r="C25" s="1272"/>
      <c r="D25" s="1273"/>
      <c r="E25" s="257"/>
      <c r="F25" s="1271"/>
      <c r="G25" s="1272"/>
      <c r="H25" s="1273"/>
      <c r="I25" s="258"/>
    </row>
    <row r="26" spans="1:9" ht="12.75" customHeight="1">
      <c r="A26" s="256"/>
      <c r="B26" s="1268" t="s">
        <v>313</v>
      </c>
      <c r="C26" s="1269"/>
      <c r="D26" s="1270"/>
      <c r="E26" s="257"/>
      <c r="F26" s="1268" t="s">
        <v>313</v>
      </c>
      <c r="G26" s="1269"/>
      <c r="H26" s="1270"/>
      <c r="I26" s="258"/>
    </row>
    <row r="27" spans="1:9" s="260" customFormat="1" ht="12.75" customHeight="1">
      <c r="A27" s="256"/>
      <c r="B27" s="1268" t="s">
        <v>310</v>
      </c>
      <c r="C27" s="1269"/>
      <c r="D27" s="1270"/>
      <c r="E27" s="257"/>
      <c r="F27" s="1268" t="s">
        <v>310</v>
      </c>
      <c r="G27" s="1269"/>
      <c r="H27" s="1270"/>
      <c r="I27" s="258"/>
    </row>
    <row r="28" spans="1:9" s="260" customFormat="1" ht="12.75" customHeight="1">
      <c r="A28" s="256"/>
      <c r="B28" s="1268" t="s">
        <v>310</v>
      </c>
      <c r="C28" s="1269"/>
      <c r="D28" s="1270"/>
      <c r="E28" s="257"/>
      <c r="F28" s="1268" t="s">
        <v>310</v>
      </c>
      <c r="G28" s="1269"/>
      <c r="H28" s="1270"/>
      <c r="I28" s="258"/>
    </row>
    <row r="29" spans="1:9" s="260" customFormat="1" ht="12.75" customHeight="1">
      <c r="A29" s="256"/>
      <c r="B29" s="1268" t="s">
        <v>310</v>
      </c>
      <c r="C29" s="1269"/>
      <c r="D29" s="1270"/>
      <c r="E29" s="257"/>
      <c r="F29" s="1268" t="s">
        <v>310</v>
      </c>
      <c r="G29" s="1269"/>
      <c r="H29" s="1270"/>
      <c r="I29" s="258"/>
    </row>
    <row r="30" spans="1:9" s="260" customFormat="1" ht="12.75" customHeight="1">
      <c r="A30" s="256"/>
      <c r="B30" s="1268" t="s">
        <v>310</v>
      </c>
      <c r="C30" s="1269"/>
      <c r="D30" s="1270"/>
      <c r="E30" s="257"/>
      <c r="F30" s="1268" t="s">
        <v>310</v>
      </c>
      <c r="G30" s="1269"/>
      <c r="H30" s="1270"/>
      <c r="I30" s="258"/>
    </row>
    <row r="31" spans="1:9" s="260" customFormat="1" ht="12.75" customHeight="1">
      <c r="A31" s="256"/>
      <c r="B31" s="1268" t="s">
        <v>310</v>
      </c>
      <c r="C31" s="1269"/>
      <c r="D31" s="1270"/>
      <c r="E31" s="257"/>
      <c r="F31" s="1268" t="s">
        <v>314</v>
      </c>
      <c r="G31" s="1269"/>
      <c r="H31" s="1270"/>
      <c r="I31" s="258"/>
    </row>
    <row r="32" spans="1:9" s="260" customFormat="1" ht="12.75" customHeight="1">
      <c r="A32" s="256"/>
      <c r="B32" s="1268" t="s">
        <v>310</v>
      </c>
      <c r="C32" s="1269"/>
      <c r="D32" s="1270"/>
      <c r="E32" s="257"/>
      <c r="F32" s="1268" t="s">
        <v>314</v>
      </c>
      <c r="G32" s="1269"/>
      <c r="H32" s="1270"/>
      <c r="I32" s="258"/>
    </row>
    <row r="33" spans="1:9" s="260" customFormat="1" ht="12.75" customHeight="1" thickBot="1">
      <c r="A33" s="259"/>
      <c r="B33" s="1259" t="s">
        <v>315</v>
      </c>
      <c r="C33" s="1260"/>
      <c r="D33" s="1261"/>
      <c r="E33" s="251"/>
      <c r="F33" s="1259" t="s">
        <v>315</v>
      </c>
      <c r="G33" s="1260"/>
      <c r="H33" s="1261"/>
      <c r="I33" s="255"/>
    </row>
    <row r="34" spans="1:9" s="260" customFormat="1" ht="12.75" customHeight="1">
      <c r="A34" s="259"/>
      <c r="B34" s="261"/>
      <c r="C34" s="261"/>
      <c r="D34" s="261"/>
      <c r="E34" s="251"/>
      <c r="F34" s="251"/>
      <c r="G34" s="251"/>
      <c r="H34" s="251"/>
      <c r="I34" s="255"/>
    </row>
    <row r="35" spans="1:9" ht="12.75" customHeight="1">
      <c r="A35" s="259"/>
      <c r="B35" s="261"/>
      <c r="C35" s="261"/>
      <c r="D35" s="261"/>
      <c r="E35" s="251"/>
      <c r="F35" s="261"/>
      <c r="G35" s="251"/>
      <c r="H35" s="251"/>
      <c r="I35" s="255"/>
    </row>
    <row r="36" spans="1:9" ht="12.75" customHeight="1">
      <c r="A36" s="259"/>
      <c r="B36" s="251"/>
      <c r="C36" s="261"/>
      <c r="D36" s="261"/>
      <c r="E36" s="251"/>
      <c r="F36" s="251"/>
      <c r="G36" s="251"/>
      <c r="H36" s="251"/>
      <c r="I36" s="255"/>
    </row>
    <row r="37" spans="1:9" ht="12.75" customHeight="1">
      <c r="A37" s="259"/>
      <c r="B37" s="261"/>
      <c r="C37" s="261"/>
      <c r="D37" s="261"/>
      <c r="E37" s="251"/>
      <c r="F37" s="251"/>
      <c r="G37" s="251"/>
      <c r="H37" s="251"/>
      <c r="I37" s="255"/>
    </row>
    <row r="38" spans="1:9" ht="12.75" customHeight="1">
      <c r="A38" s="1262"/>
      <c r="B38" s="1263"/>
      <c r="C38" s="1263"/>
      <c r="D38" s="1263"/>
      <c r="E38" s="1263"/>
      <c r="F38" s="1263"/>
      <c r="G38" s="1263"/>
      <c r="H38" s="1263"/>
      <c r="I38" s="1264"/>
    </row>
    <row r="39" spans="1:9" ht="12.75" customHeight="1">
      <c r="A39" s="1262"/>
      <c r="B39" s="1263"/>
      <c r="C39" s="1263"/>
      <c r="D39" s="1263"/>
      <c r="E39" s="1263"/>
      <c r="F39" s="1263"/>
      <c r="G39" s="1263"/>
      <c r="H39" s="1263"/>
      <c r="I39" s="1264"/>
    </row>
    <row r="40" spans="1:9" ht="12.75" customHeight="1">
      <c r="A40" s="1265" t="s">
        <v>316</v>
      </c>
      <c r="B40" s="1266"/>
      <c r="C40" s="1266"/>
      <c r="D40" s="1266"/>
      <c r="E40" s="1266"/>
      <c r="F40" s="1266"/>
      <c r="G40" s="1266"/>
      <c r="H40" s="1266"/>
      <c r="I40" s="1267"/>
    </row>
    <row r="41" spans="1:9" ht="12.75" customHeight="1">
      <c r="A41" s="1265" t="s">
        <v>317</v>
      </c>
      <c r="B41" s="1266"/>
      <c r="C41" s="1266"/>
      <c r="D41" s="1266"/>
      <c r="E41" s="1266"/>
      <c r="F41" s="1266"/>
      <c r="G41" s="1266"/>
      <c r="H41" s="1266"/>
      <c r="I41" s="1267"/>
    </row>
    <row r="42" spans="1:9" ht="12.75" customHeight="1">
      <c r="A42" s="259" t="s">
        <v>318</v>
      </c>
      <c r="B42" s="251"/>
      <c r="C42" s="251"/>
      <c r="D42" s="251"/>
      <c r="E42" s="251"/>
      <c r="F42" s="264"/>
      <c r="G42" s="264"/>
      <c r="H42" s="264"/>
      <c r="I42" s="255"/>
    </row>
    <row r="43" spans="1:9" ht="12.75" customHeight="1">
      <c r="A43" s="259"/>
      <c r="B43" s="251"/>
      <c r="C43" s="251"/>
      <c r="D43" s="251"/>
      <c r="E43" s="251"/>
      <c r="F43" s="264"/>
      <c r="G43" s="264"/>
      <c r="H43" s="264"/>
      <c r="I43" s="255"/>
    </row>
    <row r="44" spans="1:9" ht="12.75" customHeight="1">
      <c r="A44" s="259"/>
      <c r="B44" s="251"/>
      <c r="C44" s="251"/>
      <c r="D44" s="251"/>
      <c r="E44" s="251"/>
      <c r="F44" s="264"/>
      <c r="G44" s="264"/>
      <c r="H44" s="264"/>
      <c r="I44" s="255"/>
    </row>
    <row r="45" spans="1:9" ht="12.75" customHeight="1">
      <c r="A45" s="259"/>
      <c r="B45" s="251"/>
      <c r="C45" s="251"/>
      <c r="D45" s="251"/>
      <c r="E45" s="251"/>
      <c r="F45" s="264"/>
      <c r="G45" s="264"/>
      <c r="H45" s="264"/>
      <c r="I45" s="255"/>
    </row>
    <row r="46" spans="1:9" ht="12.75" customHeight="1">
      <c r="A46" s="259"/>
      <c r="B46" s="251"/>
      <c r="C46" s="251"/>
      <c r="D46" s="251"/>
      <c r="E46" s="251"/>
      <c r="F46" s="264"/>
      <c r="G46" s="264"/>
      <c r="H46" s="264"/>
      <c r="I46" s="255"/>
    </row>
    <row r="47" spans="1:9" ht="12.75" customHeight="1">
      <c r="A47" s="259"/>
      <c r="B47" s="251"/>
      <c r="C47" s="251"/>
      <c r="D47" s="251"/>
      <c r="E47" s="251"/>
      <c r="F47" s="264"/>
      <c r="G47" s="264"/>
      <c r="H47" s="264"/>
      <c r="I47" s="255"/>
    </row>
    <row r="48" spans="1:9" ht="12.75" customHeight="1">
      <c r="A48" s="259"/>
      <c r="B48" s="251"/>
      <c r="C48" s="251"/>
      <c r="D48" s="251"/>
      <c r="E48" s="251"/>
      <c r="F48" s="264"/>
      <c r="G48" s="264"/>
      <c r="H48" s="264"/>
      <c r="I48" s="255"/>
    </row>
    <row r="49" spans="1:9" ht="12.75" customHeight="1">
      <c r="A49" s="259"/>
      <c r="B49" s="251"/>
      <c r="C49" s="251"/>
      <c r="D49" s="251"/>
      <c r="E49" s="251"/>
      <c r="F49" s="264"/>
      <c r="G49" s="264"/>
      <c r="H49" s="264"/>
      <c r="I49" s="255"/>
    </row>
    <row r="50" spans="1:9" ht="12.75" customHeight="1">
      <c r="A50" s="259"/>
      <c r="B50" s="251"/>
      <c r="C50" s="251"/>
      <c r="D50" s="251"/>
      <c r="E50" s="251"/>
      <c r="F50" s="261"/>
      <c r="G50" s="261"/>
      <c r="H50" s="261"/>
      <c r="I50" s="255"/>
    </row>
    <row r="51" spans="1:9" ht="12.75" customHeight="1">
      <c r="A51" s="259"/>
      <c r="B51" s="251"/>
      <c r="C51" s="251"/>
      <c r="D51" s="251"/>
      <c r="E51" s="251"/>
      <c r="F51" s="261"/>
      <c r="G51" s="261"/>
      <c r="H51" s="261"/>
      <c r="I51" s="255"/>
    </row>
    <row r="52" spans="1:9" ht="12.75" customHeight="1">
      <c r="A52" s="259"/>
      <c r="B52" s="251"/>
      <c r="C52" s="251"/>
      <c r="D52" s="251"/>
      <c r="E52" s="251"/>
      <c r="F52" s="261"/>
      <c r="G52" s="261"/>
      <c r="H52" s="261"/>
      <c r="I52" s="255"/>
    </row>
    <row r="53" spans="1:9" ht="12.75" customHeight="1">
      <c r="A53" s="265"/>
      <c r="B53" s="266"/>
      <c r="C53" s="266"/>
      <c r="D53" s="266"/>
      <c r="E53" s="266"/>
      <c r="F53" s="267"/>
      <c r="G53" s="267"/>
      <c r="H53" s="267"/>
      <c r="I53" s="268"/>
    </row>
    <row r="54" spans="1:9" ht="12.75" customHeight="1">
      <c r="A54" s="1257" t="s">
        <v>301</v>
      </c>
      <c r="B54" s="1257"/>
      <c r="C54" s="1257"/>
      <c r="D54" s="1257"/>
      <c r="E54" s="1257"/>
      <c r="F54" s="1257"/>
      <c r="G54" s="1257"/>
      <c r="H54" s="1257"/>
      <c r="I54" s="1257"/>
    </row>
    <row r="55" spans="1:9" ht="12.75" customHeight="1">
      <c r="A55" s="1258" t="s">
        <v>302</v>
      </c>
      <c r="B55" s="1258"/>
      <c r="C55" s="1258"/>
      <c r="D55" s="1258"/>
      <c r="E55" s="1258"/>
      <c r="F55" s="1258"/>
      <c r="G55" s="1258"/>
      <c r="H55" s="1258"/>
      <c r="I55" s="1258"/>
    </row>
    <row r="56" spans="1:9" ht="12.75">
      <c r="A56" s="245"/>
      <c r="B56" s="245"/>
      <c r="C56" s="245"/>
      <c r="D56" s="245"/>
      <c r="E56" s="245"/>
      <c r="I56" s="245"/>
    </row>
    <row r="57" spans="1:9" ht="12.75">
      <c r="A57" s="245"/>
      <c r="B57" s="245"/>
      <c r="C57" s="245"/>
      <c r="D57" s="245"/>
      <c r="E57" s="245"/>
      <c r="I57" s="245"/>
    </row>
    <row r="58" spans="1:9" ht="12.75">
      <c r="A58" s="245"/>
      <c r="B58" s="245"/>
      <c r="C58" s="245"/>
      <c r="D58" s="245"/>
      <c r="E58" s="245"/>
      <c r="I58" s="245"/>
    </row>
    <row r="59" spans="1:9" ht="12.75">
      <c r="A59" s="245"/>
      <c r="B59" s="245"/>
      <c r="C59" s="245"/>
      <c r="D59" s="245"/>
      <c r="E59" s="245"/>
      <c r="I59" s="245"/>
    </row>
  </sheetData>
  <sheetProtection/>
  <mergeCells count="39">
    <mergeCell ref="B5:C5"/>
    <mergeCell ref="D5:G5"/>
    <mergeCell ref="B6:C6"/>
    <mergeCell ref="D6:G6"/>
    <mergeCell ref="B7:C7"/>
    <mergeCell ref="D7:G7"/>
    <mergeCell ref="D11:F11"/>
    <mergeCell ref="D12:F12"/>
    <mergeCell ref="D13:F13"/>
    <mergeCell ref="B19:D19"/>
    <mergeCell ref="F19:H19"/>
    <mergeCell ref="C20:D20"/>
    <mergeCell ref="G20:H20"/>
    <mergeCell ref="B21:D21"/>
    <mergeCell ref="F21:H21"/>
    <mergeCell ref="B25:D25"/>
    <mergeCell ref="F25:H25"/>
    <mergeCell ref="B26:D26"/>
    <mergeCell ref="F26:H26"/>
    <mergeCell ref="B27:D27"/>
    <mergeCell ref="F27:H27"/>
    <mergeCell ref="B28:D28"/>
    <mergeCell ref="F28:H28"/>
    <mergeCell ref="B29:D29"/>
    <mergeCell ref="F29:H29"/>
    <mergeCell ref="B30:D30"/>
    <mergeCell ref="F30:H30"/>
    <mergeCell ref="B31:D31"/>
    <mergeCell ref="F31:H31"/>
    <mergeCell ref="B32:D32"/>
    <mergeCell ref="F32:H32"/>
    <mergeCell ref="A54:I54"/>
    <mergeCell ref="A55:I55"/>
    <mergeCell ref="B33:D33"/>
    <mergeCell ref="F33:H33"/>
    <mergeCell ref="A38:I38"/>
    <mergeCell ref="A39:I39"/>
    <mergeCell ref="A40:I40"/>
    <mergeCell ref="A41:I41"/>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5"/>
  </sheetPr>
  <dimension ref="A1:I69"/>
  <sheetViews>
    <sheetView view="pageBreakPreview" zoomScaleSheetLayoutView="100" zoomScalePageLayoutView="0" workbookViewId="0" topLeftCell="A1">
      <selection activeCell="A5" sqref="A5"/>
    </sheetView>
  </sheetViews>
  <sheetFormatPr defaultColWidth="9.00390625" defaultRowHeight="13.5"/>
  <cols>
    <col min="1" max="9" width="9.625" style="270" customWidth="1"/>
    <col min="10" max="16384" width="9.00390625" style="270" customWidth="1"/>
  </cols>
  <sheetData>
    <row r="1" ht="12.75">
      <c r="A1" s="269" t="s">
        <v>319</v>
      </c>
    </row>
    <row r="2" ht="16.5">
      <c r="A2" s="271" t="s">
        <v>579</v>
      </c>
    </row>
    <row r="3" s="272" customFormat="1" ht="13.5">
      <c r="C3" s="272" t="s">
        <v>320</v>
      </c>
    </row>
    <row r="4" s="272" customFormat="1" ht="13.5">
      <c r="C4" s="272" t="s">
        <v>63</v>
      </c>
    </row>
    <row r="5" spans="3:7" s="272" customFormat="1" ht="13.5">
      <c r="C5" s="272" t="s">
        <v>62</v>
      </c>
      <c r="G5" s="272" t="s">
        <v>64</v>
      </c>
    </row>
    <row r="6" s="272" customFormat="1" ht="13.5">
      <c r="C6" s="272" t="s">
        <v>65</v>
      </c>
    </row>
    <row r="7" s="272" customFormat="1" ht="13.5">
      <c r="C7" s="272" t="s">
        <v>321</v>
      </c>
    </row>
    <row r="8" spans="1:9" ht="16.5" thickBot="1">
      <c r="A8" s="271"/>
      <c r="F8" s="273"/>
      <c r="G8" s="372"/>
      <c r="H8" s="372"/>
      <c r="I8" s="373" t="s">
        <v>455</v>
      </c>
    </row>
    <row r="9" spans="1:9" ht="15" customHeight="1">
      <c r="A9" s="1384" t="s">
        <v>299</v>
      </c>
      <c r="B9" s="1385"/>
      <c r="C9" s="1386"/>
      <c r="D9" s="1386"/>
      <c r="E9" s="1386"/>
      <c r="F9" s="1386"/>
      <c r="G9" s="1386"/>
      <c r="H9" s="1386"/>
      <c r="I9" s="1387"/>
    </row>
    <row r="10" spans="1:9" ht="15" customHeight="1">
      <c r="A10" s="1388" t="s">
        <v>322</v>
      </c>
      <c r="B10" s="1389"/>
      <c r="C10" s="1295"/>
      <c r="D10" s="1295"/>
      <c r="E10" s="1295"/>
      <c r="F10" s="1295"/>
      <c r="G10" s="1295"/>
      <c r="H10" s="1295"/>
      <c r="I10" s="1390"/>
    </row>
    <row r="11" spans="1:9" ht="40.5" customHeight="1" thickBot="1">
      <c r="A11" s="1391" t="s">
        <v>323</v>
      </c>
      <c r="B11" s="1392"/>
      <c r="C11" s="1355"/>
      <c r="D11" s="1356"/>
      <c r="E11" s="1356"/>
      <c r="F11" s="1356"/>
      <c r="G11" s="1356"/>
      <c r="H11" s="1356"/>
      <c r="I11" s="1357"/>
    </row>
    <row r="12" spans="1:9" ht="15" customHeight="1">
      <c r="A12" s="274" t="s">
        <v>324</v>
      </c>
      <c r="B12" s="1363"/>
      <c r="C12" s="1363"/>
      <c r="D12" s="1363"/>
      <c r="E12" s="1364"/>
      <c r="F12" s="1365" t="s">
        <v>66</v>
      </c>
      <c r="G12" s="1367" t="s">
        <v>325</v>
      </c>
      <c r="H12" s="1368"/>
      <c r="I12" s="1369"/>
    </row>
    <row r="13" spans="1:9" ht="15" customHeight="1">
      <c r="A13" s="1370" t="s">
        <v>128</v>
      </c>
      <c r="B13" s="1372"/>
      <c r="C13" s="1372"/>
      <c r="D13" s="1372"/>
      <c r="E13" s="1373"/>
      <c r="F13" s="1366"/>
      <c r="G13" s="1338"/>
      <c r="H13" s="1332"/>
      <c r="I13" s="1339"/>
    </row>
    <row r="14" spans="1:9" ht="15" customHeight="1">
      <c r="A14" s="1371"/>
      <c r="B14" s="1374"/>
      <c r="C14" s="1374"/>
      <c r="D14" s="1374"/>
      <c r="E14" s="1375"/>
      <c r="F14" s="1366"/>
      <c r="G14" s="1338"/>
      <c r="H14" s="1332"/>
      <c r="I14" s="1339"/>
    </row>
    <row r="15" spans="1:9" ht="15" customHeight="1">
      <c r="A15" s="1376" t="s">
        <v>326</v>
      </c>
      <c r="B15" s="1378" t="s">
        <v>327</v>
      </c>
      <c r="C15" s="1379"/>
      <c r="D15" s="1379"/>
      <c r="E15" s="1379"/>
      <c r="F15" s="1379"/>
      <c r="G15" s="1379"/>
      <c r="H15" s="1379"/>
      <c r="I15" s="1380"/>
    </row>
    <row r="16" spans="1:9" ht="15" customHeight="1">
      <c r="A16" s="1377"/>
      <c r="B16" s="1381"/>
      <c r="C16" s="1382"/>
      <c r="D16" s="1382"/>
      <c r="E16" s="1382"/>
      <c r="F16" s="1382"/>
      <c r="G16" s="1382"/>
      <c r="H16" s="1382"/>
      <c r="I16" s="1383"/>
    </row>
    <row r="17" spans="1:9" ht="15" customHeight="1" thickBot="1">
      <c r="A17" s="275" t="s">
        <v>328</v>
      </c>
      <c r="B17" s="1355"/>
      <c r="C17" s="1356"/>
      <c r="D17" s="1356"/>
      <c r="E17" s="1356"/>
      <c r="F17" s="1356"/>
      <c r="G17" s="1356"/>
      <c r="H17" s="1356"/>
      <c r="I17" s="1357"/>
    </row>
    <row r="18" spans="1:9" ht="15" customHeight="1">
      <c r="A18" s="1324" t="s">
        <v>329</v>
      </c>
      <c r="B18" s="1325"/>
      <c r="C18" s="1325"/>
      <c r="D18" s="1325"/>
      <c r="E18" s="1325"/>
      <c r="F18" s="1325"/>
      <c r="G18" s="1325"/>
      <c r="H18" s="1325"/>
      <c r="I18" s="1326"/>
    </row>
    <row r="19" spans="1:9" ht="15" customHeight="1">
      <c r="A19" s="1327" t="s">
        <v>330</v>
      </c>
      <c r="B19" s="1301"/>
      <c r="C19" s="1300"/>
      <c r="D19" s="1299" t="s">
        <v>331</v>
      </c>
      <c r="E19" s="1301"/>
      <c r="F19" s="1300"/>
      <c r="G19" s="1301" t="s">
        <v>67</v>
      </c>
      <c r="H19" s="1301"/>
      <c r="I19" s="1328"/>
    </row>
    <row r="20" spans="1:9" ht="15" customHeight="1">
      <c r="A20" s="1358"/>
      <c r="B20" s="1359"/>
      <c r="C20" s="1360"/>
      <c r="D20" s="1361"/>
      <c r="E20" s="1359"/>
      <c r="F20" s="1360"/>
      <c r="G20" s="1359"/>
      <c r="H20" s="1359"/>
      <c r="I20" s="1362"/>
    </row>
    <row r="21" spans="1:9" ht="15" customHeight="1">
      <c r="A21" s="1345"/>
      <c r="B21" s="1346"/>
      <c r="C21" s="1347"/>
      <c r="D21" s="1348"/>
      <c r="E21" s="1346"/>
      <c r="F21" s="1347"/>
      <c r="G21" s="1346"/>
      <c r="H21" s="1346"/>
      <c r="I21" s="1349"/>
    </row>
    <row r="22" spans="1:9" ht="15" customHeight="1">
      <c r="A22" s="1345"/>
      <c r="B22" s="1346"/>
      <c r="C22" s="1347"/>
      <c r="D22" s="1348"/>
      <c r="E22" s="1346"/>
      <c r="F22" s="1347"/>
      <c r="G22" s="1346"/>
      <c r="H22" s="1346"/>
      <c r="I22" s="1349"/>
    </row>
    <row r="23" spans="1:9" ht="15" customHeight="1">
      <c r="A23" s="1345"/>
      <c r="B23" s="1346"/>
      <c r="C23" s="1347"/>
      <c r="D23" s="1348"/>
      <c r="E23" s="1346"/>
      <c r="F23" s="1347"/>
      <c r="G23" s="1346"/>
      <c r="H23" s="1346"/>
      <c r="I23" s="1349"/>
    </row>
    <row r="24" spans="1:9" ht="15" customHeight="1">
      <c r="A24" s="1345"/>
      <c r="B24" s="1346"/>
      <c r="C24" s="1347"/>
      <c r="D24" s="1348"/>
      <c r="E24" s="1346"/>
      <c r="F24" s="1347"/>
      <c r="G24" s="1346"/>
      <c r="H24" s="1346"/>
      <c r="I24" s="1349"/>
    </row>
    <row r="25" spans="1:9" ht="15" customHeight="1">
      <c r="A25" s="1345"/>
      <c r="B25" s="1346"/>
      <c r="C25" s="1347"/>
      <c r="D25" s="1348"/>
      <c r="E25" s="1346"/>
      <c r="F25" s="1347"/>
      <c r="G25" s="1346"/>
      <c r="H25" s="1346"/>
      <c r="I25" s="1349"/>
    </row>
    <row r="26" spans="1:9" ht="15" customHeight="1">
      <c r="A26" s="1345"/>
      <c r="B26" s="1346"/>
      <c r="C26" s="1347"/>
      <c r="D26" s="1348"/>
      <c r="E26" s="1346"/>
      <c r="F26" s="1347"/>
      <c r="G26" s="1346"/>
      <c r="H26" s="1346"/>
      <c r="I26" s="1349"/>
    </row>
    <row r="27" spans="1:9" ht="15" customHeight="1">
      <c r="A27" s="1345"/>
      <c r="B27" s="1346"/>
      <c r="C27" s="1347"/>
      <c r="D27" s="1348"/>
      <c r="E27" s="1346"/>
      <c r="F27" s="1347"/>
      <c r="G27" s="1346"/>
      <c r="H27" s="1346"/>
      <c r="I27" s="1349"/>
    </row>
    <row r="28" spans="1:9" ht="15" customHeight="1" thickBot="1">
      <c r="A28" s="1350"/>
      <c r="B28" s="1351"/>
      <c r="C28" s="1352"/>
      <c r="D28" s="1353"/>
      <c r="E28" s="1351"/>
      <c r="F28" s="1352"/>
      <c r="G28" s="1353"/>
      <c r="H28" s="1351"/>
      <c r="I28" s="1354"/>
    </row>
    <row r="29" spans="1:9" ht="15" customHeight="1">
      <c r="A29" s="1324" t="s">
        <v>332</v>
      </c>
      <c r="B29" s="1325"/>
      <c r="C29" s="1325"/>
      <c r="D29" s="1325"/>
      <c r="E29" s="1325"/>
      <c r="F29" s="1325"/>
      <c r="G29" s="1325"/>
      <c r="H29" s="1325"/>
      <c r="I29" s="1326"/>
    </row>
    <row r="30" spans="1:9" ht="15" customHeight="1">
      <c r="A30" s="1327" t="s">
        <v>333</v>
      </c>
      <c r="B30" s="1301"/>
      <c r="C30" s="1301"/>
      <c r="D30" s="1300"/>
      <c r="E30" s="1299" t="s">
        <v>334</v>
      </c>
      <c r="F30" s="1301"/>
      <c r="G30" s="1301"/>
      <c r="H30" s="1301"/>
      <c r="I30" s="1328"/>
    </row>
    <row r="31" spans="1:9" ht="15" customHeight="1">
      <c r="A31" s="1329"/>
      <c r="B31" s="1330"/>
      <c r="C31" s="1330"/>
      <c r="D31" s="1304"/>
      <c r="E31" s="1303"/>
      <c r="F31" s="1330"/>
      <c r="G31" s="1330"/>
      <c r="H31" s="1330"/>
      <c r="I31" s="1337"/>
    </row>
    <row r="32" spans="1:9" ht="15" customHeight="1">
      <c r="A32" s="1331"/>
      <c r="B32" s="1332"/>
      <c r="C32" s="1332"/>
      <c r="D32" s="1333"/>
      <c r="E32" s="1338"/>
      <c r="F32" s="1332"/>
      <c r="G32" s="1332"/>
      <c r="H32" s="1332"/>
      <c r="I32" s="1339"/>
    </row>
    <row r="33" spans="1:9" ht="15" customHeight="1">
      <c r="A33" s="1331"/>
      <c r="B33" s="1332"/>
      <c r="C33" s="1332"/>
      <c r="D33" s="1333"/>
      <c r="E33" s="1338"/>
      <c r="F33" s="1332"/>
      <c r="G33" s="1332"/>
      <c r="H33" s="1332"/>
      <c r="I33" s="1339"/>
    </row>
    <row r="34" spans="1:9" ht="15" customHeight="1">
      <c r="A34" s="1331"/>
      <c r="B34" s="1332"/>
      <c r="C34" s="1332"/>
      <c r="D34" s="1333"/>
      <c r="E34" s="1338"/>
      <c r="F34" s="1332"/>
      <c r="G34" s="1332"/>
      <c r="H34" s="1332"/>
      <c r="I34" s="1339"/>
    </row>
    <row r="35" spans="1:9" ht="15" customHeight="1" thickBot="1">
      <c r="A35" s="1334"/>
      <c r="B35" s="1335"/>
      <c r="C35" s="1335"/>
      <c r="D35" s="1336"/>
      <c r="E35" s="1340"/>
      <c r="F35" s="1335"/>
      <c r="G35" s="1335"/>
      <c r="H35" s="1335"/>
      <c r="I35" s="1341"/>
    </row>
    <row r="36" spans="1:9" ht="15" customHeight="1">
      <c r="A36" s="1342" t="s">
        <v>335</v>
      </c>
      <c r="B36" s="1343"/>
      <c r="C36" s="1343"/>
      <c r="D36" s="1343"/>
      <c r="E36" s="1343"/>
      <c r="F36" s="1343"/>
      <c r="G36" s="1343"/>
      <c r="H36" s="1343"/>
      <c r="I36" s="1344"/>
    </row>
    <row r="37" spans="1:9" ht="15" customHeight="1">
      <c r="A37" s="1307" t="s">
        <v>336</v>
      </c>
      <c r="B37" s="1308"/>
      <c r="C37" s="1308"/>
      <c r="D37" s="1308"/>
      <c r="E37" s="276" t="s">
        <v>575</v>
      </c>
      <c r="F37" s="276"/>
      <c r="G37" s="276"/>
      <c r="H37" s="276"/>
      <c r="I37" s="277"/>
    </row>
    <row r="38" spans="1:9" ht="15" customHeight="1">
      <c r="A38" s="1307"/>
      <c r="B38" s="1308"/>
      <c r="C38" s="1308"/>
      <c r="D38" s="1308"/>
      <c r="E38" s="276" t="s">
        <v>575</v>
      </c>
      <c r="F38" s="276"/>
      <c r="G38" s="276"/>
      <c r="H38" s="276"/>
      <c r="I38" s="277"/>
    </row>
    <row r="39" spans="1:9" ht="15" customHeight="1">
      <c r="A39" s="1307"/>
      <c r="B39" s="1308"/>
      <c r="C39" s="1308"/>
      <c r="D39" s="1308"/>
      <c r="E39" s="1309" t="s">
        <v>337</v>
      </c>
      <c r="F39" s="1309"/>
      <c r="G39" s="1309"/>
      <c r="H39" s="1309"/>
      <c r="I39" s="1310"/>
    </row>
    <row r="40" spans="1:9" ht="15" customHeight="1">
      <c r="A40" s="1311" t="s">
        <v>338</v>
      </c>
      <c r="B40" s="1312"/>
      <c r="C40" s="1312"/>
      <c r="D40" s="1312"/>
      <c r="E40" s="1313" t="s">
        <v>339</v>
      </c>
      <c r="F40" s="1314"/>
      <c r="G40" s="1314"/>
      <c r="H40" s="1314"/>
      <c r="I40" s="1315"/>
    </row>
    <row r="41" spans="1:9" ht="15" customHeight="1">
      <c r="A41" s="1311"/>
      <c r="B41" s="1312"/>
      <c r="C41" s="1312"/>
      <c r="D41" s="1312"/>
      <c r="E41" s="1309" t="s">
        <v>337</v>
      </c>
      <c r="F41" s="1309"/>
      <c r="G41" s="1309"/>
      <c r="H41" s="1309"/>
      <c r="I41" s="1310"/>
    </row>
    <row r="42" spans="1:9" ht="15" customHeight="1">
      <c r="A42" s="1316" t="s">
        <v>340</v>
      </c>
      <c r="B42" s="1317"/>
      <c r="C42" s="1317"/>
      <c r="D42" s="1317"/>
      <c r="E42" s="1320"/>
      <c r="F42" s="1320"/>
      <c r="G42" s="1320"/>
      <c r="H42" s="1320"/>
      <c r="I42" s="1321"/>
    </row>
    <row r="43" spans="1:9" ht="15" customHeight="1">
      <c r="A43" s="1316"/>
      <c r="B43" s="1317"/>
      <c r="C43" s="1317"/>
      <c r="D43" s="1317"/>
      <c r="E43" s="1320"/>
      <c r="F43" s="1320"/>
      <c r="G43" s="1320"/>
      <c r="H43" s="1320"/>
      <c r="I43" s="1321"/>
    </row>
    <row r="44" spans="1:9" ht="15" customHeight="1" thickBot="1">
      <c r="A44" s="1318"/>
      <c r="B44" s="1319"/>
      <c r="C44" s="1319"/>
      <c r="D44" s="1319"/>
      <c r="E44" s="1322"/>
      <c r="F44" s="1322"/>
      <c r="G44" s="1322"/>
      <c r="H44" s="1322"/>
      <c r="I44" s="1323"/>
    </row>
    <row r="45" ht="12" customHeight="1">
      <c r="A45" s="278" t="s">
        <v>341</v>
      </c>
    </row>
    <row r="46" ht="13.5" customHeight="1">
      <c r="A46" s="278" t="s">
        <v>342</v>
      </c>
    </row>
    <row r="47" ht="12.75">
      <c r="A47" s="278" t="s">
        <v>343</v>
      </c>
    </row>
    <row r="48" ht="12.75">
      <c r="A48" s="278" t="s">
        <v>344</v>
      </c>
    </row>
    <row r="49" ht="12.75">
      <c r="A49" s="278" t="s">
        <v>345</v>
      </c>
    </row>
    <row r="50" ht="12.75">
      <c r="A50" s="278" t="s">
        <v>346</v>
      </c>
    </row>
    <row r="51" ht="12.75">
      <c r="A51" s="278" t="s">
        <v>347</v>
      </c>
    </row>
    <row r="52" ht="12.75">
      <c r="A52" s="278" t="s">
        <v>348</v>
      </c>
    </row>
    <row r="53" ht="12.75">
      <c r="A53" s="278" t="s">
        <v>349</v>
      </c>
    </row>
    <row r="54" ht="12.75">
      <c r="A54" s="278" t="s">
        <v>350</v>
      </c>
    </row>
    <row r="58" ht="12.75">
      <c r="B58" s="270" t="s">
        <v>351</v>
      </c>
    </row>
    <row r="60" spans="1:9" ht="12.75">
      <c r="A60" s="1295" t="s">
        <v>352</v>
      </c>
      <c r="B60" s="1295"/>
      <c r="C60" s="1295" t="s">
        <v>353</v>
      </c>
      <c r="D60" s="1295"/>
      <c r="E60" s="1295"/>
      <c r="F60" s="1295"/>
      <c r="G60" s="1295"/>
      <c r="H60" s="1295" t="s">
        <v>354</v>
      </c>
      <c r="I60" s="1295"/>
    </row>
    <row r="61" spans="1:9" ht="12.75">
      <c r="A61" s="1295" t="s">
        <v>355</v>
      </c>
      <c r="B61" s="1295"/>
      <c r="C61" s="1299" t="s">
        <v>9</v>
      </c>
      <c r="D61" s="1301"/>
      <c r="E61" s="1301"/>
      <c r="F61" s="1301"/>
      <c r="G61" s="1300"/>
      <c r="H61" s="1299" t="s">
        <v>356</v>
      </c>
      <c r="I61" s="1300"/>
    </row>
    <row r="62" spans="1:9" ht="12.75">
      <c r="A62" s="1295" t="s">
        <v>357</v>
      </c>
      <c r="B62" s="1295"/>
      <c r="C62" s="1299" t="s">
        <v>358</v>
      </c>
      <c r="D62" s="1301"/>
      <c r="E62" s="1301"/>
      <c r="F62" s="1301"/>
      <c r="G62" s="1301"/>
      <c r="H62" s="1301"/>
      <c r="I62" s="1300"/>
    </row>
    <row r="63" spans="1:9" ht="12.75">
      <c r="A63" s="1295"/>
      <c r="B63" s="1295"/>
      <c r="C63" s="1302" t="s">
        <v>359</v>
      </c>
      <c r="D63" s="1302"/>
      <c r="E63" s="1302"/>
      <c r="F63" s="1302"/>
      <c r="G63" s="1302"/>
      <c r="H63" s="1303" t="s">
        <v>360</v>
      </c>
      <c r="I63" s="1304"/>
    </row>
    <row r="64" spans="1:9" ht="12.75">
      <c r="A64" s="1295"/>
      <c r="B64" s="1295"/>
      <c r="C64" s="1302"/>
      <c r="D64" s="1302"/>
      <c r="E64" s="1302"/>
      <c r="F64" s="1302"/>
      <c r="G64" s="1302"/>
      <c r="H64" s="1305"/>
      <c r="I64" s="1306"/>
    </row>
    <row r="65" spans="1:9" ht="12.75">
      <c r="A65" s="1295"/>
      <c r="B65" s="1295"/>
      <c r="C65" s="1302" t="s">
        <v>361</v>
      </c>
      <c r="D65" s="1302"/>
      <c r="E65" s="1302"/>
      <c r="F65" s="1302"/>
      <c r="G65" s="1302"/>
      <c r="H65" s="1303" t="s">
        <v>362</v>
      </c>
      <c r="I65" s="1304"/>
    </row>
    <row r="66" spans="1:9" ht="12.75">
      <c r="A66" s="1295"/>
      <c r="B66" s="1295"/>
      <c r="C66" s="1302"/>
      <c r="D66" s="1302"/>
      <c r="E66" s="1302"/>
      <c r="F66" s="1302"/>
      <c r="G66" s="1302"/>
      <c r="H66" s="1305"/>
      <c r="I66" s="1306"/>
    </row>
    <row r="67" spans="1:9" ht="12.75">
      <c r="A67" s="1295"/>
      <c r="B67" s="1295"/>
      <c r="C67" s="1296" t="s">
        <v>363</v>
      </c>
      <c r="D67" s="1297"/>
      <c r="E67" s="1297"/>
      <c r="F67" s="1297"/>
      <c r="G67" s="1298"/>
      <c r="H67" s="1299" t="s">
        <v>364</v>
      </c>
      <c r="I67" s="1300"/>
    </row>
    <row r="68" spans="1:9" ht="12.75">
      <c r="A68" s="1295"/>
      <c r="B68" s="1295"/>
      <c r="C68" s="1296" t="s">
        <v>365</v>
      </c>
      <c r="D68" s="1297"/>
      <c r="E68" s="1297"/>
      <c r="F68" s="1297"/>
      <c r="G68" s="1298"/>
      <c r="H68" s="1299" t="s">
        <v>366</v>
      </c>
      <c r="I68" s="1300"/>
    </row>
    <row r="69" spans="1:9" ht="12.75">
      <c r="A69" s="1295" t="s">
        <v>137</v>
      </c>
      <c r="B69" s="1295"/>
      <c r="C69" s="1296" t="s">
        <v>367</v>
      </c>
      <c r="D69" s="1297"/>
      <c r="E69" s="1297"/>
      <c r="F69" s="1297"/>
      <c r="G69" s="1298"/>
      <c r="H69" s="1299" t="s">
        <v>368</v>
      </c>
      <c r="I69" s="1300"/>
    </row>
  </sheetData>
  <sheetProtection/>
  <mergeCells count="77">
    <mergeCell ref="A9:B9"/>
    <mergeCell ref="C9:I9"/>
    <mergeCell ref="A10:B10"/>
    <mergeCell ref="C10:I10"/>
    <mergeCell ref="A11:B11"/>
    <mergeCell ref="C11:I11"/>
    <mergeCell ref="B12:E12"/>
    <mergeCell ref="F12:F14"/>
    <mergeCell ref="G12:I14"/>
    <mergeCell ref="A13:A14"/>
    <mergeCell ref="B13:E14"/>
    <mergeCell ref="A15:A16"/>
    <mergeCell ref="B15:I16"/>
    <mergeCell ref="B17:I17"/>
    <mergeCell ref="A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I29"/>
    <mergeCell ref="A30:D30"/>
    <mergeCell ref="E30:I30"/>
    <mergeCell ref="A31:D35"/>
    <mergeCell ref="E31:I35"/>
    <mergeCell ref="A36:I36"/>
    <mergeCell ref="A37:D39"/>
    <mergeCell ref="E39:I39"/>
    <mergeCell ref="A40:D41"/>
    <mergeCell ref="E40:I40"/>
    <mergeCell ref="E41:I41"/>
    <mergeCell ref="A42:D44"/>
    <mergeCell ref="E42:I44"/>
    <mergeCell ref="H67:I67"/>
    <mergeCell ref="C68:G68"/>
    <mergeCell ref="H68:I68"/>
    <mergeCell ref="A60:B60"/>
    <mergeCell ref="C60:G60"/>
    <mergeCell ref="H60:I60"/>
    <mergeCell ref="A61:B61"/>
    <mergeCell ref="C61:G61"/>
    <mergeCell ref="H61:I61"/>
    <mergeCell ref="A69:B69"/>
    <mergeCell ref="C69:G69"/>
    <mergeCell ref="H69:I69"/>
    <mergeCell ref="A62:B68"/>
    <mergeCell ref="C62:I62"/>
    <mergeCell ref="C63:G64"/>
    <mergeCell ref="H63:I64"/>
    <mergeCell ref="C65:G66"/>
    <mergeCell ref="H65:I66"/>
    <mergeCell ref="C67:G67"/>
  </mergeCells>
  <printOptions/>
  <pageMargins left="0.9448818897637796" right="0.4330708661417323" top="0.5905511811023623" bottom="0.5905511811023623" header="0.5118110236220472" footer="0.5118110236220472"/>
  <pageSetup horizontalDpi="600" verticalDpi="600" orientation="portrait" paperSize="9" r:id="rId2"/>
  <rowBreaks count="1" manualBreakCount="1">
    <brk id="54" max="8"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I54"/>
  <sheetViews>
    <sheetView view="pageBreakPreview" zoomScaleSheetLayoutView="100" zoomScalePageLayoutView="0" workbookViewId="0" topLeftCell="A1">
      <selection activeCell="A3" sqref="A3"/>
    </sheetView>
  </sheetViews>
  <sheetFormatPr defaultColWidth="9.00390625" defaultRowHeight="13.5"/>
  <cols>
    <col min="1" max="9" width="9.625" style="280" customWidth="1"/>
    <col min="10" max="16384" width="9.00390625" style="280" customWidth="1"/>
  </cols>
  <sheetData>
    <row r="1" ht="12.75">
      <c r="A1" s="279" t="s">
        <v>319</v>
      </c>
    </row>
    <row r="2" ht="16.5">
      <c r="A2" s="281" t="s">
        <v>579</v>
      </c>
    </row>
    <row r="3" s="282" customFormat="1" ht="13.5">
      <c r="C3" s="282" t="s">
        <v>320</v>
      </c>
    </row>
    <row r="4" s="282" customFormat="1" ht="13.5">
      <c r="C4" s="282" t="s">
        <v>63</v>
      </c>
    </row>
    <row r="5" spans="3:7" s="282" customFormat="1" ht="15.75">
      <c r="C5" s="282" t="s">
        <v>62</v>
      </c>
      <c r="G5" s="282" t="s">
        <v>64</v>
      </c>
    </row>
    <row r="6" s="282" customFormat="1" ht="15.75">
      <c r="C6" s="282" t="s">
        <v>65</v>
      </c>
    </row>
    <row r="7" s="282" customFormat="1" ht="15.75">
      <c r="C7" s="282" t="s">
        <v>321</v>
      </c>
    </row>
    <row r="8" spans="1:9" ht="16.5" thickBot="1">
      <c r="A8" s="281"/>
      <c r="F8" s="283"/>
      <c r="G8" s="368"/>
      <c r="H8" s="368"/>
      <c r="I8" s="374" t="s">
        <v>455</v>
      </c>
    </row>
    <row r="9" spans="1:9" ht="15" customHeight="1">
      <c r="A9" s="1475" t="s">
        <v>299</v>
      </c>
      <c r="B9" s="1476"/>
      <c r="C9" s="1477" t="s">
        <v>369</v>
      </c>
      <c r="D9" s="1477"/>
      <c r="E9" s="1477"/>
      <c r="F9" s="1477"/>
      <c r="G9" s="1477"/>
      <c r="H9" s="1477"/>
      <c r="I9" s="1478"/>
    </row>
    <row r="10" spans="1:9" ht="15" customHeight="1">
      <c r="A10" s="1479" t="s">
        <v>322</v>
      </c>
      <c r="B10" s="1480"/>
      <c r="C10" s="1481" t="s">
        <v>370</v>
      </c>
      <c r="D10" s="1481"/>
      <c r="E10" s="1481"/>
      <c r="F10" s="1481"/>
      <c r="G10" s="1481"/>
      <c r="H10" s="1481"/>
      <c r="I10" s="1482"/>
    </row>
    <row r="11" spans="1:9" ht="40.5" customHeight="1" thickBot="1">
      <c r="A11" s="1483" t="s">
        <v>323</v>
      </c>
      <c r="B11" s="1484"/>
      <c r="C11" s="1446" t="s">
        <v>371</v>
      </c>
      <c r="D11" s="1447"/>
      <c r="E11" s="1447"/>
      <c r="F11" s="1447"/>
      <c r="G11" s="1447"/>
      <c r="H11" s="1447"/>
      <c r="I11" s="1448"/>
    </row>
    <row r="12" spans="1:9" ht="15" customHeight="1">
      <c r="A12" s="284" t="s">
        <v>324</v>
      </c>
      <c r="B12" s="1454" t="s">
        <v>372</v>
      </c>
      <c r="C12" s="1454"/>
      <c r="D12" s="1454"/>
      <c r="E12" s="1455"/>
      <c r="F12" s="1456" t="s">
        <v>66</v>
      </c>
      <c r="G12" s="1458" t="s">
        <v>373</v>
      </c>
      <c r="H12" s="1459"/>
      <c r="I12" s="1460"/>
    </row>
    <row r="13" spans="1:9" ht="15" customHeight="1">
      <c r="A13" s="1461" t="s">
        <v>128</v>
      </c>
      <c r="B13" s="1463" t="s">
        <v>374</v>
      </c>
      <c r="C13" s="1463"/>
      <c r="D13" s="1463"/>
      <c r="E13" s="1464"/>
      <c r="F13" s="1457"/>
      <c r="G13" s="1412"/>
      <c r="H13" s="1405"/>
      <c r="I13" s="1413"/>
    </row>
    <row r="14" spans="1:9" ht="15" customHeight="1">
      <c r="A14" s="1462"/>
      <c r="B14" s="1465"/>
      <c r="C14" s="1465"/>
      <c r="D14" s="1465"/>
      <c r="E14" s="1466"/>
      <c r="F14" s="1457"/>
      <c r="G14" s="1412"/>
      <c r="H14" s="1405"/>
      <c r="I14" s="1413"/>
    </row>
    <row r="15" spans="1:9" ht="15" customHeight="1">
      <c r="A15" s="1467" t="s">
        <v>326</v>
      </c>
      <c r="B15" s="1469" t="s">
        <v>375</v>
      </c>
      <c r="C15" s="1470"/>
      <c r="D15" s="1470"/>
      <c r="E15" s="1470"/>
      <c r="F15" s="1470"/>
      <c r="G15" s="1470"/>
      <c r="H15" s="1470"/>
      <c r="I15" s="1471"/>
    </row>
    <row r="16" spans="1:9" ht="15" customHeight="1">
      <c r="A16" s="1468"/>
      <c r="B16" s="1472"/>
      <c r="C16" s="1473"/>
      <c r="D16" s="1473"/>
      <c r="E16" s="1473"/>
      <c r="F16" s="1473"/>
      <c r="G16" s="1473"/>
      <c r="H16" s="1473"/>
      <c r="I16" s="1474"/>
    </row>
    <row r="17" spans="1:9" ht="15" customHeight="1" thickBot="1">
      <c r="A17" s="285" t="s">
        <v>328</v>
      </c>
      <c r="B17" s="1446" t="s">
        <v>376</v>
      </c>
      <c r="C17" s="1447"/>
      <c r="D17" s="1447"/>
      <c r="E17" s="1447"/>
      <c r="F17" s="1447"/>
      <c r="G17" s="1447"/>
      <c r="H17" s="1447"/>
      <c r="I17" s="1448"/>
    </row>
    <row r="18" spans="1:9" ht="15" customHeight="1">
      <c r="A18" s="1433" t="s">
        <v>329</v>
      </c>
      <c r="B18" s="1434"/>
      <c r="C18" s="1434"/>
      <c r="D18" s="1434"/>
      <c r="E18" s="1434"/>
      <c r="F18" s="1434"/>
      <c r="G18" s="1434"/>
      <c r="H18" s="1434"/>
      <c r="I18" s="1435"/>
    </row>
    <row r="19" spans="1:9" ht="15" customHeight="1">
      <c r="A19" s="1436" t="s">
        <v>330</v>
      </c>
      <c r="B19" s="1437"/>
      <c r="C19" s="1438"/>
      <c r="D19" s="1439" t="s">
        <v>331</v>
      </c>
      <c r="E19" s="1437"/>
      <c r="F19" s="1438"/>
      <c r="G19" s="1437" t="s">
        <v>67</v>
      </c>
      <c r="H19" s="1437"/>
      <c r="I19" s="1440"/>
    </row>
    <row r="20" spans="1:9" ht="15" customHeight="1">
      <c r="A20" s="1449"/>
      <c r="B20" s="1450"/>
      <c r="C20" s="1451"/>
      <c r="D20" s="1452"/>
      <c r="E20" s="1450"/>
      <c r="F20" s="1451"/>
      <c r="G20" s="1450"/>
      <c r="H20" s="1450"/>
      <c r="I20" s="1453"/>
    </row>
    <row r="21" spans="1:9" ht="15" customHeight="1">
      <c r="A21" s="1404" t="s">
        <v>377</v>
      </c>
      <c r="B21" s="1405"/>
      <c r="C21" s="1406"/>
      <c r="D21" s="1412" t="s">
        <v>378</v>
      </c>
      <c r="E21" s="1405"/>
      <c r="F21" s="1406"/>
      <c r="G21" s="1405" t="s">
        <v>379</v>
      </c>
      <c r="H21" s="1405"/>
      <c r="I21" s="1413"/>
    </row>
    <row r="22" spans="1:9" ht="15" customHeight="1">
      <c r="A22" s="1404" t="s">
        <v>456</v>
      </c>
      <c r="B22" s="1405"/>
      <c r="C22" s="1406"/>
      <c r="D22" s="1412" t="s">
        <v>378</v>
      </c>
      <c r="E22" s="1405"/>
      <c r="F22" s="1406"/>
      <c r="G22" s="1405" t="s">
        <v>87</v>
      </c>
      <c r="H22" s="1405"/>
      <c r="I22" s="1413"/>
    </row>
    <row r="23" spans="1:9" ht="15" customHeight="1">
      <c r="A23" s="1404" t="s">
        <v>457</v>
      </c>
      <c r="B23" s="1405"/>
      <c r="C23" s="1406"/>
      <c r="D23" s="1412" t="s">
        <v>378</v>
      </c>
      <c r="E23" s="1405"/>
      <c r="F23" s="1406"/>
      <c r="G23" s="1405" t="s">
        <v>458</v>
      </c>
      <c r="H23" s="1405"/>
      <c r="I23" s="1413"/>
    </row>
    <row r="24" spans="1:9" ht="15" customHeight="1">
      <c r="A24" s="1441"/>
      <c r="B24" s="1442"/>
      <c r="C24" s="1443"/>
      <c r="D24" s="1444"/>
      <c r="E24" s="1442"/>
      <c r="F24" s="1443"/>
      <c r="G24" s="1442"/>
      <c r="H24" s="1442"/>
      <c r="I24" s="1445"/>
    </row>
    <row r="25" spans="1:9" ht="15" customHeight="1">
      <c r="A25" s="1441"/>
      <c r="B25" s="1442"/>
      <c r="C25" s="1443"/>
      <c r="D25" s="1444"/>
      <c r="E25" s="1442"/>
      <c r="F25" s="1443"/>
      <c r="G25" s="1442"/>
      <c r="H25" s="1442"/>
      <c r="I25" s="1445"/>
    </row>
    <row r="26" spans="1:9" ht="15" customHeight="1">
      <c r="A26" s="1441"/>
      <c r="B26" s="1442"/>
      <c r="C26" s="1443"/>
      <c r="D26" s="1444"/>
      <c r="E26" s="1442"/>
      <c r="F26" s="1443"/>
      <c r="G26" s="1442"/>
      <c r="H26" s="1442"/>
      <c r="I26" s="1445"/>
    </row>
    <row r="27" spans="1:9" ht="15" customHeight="1">
      <c r="A27" s="1441"/>
      <c r="B27" s="1442"/>
      <c r="C27" s="1443"/>
      <c r="D27" s="1444"/>
      <c r="E27" s="1442"/>
      <c r="F27" s="1443"/>
      <c r="G27" s="1442"/>
      <c r="H27" s="1442"/>
      <c r="I27" s="1445"/>
    </row>
    <row r="28" spans="1:9" ht="15" customHeight="1">
      <c r="A28" s="1441"/>
      <c r="B28" s="1442"/>
      <c r="C28" s="1443"/>
      <c r="D28" s="1444"/>
      <c r="E28" s="1442"/>
      <c r="F28" s="1443"/>
      <c r="G28" s="1442"/>
      <c r="H28" s="1442"/>
      <c r="I28" s="1445"/>
    </row>
    <row r="29" spans="1:9" ht="15" customHeight="1" thickBot="1">
      <c r="A29" s="1428"/>
      <c r="B29" s="1429"/>
      <c r="C29" s="1430"/>
      <c r="D29" s="1431"/>
      <c r="E29" s="1429"/>
      <c r="F29" s="1430"/>
      <c r="G29" s="1431"/>
      <c r="H29" s="1429"/>
      <c r="I29" s="1432"/>
    </row>
    <row r="30" spans="1:9" ht="15" customHeight="1">
      <c r="A30" s="1433" t="s">
        <v>332</v>
      </c>
      <c r="B30" s="1434"/>
      <c r="C30" s="1434"/>
      <c r="D30" s="1434"/>
      <c r="E30" s="1434"/>
      <c r="F30" s="1434"/>
      <c r="G30" s="1434"/>
      <c r="H30" s="1434"/>
      <c r="I30" s="1435"/>
    </row>
    <row r="31" spans="1:9" ht="15" customHeight="1">
      <c r="A31" s="1436" t="s">
        <v>333</v>
      </c>
      <c r="B31" s="1437"/>
      <c r="C31" s="1437"/>
      <c r="D31" s="1438"/>
      <c r="E31" s="1439" t="s">
        <v>334</v>
      </c>
      <c r="F31" s="1437"/>
      <c r="G31" s="1437"/>
      <c r="H31" s="1437"/>
      <c r="I31" s="1440"/>
    </row>
    <row r="32" spans="1:9" ht="15" customHeight="1">
      <c r="A32" s="1401" t="s">
        <v>380</v>
      </c>
      <c r="B32" s="1402"/>
      <c r="C32" s="1402"/>
      <c r="D32" s="1403"/>
      <c r="E32" s="1410" t="s">
        <v>381</v>
      </c>
      <c r="F32" s="1402"/>
      <c r="G32" s="1402"/>
      <c r="H32" s="1402"/>
      <c r="I32" s="1411"/>
    </row>
    <row r="33" spans="1:9" ht="15" customHeight="1">
      <c r="A33" s="1404"/>
      <c r="B33" s="1405"/>
      <c r="C33" s="1405"/>
      <c r="D33" s="1406"/>
      <c r="E33" s="1412"/>
      <c r="F33" s="1405"/>
      <c r="G33" s="1405"/>
      <c r="H33" s="1405"/>
      <c r="I33" s="1413"/>
    </row>
    <row r="34" spans="1:9" ht="15" customHeight="1">
      <c r="A34" s="1404"/>
      <c r="B34" s="1405"/>
      <c r="C34" s="1405"/>
      <c r="D34" s="1406"/>
      <c r="E34" s="1412"/>
      <c r="F34" s="1405"/>
      <c r="G34" s="1405"/>
      <c r="H34" s="1405"/>
      <c r="I34" s="1413"/>
    </row>
    <row r="35" spans="1:9" ht="15" customHeight="1">
      <c r="A35" s="1404"/>
      <c r="B35" s="1405"/>
      <c r="C35" s="1405"/>
      <c r="D35" s="1406"/>
      <c r="E35" s="1412"/>
      <c r="F35" s="1405"/>
      <c r="G35" s="1405"/>
      <c r="H35" s="1405"/>
      <c r="I35" s="1413"/>
    </row>
    <row r="36" spans="1:9" ht="15" customHeight="1" thickBot="1">
      <c r="A36" s="1407"/>
      <c r="B36" s="1408"/>
      <c r="C36" s="1408"/>
      <c r="D36" s="1409"/>
      <c r="E36" s="1414"/>
      <c r="F36" s="1408"/>
      <c r="G36" s="1408"/>
      <c r="H36" s="1408"/>
      <c r="I36" s="1415"/>
    </row>
    <row r="37" spans="1:9" ht="15" customHeight="1">
      <c r="A37" s="1416" t="s">
        <v>335</v>
      </c>
      <c r="B37" s="1417"/>
      <c r="C37" s="1417"/>
      <c r="D37" s="1417"/>
      <c r="E37" s="1417"/>
      <c r="F37" s="1417"/>
      <c r="G37" s="1417"/>
      <c r="H37" s="1417"/>
      <c r="I37" s="1418"/>
    </row>
    <row r="38" spans="1:9" ht="15" customHeight="1">
      <c r="A38" s="1419" t="s">
        <v>336</v>
      </c>
      <c r="B38" s="1420"/>
      <c r="C38" s="1420"/>
      <c r="D38" s="1420"/>
      <c r="E38" s="531" t="s">
        <v>577</v>
      </c>
      <c r="F38" s="286"/>
      <c r="G38" s="286"/>
      <c r="H38" s="286"/>
      <c r="I38" s="287"/>
    </row>
    <row r="39" spans="1:9" ht="15" customHeight="1">
      <c r="A39" s="1419"/>
      <c r="B39" s="1420"/>
      <c r="C39" s="1420"/>
      <c r="D39" s="1420"/>
      <c r="E39" s="531" t="s">
        <v>578</v>
      </c>
      <c r="F39" s="286"/>
      <c r="G39" s="286"/>
      <c r="H39" s="286"/>
      <c r="I39" s="287"/>
    </row>
    <row r="40" spans="1:9" ht="15" customHeight="1">
      <c r="A40" s="1419"/>
      <c r="B40" s="1420"/>
      <c r="C40" s="1420"/>
      <c r="D40" s="1420"/>
      <c r="E40" s="1421" t="s">
        <v>337</v>
      </c>
      <c r="F40" s="1421"/>
      <c r="G40" s="1421"/>
      <c r="H40" s="1421"/>
      <c r="I40" s="1422"/>
    </row>
    <row r="41" spans="1:9" ht="15" customHeight="1">
      <c r="A41" s="1423" t="s">
        <v>338</v>
      </c>
      <c r="B41" s="1424"/>
      <c r="C41" s="1424"/>
      <c r="D41" s="1424"/>
      <c r="E41" s="1425" t="s">
        <v>576</v>
      </c>
      <c r="F41" s="1426"/>
      <c r="G41" s="1426"/>
      <c r="H41" s="1426"/>
      <c r="I41" s="1427"/>
    </row>
    <row r="42" spans="1:9" ht="15" customHeight="1">
      <c r="A42" s="1423"/>
      <c r="B42" s="1424"/>
      <c r="C42" s="1424"/>
      <c r="D42" s="1424"/>
      <c r="E42" s="1421" t="s">
        <v>337</v>
      </c>
      <c r="F42" s="1421"/>
      <c r="G42" s="1421"/>
      <c r="H42" s="1421"/>
      <c r="I42" s="1422"/>
    </row>
    <row r="43" spans="1:9" ht="15" customHeight="1">
      <c r="A43" s="1393" t="s">
        <v>340</v>
      </c>
      <c r="B43" s="1394"/>
      <c r="C43" s="1394"/>
      <c r="D43" s="1394"/>
      <c r="E43" s="1397"/>
      <c r="F43" s="1397"/>
      <c r="G43" s="1397"/>
      <c r="H43" s="1397"/>
      <c r="I43" s="1398"/>
    </row>
    <row r="44" spans="1:9" ht="15" customHeight="1">
      <c r="A44" s="1393"/>
      <c r="B44" s="1394"/>
      <c r="C44" s="1394"/>
      <c r="D44" s="1394"/>
      <c r="E44" s="1397"/>
      <c r="F44" s="1397"/>
      <c r="G44" s="1397"/>
      <c r="H44" s="1397"/>
      <c r="I44" s="1398"/>
    </row>
    <row r="45" spans="1:9" ht="15" customHeight="1" thickBot="1">
      <c r="A45" s="1395"/>
      <c r="B45" s="1396"/>
      <c r="C45" s="1396"/>
      <c r="D45" s="1396"/>
      <c r="E45" s="1399"/>
      <c r="F45" s="1399"/>
      <c r="G45" s="1399"/>
      <c r="H45" s="1399"/>
      <c r="I45" s="1400"/>
    </row>
    <row r="46" ht="12" customHeight="1">
      <c r="A46" s="288" t="s">
        <v>341</v>
      </c>
    </row>
    <row r="47" ht="13.5" customHeight="1">
      <c r="A47" s="288" t="s">
        <v>342</v>
      </c>
    </row>
    <row r="48" ht="12.75">
      <c r="A48" s="288" t="s">
        <v>343</v>
      </c>
    </row>
    <row r="49" ht="12.75">
      <c r="A49" s="288" t="s">
        <v>382</v>
      </c>
    </row>
    <row r="50" ht="12.75">
      <c r="A50" s="288" t="s">
        <v>346</v>
      </c>
    </row>
    <row r="51" ht="12.75">
      <c r="A51" s="288" t="s">
        <v>383</v>
      </c>
    </row>
    <row r="52" ht="12.75">
      <c r="A52" s="288" t="s">
        <v>348</v>
      </c>
    </row>
    <row r="53" ht="12.75">
      <c r="A53" s="288" t="s">
        <v>384</v>
      </c>
    </row>
    <row r="54" ht="12.75">
      <c r="A54" s="288" t="s">
        <v>350</v>
      </c>
    </row>
  </sheetData>
  <sheetProtection/>
  <mergeCells count="61">
    <mergeCell ref="A9:B9"/>
    <mergeCell ref="C9:I9"/>
    <mergeCell ref="A10:B10"/>
    <mergeCell ref="C10:I10"/>
    <mergeCell ref="A11:B11"/>
    <mergeCell ref="C11:I11"/>
    <mergeCell ref="B12:E12"/>
    <mergeCell ref="F12:F14"/>
    <mergeCell ref="G12:I14"/>
    <mergeCell ref="A13:A14"/>
    <mergeCell ref="B13:E14"/>
    <mergeCell ref="A15:A16"/>
    <mergeCell ref="B15:I16"/>
    <mergeCell ref="B17:I17"/>
    <mergeCell ref="A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I30"/>
    <mergeCell ref="A31:D31"/>
    <mergeCell ref="E31:I31"/>
    <mergeCell ref="A43:D45"/>
    <mergeCell ref="E43:I45"/>
    <mergeCell ref="A32:D36"/>
    <mergeCell ref="E32:I36"/>
    <mergeCell ref="A37:I37"/>
    <mergeCell ref="A38:D40"/>
    <mergeCell ref="E40:I40"/>
    <mergeCell ref="A41:D42"/>
    <mergeCell ref="E41:I41"/>
    <mergeCell ref="E42:I42"/>
  </mergeCells>
  <printOptions/>
  <pageMargins left="0.9448818897637796" right="0.4330708661417323"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3" tint="0.39998000860214233"/>
  </sheetPr>
  <dimension ref="A1:AC35"/>
  <sheetViews>
    <sheetView view="pageBreakPreview" zoomScaleSheetLayoutView="100" zoomScalePageLayoutView="0" workbookViewId="0" topLeftCell="A1">
      <selection activeCell="AF37" sqref="AF37"/>
    </sheetView>
  </sheetViews>
  <sheetFormatPr defaultColWidth="9.00390625" defaultRowHeight="15.75" customHeight="1"/>
  <cols>
    <col min="1" max="27" width="4.625" style="291" customWidth="1"/>
    <col min="28" max="29" width="3.125" style="291" customWidth="1"/>
    <col min="30" max="16384" width="9.00390625" style="291" customWidth="1"/>
  </cols>
  <sheetData>
    <row r="1" spans="1:29" ht="15.75" customHeight="1">
      <c r="A1" s="289" t="s">
        <v>385</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row>
    <row r="2" spans="1:29" ht="15.7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row>
    <row r="3" spans="1:29" ht="15.75" customHeight="1">
      <c r="A3" s="290"/>
      <c r="B3" s="292" t="s">
        <v>69</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row>
    <row r="4" spans="1:29" ht="15.75"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row>
    <row r="5" spans="1:29" ht="15.75" customHeight="1">
      <c r="A5" s="290"/>
      <c r="B5" s="1485" t="s">
        <v>299</v>
      </c>
      <c r="C5" s="1486"/>
      <c r="D5" s="1486"/>
      <c r="E5" s="1487"/>
      <c r="F5" s="1488"/>
      <c r="G5" s="1489"/>
      <c r="H5" s="1489"/>
      <c r="I5" s="1489"/>
      <c r="J5" s="1489"/>
      <c r="K5" s="1489"/>
      <c r="L5" s="1489"/>
      <c r="M5" s="1489"/>
      <c r="N5" s="1489"/>
      <c r="O5" s="1490"/>
      <c r="P5" s="290"/>
      <c r="Q5" s="290"/>
      <c r="R5" s="290"/>
      <c r="S5" s="290"/>
      <c r="T5" s="290"/>
      <c r="U5" s="290"/>
      <c r="V5" s="290"/>
      <c r="W5" s="290"/>
      <c r="X5" s="290"/>
      <c r="Y5" s="290"/>
      <c r="Z5" s="290"/>
      <c r="AA5" s="290"/>
      <c r="AB5" s="290"/>
      <c r="AC5" s="290"/>
    </row>
    <row r="6" spans="1:29" ht="15.75" customHeight="1">
      <c r="A6" s="290"/>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row>
    <row r="7" spans="1:29" ht="15.75" customHeight="1">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5"/>
    </row>
    <row r="8" spans="1:29" ht="15.75" customHeight="1">
      <c r="A8" s="296"/>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8"/>
    </row>
    <row r="9" spans="1:29" ht="15.75" customHeight="1">
      <c r="A9" s="296"/>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8"/>
    </row>
    <row r="10" spans="1:29" ht="15.75" customHeight="1">
      <c r="A10" s="296"/>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8"/>
    </row>
    <row r="11" spans="1:29" ht="15.75" customHeight="1">
      <c r="A11" s="296"/>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8"/>
    </row>
    <row r="12" spans="1:29" ht="15.75" customHeight="1">
      <c r="A12" s="296"/>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8"/>
    </row>
    <row r="13" spans="1:29" ht="15.75" customHeight="1">
      <c r="A13" s="296"/>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8"/>
    </row>
    <row r="14" spans="1:29" ht="15.75"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8"/>
    </row>
    <row r="15" spans="1:29" ht="15.75"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8"/>
    </row>
    <row r="16" spans="1:29" ht="15.75"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8"/>
    </row>
    <row r="17" spans="1:29" ht="15.75" customHeight="1">
      <c r="A17" s="296"/>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8"/>
    </row>
    <row r="18" spans="1:29" ht="15.75"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8"/>
    </row>
    <row r="19" spans="1:29" ht="15.75" customHeight="1">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8"/>
    </row>
    <row r="20" spans="1:29" ht="15.75" customHeight="1">
      <c r="A20" s="296"/>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8"/>
    </row>
    <row r="21" spans="1:29" ht="15.75" customHeight="1">
      <c r="A21" s="29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8"/>
    </row>
    <row r="22" spans="1:29" ht="15.75" customHeight="1">
      <c r="A22" s="29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8"/>
    </row>
    <row r="23" spans="1:29" ht="15.75" customHeight="1">
      <c r="A23" s="29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8"/>
    </row>
    <row r="24" spans="1:29" ht="15.75"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8"/>
    </row>
    <row r="25" spans="1:29" ht="15.7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8"/>
    </row>
    <row r="26" spans="1:29" ht="15.75"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8"/>
    </row>
    <row r="27" spans="1:29" ht="15.75"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8"/>
    </row>
    <row r="28" spans="1:29" ht="15.75"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8"/>
    </row>
    <row r="29" spans="1:29" ht="15.75"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8"/>
    </row>
    <row r="30" spans="1:29" ht="15.75" customHeight="1">
      <c r="A30" s="296"/>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8"/>
    </row>
    <row r="31" spans="1:29" ht="15.75" customHeight="1">
      <c r="A31" s="296"/>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8"/>
    </row>
    <row r="32" spans="1:29" ht="15.75"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1"/>
    </row>
    <row r="33" spans="1:29" ht="15.75" customHeight="1">
      <c r="A33" s="292" t="s">
        <v>386</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row>
    <row r="34" spans="1:29" ht="15.75" customHeight="1">
      <c r="A34" s="292" t="s">
        <v>387</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row>
    <row r="35" spans="1:29" ht="15.75" customHeight="1">
      <c r="A35" s="292" t="s">
        <v>388</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row>
  </sheetData>
  <sheetProtection/>
  <mergeCells count="2">
    <mergeCell ref="B5:E5"/>
    <mergeCell ref="F5:O5"/>
  </mergeCells>
  <printOptions/>
  <pageMargins left="0.7874015748031497" right="0.7874015748031497" top="0.68" bottom="0.5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3" tint="0.39998000860214233"/>
    <pageSetUpPr fitToPage="1"/>
  </sheetPr>
  <dimension ref="A1:AK37"/>
  <sheetViews>
    <sheetView view="pageBreakPreview" zoomScaleSheetLayoutView="100" zoomScalePageLayoutView="0" workbookViewId="0" topLeftCell="A1">
      <selection activeCell="AT34" sqref="AT34"/>
    </sheetView>
  </sheetViews>
  <sheetFormatPr defaultColWidth="9.00390625" defaultRowHeight="13.5"/>
  <cols>
    <col min="1" max="1" width="2.625" style="1" customWidth="1"/>
    <col min="2" max="53" width="3.625" style="1" customWidth="1"/>
    <col min="54" max="16384" width="9.00390625" style="1" customWidth="1"/>
  </cols>
  <sheetData>
    <row r="1" ht="12.75">
      <c r="B1" s="1" t="s">
        <v>68</v>
      </c>
    </row>
    <row r="2" spans="2:23" ht="27.75">
      <c r="B2" s="3"/>
      <c r="P2" s="1494" t="s">
        <v>69</v>
      </c>
      <c r="Q2" s="1494"/>
      <c r="R2" s="1494"/>
      <c r="S2" s="1494"/>
      <c r="T2" s="1494"/>
      <c r="U2" s="1494"/>
      <c r="V2" s="1494"/>
      <c r="W2" s="1494"/>
    </row>
    <row r="4" spans="1:37" ht="39.75" customHeight="1">
      <c r="A4" s="1491" t="s">
        <v>56</v>
      </c>
      <c r="B4" s="1492"/>
      <c r="C4" s="1492"/>
      <c r="D4" s="1492"/>
      <c r="E4" s="1492"/>
      <c r="F4" s="1492"/>
      <c r="G4" s="1492"/>
      <c r="H4" s="1492"/>
      <c r="I4" s="1493"/>
      <c r="J4" s="1495" t="s">
        <v>389</v>
      </c>
      <c r="K4" s="1496"/>
      <c r="L4" s="1496"/>
      <c r="M4" s="1496"/>
      <c r="N4" s="1496"/>
      <c r="O4" s="1496"/>
      <c r="P4" s="1496"/>
      <c r="Q4" s="1496"/>
      <c r="R4" s="1496"/>
      <c r="S4" s="1496"/>
      <c r="T4" s="1496"/>
      <c r="U4" s="1496"/>
      <c r="V4" s="1496"/>
      <c r="W4" s="1496"/>
      <c r="X4" s="1496"/>
      <c r="Y4" s="1496"/>
      <c r="Z4" s="1496"/>
      <c r="AA4" s="1496"/>
      <c r="AB4" s="1496"/>
      <c r="AC4" s="1496"/>
      <c r="AD4" s="1496"/>
      <c r="AE4" s="1496"/>
      <c r="AF4" s="1496"/>
      <c r="AG4" s="1496"/>
      <c r="AH4" s="1496"/>
      <c r="AI4" s="1496"/>
      <c r="AJ4" s="1496"/>
      <c r="AK4" s="1497"/>
    </row>
    <row r="5" ht="15" customHeight="1" thickBot="1"/>
    <row r="6" spans="1:37" ht="15" customHeight="1" thickBot="1">
      <c r="A6" s="310"/>
      <c r="B6" s="309" t="s">
        <v>390</v>
      </c>
      <c r="C6" s="4"/>
      <c r="D6" s="4"/>
      <c r="E6" s="4"/>
      <c r="F6" s="4"/>
      <c r="G6" s="4"/>
      <c r="H6" s="4"/>
      <c r="I6" s="4"/>
      <c r="J6" s="4"/>
      <c r="K6" s="4"/>
      <c r="L6" s="4"/>
      <c r="M6" s="4"/>
      <c r="N6" s="4"/>
      <c r="O6" s="5"/>
      <c r="P6" s="6"/>
      <c r="Q6" s="6"/>
      <c r="R6" s="6"/>
      <c r="S6" s="5"/>
      <c r="T6" s="6"/>
      <c r="U6" s="6"/>
      <c r="V6" s="6"/>
      <c r="W6" s="6"/>
      <c r="X6" s="6"/>
      <c r="Y6" s="312" t="s">
        <v>397</v>
      </c>
      <c r="Z6" s="6"/>
      <c r="AA6" s="6"/>
      <c r="AB6" s="6"/>
      <c r="AC6" s="6"/>
      <c r="AD6" s="4"/>
      <c r="AE6" s="7"/>
      <c r="AF6" s="7"/>
      <c r="AG6" s="7"/>
      <c r="AH6" s="7"/>
      <c r="AI6" s="7"/>
      <c r="AJ6" s="7"/>
      <c r="AK6" s="8"/>
    </row>
    <row r="7" spans="1:37" ht="15" customHeight="1">
      <c r="A7" s="13"/>
      <c r="B7" s="317"/>
      <c r="C7" s="1526" t="s">
        <v>70</v>
      </c>
      <c r="D7" s="1527"/>
      <c r="E7" s="1527"/>
      <c r="F7" s="1527"/>
      <c r="G7" s="1527"/>
      <c r="H7" s="1527"/>
      <c r="I7" s="1527"/>
      <c r="J7" s="1528"/>
      <c r="K7" s="1526" t="s">
        <v>71</v>
      </c>
      <c r="L7" s="1527"/>
      <c r="M7" s="1527"/>
      <c r="N7" s="1528"/>
      <c r="O7" s="1526" t="s">
        <v>72</v>
      </c>
      <c r="P7" s="1527"/>
      <c r="Q7" s="1527"/>
      <c r="R7" s="1528"/>
      <c r="S7" s="1553" t="s">
        <v>73</v>
      </c>
      <c r="T7" s="1527"/>
      <c r="U7" s="1527"/>
      <c r="V7" s="1527"/>
      <c r="W7" s="1527"/>
      <c r="X7" s="1527"/>
      <c r="Y7" s="1527"/>
      <c r="Z7" s="1554"/>
      <c r="AA7" s="1544" t="s">
        <v>74</v>
      </c>
      <c r="AB7" s="1544"/>
      <c r="AC7" s="1544"/>
      <c r="AD7" s="1544"/>
      <c r="AE7" s="1507" t="s">
        <v>402</v>
      </c>
      <c r="AF7" s="1508"/>
      <c r="AG7" s="1508"/>
      <c r="AH7" s="1508"/>
      <c r="AI7" s="1508"/>
      <c r="AJ7" s="1509"/>
      <c r="AK7" s="303"/>
    </row>
    <row r="8" spans="1:37" ht="15" customHeight="1">
      <c r="A8" s="13"/>
      <c r="B8" s="318"/>
      <c r="C8" s="1529"/>
      <c r="D8" s="1530"/>
      <c r="E8" s="1530"/>
      <c r="F8" s="1530"/>
      <c r="G8" s="1530"/>
      <c r="H8" s="1530"/>
      <c r="I8" s="1530"/>
      <c r="J8" s="1531"/>
      <c r="K8" s="1529"/>
      <c r="L8" s="1530"/>
      <c r="M8" s="1530"/>
      <c r="N8" s="1531"/>
      <c r="O8" s="1529"/>
      <c r="P8" s="1530"/>
      <c r="Q8" s="1530"/>
      <c r="R8" s="1531"/>
      <c r="S8" s="1529"/>
      <c r="T8" s="1530"/>
      <c r="U8" s="1530"/>
      <c r="V8" s="1530"/>
      <c r="W8" s="1530"/>
      <c r="X8" s="1530"/>
      <c r="Y8" s="1530"/>
      <c r="Z8" s="1555"/>
      <c r="AA8" s="1545"/>
      <c r="AB8" s="1545"/>
      <c r="AC8" s="1545"/>
      <c r="AD8" s="1545"/>
      <c r="AE8" s="1510"/>
      <c r="AF8" s="1511"/>
      <c r="AG8" s="1511"/>
      <c r="AH8" s="1511"/>
      <c r="AI8" s="1511"/>
      <c r="AJ8" s="1512"/>
      <c r="AK8" s="303"/>
    </row>
    <row r="9" spans="1:37" ht="15" customHeight="1">
      <c r="A9" s="13"/>
      <c r="B9" s="318"/>
      <c r="C9" s="1529"/>
      <c r="D9" s="1530"/>
      <c r="E9" s="1530"/>
      <c r="F9" s="1530"/>
      <c r="G9" s="1530"/>
      <c r="H9" s="1530"/>
      <c r="I9" s="1530"/>
      <c r="J9" s="1531"/>
      <c r="K9" s="1529"/>
      <c r="L9" s="1530"/>
      <c r="M9" s="1530"/>
      <c r="N9" s="1531"/>
      <c r="O9" s="1529"/>
      <c r="P9" s="1530"/>
      <c r="Q9" s="1530"/>
      <c r="R9" s="1531"/>
      <c r="S9" s="1529"/>
      <c r="T9" s="1530"/>
      <c r="U9" s="1530"/>
      <c r="V9" s="1530"/>
      <c r="W9" s="1530"/>
      <c r="X9" s="1530"/>
      <c r="Y9" s="1530"/>
      <c r="Z9" s="1555"/>
      <c r="AA9" s="1546"/>
      <c r="AB9" s="1546"/>
      <c r="AC9" s="1546"/>
      <c r="AD9" s="1546"/>
      <c r="AE9" s="1510"/>
      <c r="AF9" s="1511"/>
      <c r="AG9" s="1511"/>
      <c r="AH9" s="1511"/>
      <c r="AI9" s="1511"/>
      <c r="AJ9" s="1512"/>
      <c r="AK9" s="303"/>
    </row>
    <row r="10" spans="1:37" ht="15" customHeight="1">
      <c r="A10" s="13"/>
      <c r="B10" s="318"/>
      <c r="C10" s="1529"/>
      <c r="D10" s="1530"/>
      <c r="E10" s="1530"/>
      <c r="F10" s="1530"/>
      <c r="G10" s="1530"/>
      <c r="H10" s="1530"/>
      <c r="I10" s="1530"/>
      <c r="J10" s="1531"/>
      <c r="K10" s="1529"/>
      <c r="L10" s="1530"/>
      <c r="M10" s="1530"/>
      <c r="N10" s="1531"/>
      <c r="O10" s="1529"/>
      <c r="P10" s="1530"/>
      <c r="Q10" s="1530"/>
      <c r="R10" s="1531"/>
      <c r="S10" s="1529"/>
      <c r="T10" s="1530"/>
      <c r="U10" s="1530"/>
      <c r="V10" s="1530"/>
      <c r="W10" s="1530"/>
      <c r="X10" s="1530"/>
      <c r="Y10" s="1530"/>
      <c r="Z10" s="1555"/>
      <c r="AA10" s="302"/>
      <c r="AB10" s="302"/>
      <c r="AC10" s="302"/>
      <c r="AD10" s="304"/>
      <c r="AE10" s="1510"/>
      <c r="AF10" s="1511"/>
      <c r="AG10" s="1511"/>
      <c r="AH10" s="1511"/>
      <c r="AI10" s="1511"/>
      <c r="AJ10" s="1512"/>
      <c r="AK10" s="303"/>
    </row>
    <row r="11" spans="1:37" ht="15" customHeight="1">
      <c r="A11" s="13"/>
      <c r="B11" s="318"/>
      <c r="C11" s="1529"/>
      <c r="D11" s="1530"/>
      <c r="E11" s="1530"/>
      <c r="F11" s="1530"/>
      <c r="G11" s="1530"/>
      <c r="H11" s="1530"/>
      <c r="I11" s="1530"/>
      <c r="J11" s="1531"/>
      <c r="K11" s="1529"/>
      <c r="L11" s="1530"/>
      <c r="M11" s="1530"/>
      <c r="N11" s="1531"/>
      <c r="O11" s="1529"/>
      <c r="P11" s="1530"/>
      <c r="Q11" s="1530"/>
      <c r="R11" s="1531"/>
      <c r="S11" s="1529"/>
      <c r="T11" s="1530"/>
      <c r="U11" s="1530"/>
      <c r="V11" s="1530"/>
      <c r="W11" s="1530"/>
      <c r="X11" s="1530"/>
      <c r="Y11" s="1530"/>
      <c r="Z11" s="1555"/>
      <c r="AA11" s="302"/>
      <c r="AB11" s="302"/>
      <c r="AC11" s="302"/>
      <c r="AD11" s="304"/>
      <c r="AE11" s="1510"/>
      <c r="AF11" s="1511"/>
      <c r="AG11" s="1511"/>
      <c r="AH11" s="1511"/>
      <c r="AI11" s="1511"/>
      <c r="AJ11" s="1512"/>
      <c r="AK11" s="303"/>
    </row>
    <row r="12" spans="1:37" ht="15" customHeight="1">
      <c r="A12" s="13"/>
      <c r="B12" s="318"/>
      <c r="C12" s="1529"/>
      <c r="D12" s="1530"/>
      <c r="E12" s="1530"/>
      <c r="F12" s="1530"/>
      <c r="G12" s="1530"/>
      <c r="H12" s="1530"/>
      <c r="I12" s="1530"/>
      <c r="J12" s="1531"/>
      <c r="K12" s="1529"/>
      <c r="L12" s="1530"/>
      <c r="M12" s="1530"/>
      <c r="N12" s="1531"/>
      <c r="O12" s="1529"/>
      <c r="P12" s="1530"/>
      <c r="Q12" s="1530"/>
      <c r="R12" s="1531"/>
      <c r="S12" s="1529"/>
      <c r="T12" s="1530"/>
      <c r="U12" s="1530"/>
      <c r="V12" s="1530"/>
      <c r="W12" s="1530"/>
      <c r="X12" s="1530"/>
      <c r="Y12" s="1530"/>
      <c r="Z12" s="1555"/>
      <c r="AA12" s="302"/>
      <c r="AB12" s="302"/>
      <c r="AC12" s="302"/>
      <c r="AD12" s="304"/>
      <c r="AE12" s="1510"/>
      <c r="AF12" s="1511"/>
      <c r="AG12" s="1511"/>
      <c r="AH12" s="1511"/>
      <c r="AI12" s="1511"/>
      <c r="AJ12" s="1512"/>
      <c r="AK12" s="303"/>
    </row>
    <row r="13" spans="1:37" ht="15" customHeight="1">
      <c r="A13" s="13"/>
      <c r="B13" s="318"/>
      <c r="C13" s="1529"/>
      <c r="D13" s="1530"/>
      <c r="E13" s="1530"/>
      <c r="F13" s="1530"/>
      <c r="G13" s="1530"/>
      <c r="H13" s="1530"/>
      <c r="I13" s="1530"/>
      <c r="J13" s="1531"/>
      <c r="K13" s="1529"/>
      <c r="L13" s="1530"/>
      <c r="M13" s="1530"/>
      <c r="N13" s="1531"/>
      <c r="O13" s="1529"/>
      <c r="P13" s="1530"/>
      <c r="Q13" s="1530"/>
      <c r="R13" s="1531"/>
      <c r="S13" s="1529"/>
      <c r="T13" s="1530"/>
      <c r="U13" s="1530"/>
      <c r="V13" s="1530"/>
      <c r="W13" s="1530"/>
      <c r="X13" s="1530"/>
      <c r="Y13" s="1530"/>
      <c r="Z13" s="1555"/>
      <c r="AA13" s="302"/>
      <c r="AB13" s="302"/>
      <c r="AC13" s="302"/>
      <c r="AD13" s="304"/>
      <c r="AE13" s="1510"/>
      <c r="AF13" s="1511"/>
      <c r="AG13" s="1511"/>
      <c r="AH13" s="1511"/>
      <c r="AI13" s="1511"/>
      <c r="AJ13" s="1512"/>
      <c r="AK13" s="303"/>
    </row>
    <row r="14" spans="1:37" ht="15" customHeight="1">
      <c r="A14" s="13"/>
      <c r="B14" s="318"/>
      <c r="C14" s="319"/>
      <c r="D14" s="319"/>
      <c r="E14" s="319"/>
      <c r="F14" s="319"/>
      <c r="G14" s="319"/>
      <c r="H14" s="320"/>
      <c r="I14" s="320"/>
      <c r="J14" s="320"/>
      <c r="K14" s="319"/>
      <c r="L14" s="320"/>
      <c r="M14" s="320"/>
      <c r="N14" s="319"/>
      <c r="O14" s="319"/>
      <c r="P14" s="320"/>
      <c r="Q14" s="320"/>
      <c r="R14" s="319"/>
      <c r="S14" s="320"/>
      <c r="T14" s="320"/>
      <c r="U14" s="320"/>
      <c r="V14" s="319"/>
      <c r="W14" s="319"/>
      <c r="X14" s="319"/>
      <c r="Y14" s="319"/>
      <c r="Z14" s="321"/>
      <c r="AA14" s="304"/>
      <c r="AB14" s="304"/>
      <c r="AC14" s="304"/>
      <c r="AD14" s="304"/>
      <c r="AE14" s="1510"/>
      <c r="AF14" s="1511"/>
      <c r="AG14" s="1511"/>
      <c r="AH14" s="1511"/>
      <c r="AI14" s="1511"/>
      <c r="AJ14" s="1512"/>
      <c r="AK14" s="303"/>
    </row>
    <row r="15" spans="1:37" ht="15" customHeight="1">
      <c r="A15" s="13"/>
      <c r="B15" s="318"/>
      <c r="C15" s="320"/>
      <c r="D15" s="320"/>
      <c r="E15" s="320"/>
      <c r="F15" s="320"/>
      <c r="G15" s="320"/>
      <c r="H15" s="320"/>
      <c r="I15" s="320"/>
      <c r="J15" s="322" t="s">
        <v>75</v>
      </c>
      <c r="K15" s="320"/>
      <c r="L15" s="320"/>
      <c r="M15" s="320"/>
      <c r="N15" s="320"/>
      <c r="O15" s="320"/>
      <c r="P15" s="320"/>
      <c r="Q15" s="320"/>
      <c r="R15" s="320"/>
      <c r="S15" s="322" t="s">
        <v>392</v>
      </c>
      <c r="T15" s="320"/>
      <c r="U15" s="320"/>
      <c r="V15" s="320"/>
      <c r="W15" s="320"/>
      <c r="X15" s="320"/>
      <c r="Y15" s="320"/>
      <c r="Z15" s="323"/>
      <c r="AA15" s="304"/>
      <c r="AB15" s="304"/>
      <c r="AC15" s="304"/>
      <c r="AD15" s="304"/>
      <c r="AE15" s="1510"/>
      <c r="AF15" s="1511"/>
      <c r="AG15" s="1511"/>
      <c r="AH15" s="1511"/>
      <c r="AI15" s="1511"/>
      <c r="AJ15" s="1512"/>
      <c r="AK15" s="303"/>
    </row>
    <row r="16" spans="1:37" ht="15" customHeight="1">
      <c r="A16" s="13"/>
      <c r="B16" s="1516" t="s">
        <v>398</v>
      </c>
      <c r="C16" s="1517"/>
      <c r="D16" s="320"/>
      <c r="E16" s="320"/>
      <c r="F16" s="320"/>
      <c r="G16" s="320"/>
      <c r="H16" s="320"/>
      <c r="I16" s="320"/>
      <c r="J16" s="320"/>
      <c r="K16" s="320"/>
      <c r="L16" s="322" t="s">
        <v>76</v>
      </c>
      <c r="M16" s="320"/>
      <c r="N16" s="320"/>
      <c r="O16" s="320"/>
      <c r="P16" s="322" t="s">
        <v>77</v>
      </c>
      <c r="Q16" s="320"/>
      <c r="R16" s="322" t="s">
        <v>391</v>
      </c>
      <c r="S16" s="320"/>
      <c r="T16" s="320"/>
      <c r="U16" s="320"/>
      <c r="V16" s="320"/>
      <c r="W16" s="320"/>
      <c r="X16" s="320"/>
      <c r="Y16" s="320"/>
      <c r="Z16" s="324" t="s">
        <v>395</v>
      </c>
      <c r="AA16" s="304"/>
      <c r="AB16" s="304"/>
      <c r="AC16" s="304"/>
      <c r="AD16" s="304"/>
      <c r="AE16" s="1510"/>
      <c r="AF16" s="1511"/>
      <c r="AG16" s="1511"/>
      <c r="AH16" s="1511"/>
      <c r="AI16" s="1511"/>
      <c r="AJ16" s="1512"/>
      <c r="AK16" s="303"/>
    </row>
    <row r="17" spans="1:37" ht="15" customHeight="1">
      <c r="A17" s="13"/>
      <c r="B17" s="318"/>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3"/>
      <c r="AA17" s="304"/>
      <c r="AB17" s="304"/>
      <c r="AC17" s="304"/>
      <c r="AD17" s="304"/>
      <c r="AE17" s="1510"/>
      <c r="AF17" s="1511"/>
      <c r="AG17" s="1511"/>
      <c r="AH17" s="1511"/>
      <c r="AI17" s="1511"/>
      <c r="AJ17" s="1512"/>
      <c r="AK17" s="303"/>
    </row>
    <row r="18" spans="1:37" ht="15" customHeight="1">
      <c r="A18" s="13"/>
      <c r="B18" s="318"/>
      <c r="C18" s="320"/>
      <c r="D18" s="320"/>
      <c r="E18" s="320"/>
      <c r="F18" s="320"/>
      <c r="G18" s="320"/>
      <c r="H18" s="320"/>
      <c r="I18" s="320"/>
      <c r="J18" s="320"/>
      <c r="K18" s="320"/>
      <c r="L18" s="320"/>
      <c r="M18" s="320"/>
      <c r="N18" s="320"/>
      <c r="O18" s="320"/>
      <c r="P18" s="320"/>
      <c r="Q18" s="1538" t="s">
        <v>78</v>
      </c>
      <c r="R18" s="1539"/>
      <c r="S18" s="1559" t="s">
        <v>396</v>
      </c>
      <c r="T18" s="1560"/>
      <c r="U18" s="325"/>
      <c r="V18" s="325"/>
      <c r="W18" s="325"/>
      <c r="X18" s="325"/>
      <c r="Y18" s="325"/>
      <c r="Z18" s="326"/>
      <c r="AA18" s="302"/>
      <c r="AB18" s="302"/>
      <c r="AC18" s="302"/>
      <c r="AD18" s="304"/>
      <c r="AE18" s="1510"/>
      <c r="AF18" s="1511"/>
      <c r="AG18" s="1511"/>
      <c r="AH18" s="1511"/>
      <c r="AI18" s="1511"/>
      <c r="AJ18" s="1512"/>
      <c r="AK18" s="303"/>
    </row>
    <row r="19" spans="1:37" ht="15" customHeight="1">
      <c r="A19" s="13"/>
      <c r="B19" s="318"/>
      <c r="C19" s="320"/>
      <c r="D19" s="320"/>
      <c r="E19" s="320"/>
      <c r="F19" s="320"/>
      <c r="G19" s="320"/>
      <c r="H19" s="320"/>
      <c r="I19" s="320"/>
      <c r="J19" s="320"/>
      <c r="K19" s="320"/>
      <c r="L19" s="320"/>
      <c r="M19" s="320"/>
      <c r="N19" s="320"/>
      <c r="O19" s="320"/>
      <c r="P19" s="320"/>
      <c r="Q19" s="1540"/>
      <c r="R19" s="1541"/>
      <c r="S19" s="327"/>
      <c r="T19" s="325"/>
      <c r="U19" s="325"/>
      <c r="V19" s="325"/>
      <c r="W19" s="325"/>
      <c r="X19" s="325"/>
      <c r="Y19" s="325"/>
      <c r="Z19" s="326"/>
      <c r="AA19" s="302"/>
      <c r="AB19" s="302"/>
      <c r="AC19" s="302"/>
      <c r="AD19" s="304"/>
      <c r="AE19" s="1510"/>
      <c r="AF19" s="1511"/>
      <c r="AG19" s="1511"/>
      <c r="AH19" s="1511"/>
      <c r="AI19" s="1511"/>
      <c r="AJ19" s="1512"/>
      <c r="AK19" s="303"/>
    </row>
    <row r="20" spans="1:37" ht="15" customHeight="1">
      <c r="A20" s="13"/>
      <c r="B20" s="318"/>
      <c r="C20" s="320"/>
      <c r="D20" s="320"/>
      <c r="E20" s="320"/>
      <c r="F20" s="320"/>
      <c r="G20" s="320"/>
      <c r="H20" s="320"/>
      <c r="I20" s="320"/>
      <c r="J20" s="320"/>
      <c r="K20" s="320"/>
      <c r="L20" s="320"/>
      <c r="M20" s="320"/>
      <c r="N20" s="320"/>
      <c r="O20" s="320"/>
      <c r="P20" s="320"/>
      <c r="Q20" s="1540"/>
      <c r="R20" s="1541"/>
      <c r="S20" s="327"/>
      <c r="T20" s="325"/>
      <c r="U20" s="325"/>
      <c r="V20" s="325"/>
      <c r="W20" s="325"/>
      <c r="X20" s="325"/>
      <c r="Y20" s="325"/>
      <c r="Z20" s="326"/>
      <c r="AA20" s="302"/>
      <c r="AB20" s="302"/>
      <c r="AC20" s="302"/>
      <c r="AD20" s="304"/>
      <c r="AE20" s="1510"/>
      <c r="AF20" s="1511"/>
      <c r="AG20" s="1511"/>
      <c r="AH20" s="1511"/>
      <c r="AI20" s="1511"/>
      <c r="AJ20" s="1512"/>
      <c r="AK20" s="303"/>
    </row>
    <row r="21" spans="1:37" ht="15" customHeight="1">
      <c r="A21" s="13"/>
      <c r="B21" s="318"/>
      <c r="C21" s="1498" t="s">
        <v>79</v>
      </c>
      <c r="D21" s="1499"/>
      <c r="E21" s="1500"/>
      <c r="F21" s="1498" t="s">
        <v>79</v>
      </c>
      <c r="G21" s="1499"/>
      <c r="H21" s="1500"/>
      <c r="I21" s="1498" t="s">
        <v>79</v>
      </c>
      <c r="J21" s="1499"/>
      <c r="K21" s="1500"/>
      <c r="L21" s="1547" t="s">
        <v>80</v>
      </c>
      <c r="M21" s="1548"/>
      <c r="N21" s="320"/>
      <c r="O21" s="320"/>
      <c r="P21" s="320"/>
      <c r="Q21" s="1540"/>
      <c r="R21" s="1541"/>
      <c r="S21" s="327"/>
      <c r="T21" s="325"/>
      <c r="U21" s="325"/>
      <c r="V21" s="328"/>
      <c r="W21" s="328"/>
      <c r="X21" s="328"/>
      <c r="Y21" s="328"/>
      <c r="Z21" s="329"/>
      <c r="AA21" s="302"/>
      <c r="AB21" s="302"/>
      <c r="AC21" s="302"/>
      <c r="AD21" s="304"/>
      <c r="AE21" s="1510"/>
      <c r="AF21" s="1511"/>
      <c r="AG21" s="1511"/>
      <c r="AH21" s="1511"/>
      <c r="AI21" s="1511"/>
      <c r="AJ21" s="1512"/>
      <c r="AK21" s="303"/>
    </row>
    <row r="22" spans="1:37" ht="15" customHeight="1">
      <c r="A22" s="13"/>
      <c r="B22" s="318"/>
      <c r="C22" s="1501"/>
      <c r="D22" s="1502"/>
      <c r="E22" s="1503"/>
      <c r="F22" s="1501"/>
      <c r="G22" s="1502"/>
      <c r="H22" s="1503"/>
      <c r="I22" s="1501"/>
      <c r="J22" s="1502"/>
      <c r="K22" s="1503"/>
      <c r="L22" s="1549"/>
      <c r="M22" s="1550"/>
      <c r="N22" s="320"/>
      <c r="O22" s="320"/>
      <c r="P22" s="320"/>
      <c r="Q22" s="1540"/>
      <c r="R22" s="1541"/>
      <c r="S22" s="1529" t="s">
        <v>81</v>
      </c>
      <c r="T22" s="1530"/>
      <c r="U22" s="1530"/>
      <c r="V22" s="1530"/>
      <c r="W22" s="1530"/>
      <c r="X22" s="1530"/>
      <c r="Y22" s="1530"/>
      <c r="Z22" s="1555"/>
      <c r="AA22" s="302"/>
      <c r="AB22" s="302"/>
      <c r="AC22" s="302"/>
      <c r="AD22" s="304"/>
      <c r="AE22" s="1510"/>
      <c r="AF22" s="1511"/>
      <c r="AG22" s="1511"/>
      <c r="AH22" s="1511"/>
      <c r="AI22" s="1511"/>
      <c r="AJ22" s="1512"/>
      <c r="AK22" s="303"/>
    </row>
    <row r="23" spans="1:37" ht="15" customHeight="1">
      <c r="A23" s="13"/>
      <c r="B23" s="318"/>
      <c r="C23" s="1504"/>
      <c r="D23" s="1505"/>
      <c r="E23" s="1506"/>
      <c r="F23" s="1504"/>
      <c r="G23" s="1505"/>
      <c r="H23" s="1506"/>
      <c r="I23" s="1504"/>
      <c r="J23" s="1505"/>
      <c r="K23" s="1506"/>
      <c r="L23" s="1549"/>
      <c r="M23" s="1550"/>
      <c r="N23" s="320"/>
      <c r="O23" s="320"/>
      <c r="P23" s="320"/>
      <c r="Q23" s="1540"/>
      <c r="R23" s="1541"/>
      <c r="S23" s="1529"/>
      <c r="T23" s="1530"/>
      <c r="U23" s="1530"/>
      <c r="V23" s="1530"/>
      <c r="W23" s="1530"/>
      <c r="X23" s="1530"/>
      <c r="Y23" s="1530"/>
      <c r="Z23" s="1555"/>
      <c r="AA23" s="302"/>
      <c r="AB23" s="302"/>
      <c r="AC23" s="305" t="s">
        <v>393</v>
      </c>
      <c r="AD23" s="304"/>
      <c r="AE23" s="1510"/>
      <c r="AF23" s="1511"/>
      <c r="AG23" s="1511"/>
      <c r="AH23" s="1511"/>
      <c r="AI23" s="1511"/>
      <c r="AJ23" s="1512"/>
      <c r="AK23" s="303"/>
    </row>
    <row r="24" spans="1:37" ht="15" customHeight="1">
      <c r="A24" s="13"/>
      <c r="B24" s="318"/>
      <c r="C24" s="1498" t="s">
        <v>82</v>
      </c>
      <c r="D24" s="1499"/>
      <c r="E24" s="1500"/>
      <c r="F24" s="1498" t="s">
        <v>82</v>
      </c>
      <c r="G24" s="1499"/>
      <c r="H24" s="1500"/>
      <c r="I24" s="1498" t="s">
        <v>82</v>
      </c>
      <c r="J24" s="1499"/>
      <c r="K24" s="1500"/>
      <c r="L24" s="1549"/>
      <c r="M24" s="1550"/>
      <c r="N24" s="320"/>
      <c r="O24" s="320"/>
      <c r="P24" s="320"/>
      <c r="Q24" s="1540"/>
      <c r="R24" s="1541"/>
      <c r="S24" s="1529"/>
      <c r="T24" s="1530"/>
      <c r="U24" s="1530"/>
      <c r="V24" s="1530"/>
      <c r="W24" s="1530"/>
      <c r="X24" s="1530"/>
      <c r="Y24" s="1530"/>
      <c r="Z24" s="1555"/>
      <c r="AA24" s="302"/>
      <c r="AB24" s="302"/>
      <c r="AC24" s="302"/>
      <c r="AD24" s="304"/>
      <c r="AE24" s="1510"/>
      <c r="AF24" s="1511"/>
      <c r="AG24" s="1511"/>
      <c r="AH24" s="1511"/>
      <c r="AI24" s="1511"/>
      <c r="AJ24" s="1512"/>
      <c r="AK24" s="303"/>
    </row>
    <row r="25" spans="1:37" ht="15" customHeight="1">
      <c r="A25" s="13"/>
      <c r="B25" s="318"/>
      <c r="C25" s="1501"/>
      <c r="D25" s="1502"/>
      <c r="E25" s="1503"/>
      <c r="F25" s="1501"/>
      <c r="G25" s="1502"/>
      <c r="H25" s="1503"/>
      <c r="I25" s="1501"/>
      <c r="J25" s="1502"/>
      <c r="K25" s="1503"/>
      <c r="L25" s="1549"/>
      <c r="M25" s="1550"/>
      <c r="N25" s="320"/>
      <c r="O25" s="320"/>
      <c r="P25" s="320"/>
      <c r="Q25" s="1540"/>
      <c r="R25" s="1541"/>
      <c r="S25" s="1529"/>
      <c r="T25" s="1530"/>
      <c r="U25" s="1530"/>
      <c r="V25" s="1530"/>
      <c r="W25" s="1530"/>
      <c r="X25" s="1530"/>
      <c r="Y25" s="1530"/>
      <c r="Z25" s="1555"/>
      <c r="AA25" s="302"/>
      <c r="AB25" s="302"/>
      <c r="AC25" s="302"/>
      <c r="AD25" s="304"/>
      <c r="AE25" s="1510"/>
      <c r="AF25" s="1511"/>
      <c r="AG25" s="1511"/>
      <c r="AH25" s="1511"/>
      <c r="AI25" s="1511"/>
      <c r="AJ25" s="1512"/>
      <c r="AK25" s="303"/>
    </row>
    <row r="26" spans="1:37" ht="15" customHeight="1">
      <c r="A26" s="13"/>
      <c r="B26" s="318"/>
      <c r="C26" s="1504"/>
      <c r="D26" s="1505"/>
      <c r="E26" s="1506"/>
      <c r="F26" s="1504"/>
      <c r="G26" s="1505"/>
      <c r="H26" s="1506"/>
      <c r="I26" s="1504"/>
      <c r="J26" s="1505"/>
      <c r="K26" s="1506"/>
      <c r="L26" s="1551"/>
      <c r="M26" s="1552"/>
      <c r="N26" s="320"/>
      <c r="O26" s="320"/>
      <c r="P26" s="320"/>
      <c r="Q26" s="1540"/>
      <c r="R26" s="1541"/>
      <c r="S26" s="1529"/>
      <c r="T26" s="1530"/>
      <c r="U26" s="1530"/>
      <c r="V26" s="1530"/>
      <c r="W26" s="1530"/>
      <c r="X26" s="1530"/>
      <c r="Y26" s="1530"/>
      <c r="Z26" s="1555"/>
      <c r="AA26" s="302"/>
      <c r="AB26" s="302"/>
      <c r="AC26" s="302"/>
      <c r="AD26" s="304"/>
      <c r="AE26" s="1510"/>
      <c r="AF26" s="1511"/>
      <c r="AG26" s="1511"/>
      <c r="AH26" s="1511"/>
      <c r="AI26" s="1511"/>
      <c r="AJ26" s="1512"/>
      <c r="AK26" s="303"/>
    </row>
    <row r="27" spans="1:37" ht="15" customHeight="1">
      <c r="A27" s="13"/>
      <c r="B27" s="318"/>
      <c r="C27" s="320"/>
      <c r="D27" s="320"/>
      <c r="E27" s="320"/>
      <c r="F27" s="320"/>
      <c r="G27" s="320"/>
      <c r="H27" s="320"/>
      <c r="I27" s="320"/>
      <c r="J27" s="320"/>
      <c r="K27" s="320"/>
      <c r="L27" s="320"/>
      <c r="M27" s="320"/>
      <c r="N27" s="320"/>
      <c r="O27" s="320"/>
      <c r="P27" s="320"/>
      <c r="Q27" s="1540"/>
      <c r="R27" s="1541"/>
      <c r="S27" s="1529"/>
      <c r="T27" s="1530"/>
      <c r="U27" s="1530"/>
      <c r="V27" s="1530"/>
      <c r="W27" s="1530"/>
      <c r="X27" s="1530"/>
      <c r="Y27" s="1530"/>
      <c r="Z27" s="1555"/>
      <c r="AA27" s="302"/>
      <c r="AB27" s="302"/>
      <c r="AC27" s="302"/>
      <c r="AD27" s="304"/>
      <c r="AE27" s="1510"/>
      <c r="AF27" s="1511"/>
      <c r="AG27" s="1511"/>
      <c r="AH27" s="1511"/>
      <c r="AI27" s="1511"/>
      <c r="AJ27" s="1512"/>
      <c r="AK27" s="303"/>
    </row>
    <row r="28" spans="1:37" ht="15" customHeight="1">
      <c r="A28" s="13"/>
      <c r="B28" s="318"/>
      <c r="C28" s="320"/>
      <c r="D28" s="320"/>
      <c r="E28" s="320"/>
      <c r="F28" s="320"/>
      <c r="G28" s="320"/>
      <c r="H28" s="320"/>
      <c r="I28" s="320"/>
      <c r="J28" s="320"/>
      <c r="K28" s="320"/>
      <c r="L28" s="320"/>
      <c r="M28" s="320"/>
      <c r="N28" s="320"/>
      <c r="O28" s="320"/>
      <c r="P28" s="320"/>
      <c r="Q28" s="1540"/>
      <c r="R28" s="1541"/>
      <c r="S28" s="1529"/>
      <c r="T28" s="1530"/>
      <c r="U28" s="1530"/>
      <c r="V28" s="1530"/>
      <c r="W28" s="1530"/>
      <c r="X28" s="1530"/>
      <c r="Y28" s="1530"/>
      <c r="Z28" s="1555"/>
      <c r="AA28" s="302"/>
      <c r="AB28" s="302"/>
      <c r="AC28" s="302"/>
      <c r="AD28" s="304"/>
      <c r="AE28" s="1510"/>
      <c r="AF28" s="1511"/>
      <c r="AG28" s="1511"/>
      <c r="AH28" s="1511"/>
      <c r="AI28" s="1511"/>
      <c r="AJ28" s="1512"/>
      <c r="AK28" s="303"/>
    </row>
    <row r="29" spans="1:37" ht="15" customHeight="1">
      <c r="A29" s="13"/>
      <c r="B29" s="330" t="s">
        <v>399</v>
      </c>
      <c r="C29" s="320"/>
      <c r="D29" s="320"/>
      <c r="E29" s="320"/>
      <c r="F29" s="320"/>
      <c r="G29" s="320"/>
      <c r="H29" s="320"/>
      <c r="I29" s="320"/>
      <c r="J29" s="320"/>
      <c r="K29" s="320"/>
      <c r="L29" s="320"/>
      <c r="M29" s="320"/>
      <c r="N29" s="320"/>
      <c r="O29" s="322" t="s">
        <v>401</v>
      </c>
      <c r="P29" s="331"/>
      <c r="Q29" s="1540"/>
      <c r="R29" s="1541"/>
      <c r="S29" s="1529"/>
      <c r="T29" s="1530"/>
      <c r="U29" s="1530"/>
      <c r="V29" s="1530"/>
      <c r="W29" s="1530"/>
      <c r="X29" s="1530"/>
      <c r="Y29" s="1530"/>
      <c r="Z29" s="1555"/>
      <c r="AA29" s="302"/>
      <c r="AB29" s="302"/>
      <c r="AC29" s="302"/>
      <c r="AD29" s="304"/>
      <c r="AE29" s="1510"/>
      <c r="AF29" s="1511"/>
      <c r="AG29" s="1511"/>
      <c r="AH29" s="1511"/>
      <c r="AI29" s="1511"/>
      <c r="AJ29" s="1512"/>
      <c r="AK29" s="303"/>
    </row>
    <row r="30" spans="1:37" ht="15" customHeight="1">
      <c r="A30" s="13"/>
      <c r="B30" s="332"/>
      <c r="C30" s="333"/>
      <c r="D30" s="333"/>
      <c r="E30" s="333"/>
      <c r="F30" s="333"/>
      <c r="G30" s="333"/>
      <c r="H30" s="333"/>
      <c r="I30" s="334" t="s">
        <v>400</v>
      </c>
      <c r="J30" s="333"/>
      <c r="K30" s="333"/>
      <c r="L30" s="333"/>
      <c r="M30" s="333"/>
      <c r="N30" s="333"/>
      <c r="O30" s="320"/>
      <c r="P30" s="320"/>
      <c r="Q30" s="1540"/>
      <c r="R30" s="1541"/>
      <c r="S30" s="1529"/>
      <c r="T30" s="1530"/>
      <c r="U30" s="1530"/>
      <c r="V30" s="1530"/>
      <c r="W30" s="1530"/>
      <c r="X30" s="1530"/>
      <c r="Y30" s="1530"/>
      <c r="Z30" s="1555"/>
      <c r="AA30" s="1544" t="s">
        <v>83</v>
      </c>
      <c r="AB30" s="1544"/>
      <c r="AC30" s="1544"/>
      <c r="AD30" s="1544"/>
      <c r="AE30" s="1510"/>
      <c r="AF30" s="1511"/>
      <c r="AG30" s="1511"/>
      <c r="AH30" s="1511"/>
      <c r="AI30" s="1511"/>
      <c r="AJ30" s="1512"/>
      <c r="AK30" s="303"/>
    </row>
    <row r="31" spans="1:37" ht="15" customHeight="1">
      <c r="A31" s="13"/>
      <c r="B31" s="1518" t="s">
        <v>84</v>
      </c>
      <c r="C31" s="1519"/>
      <c r="D31" s="1520"/>
      <c r="E31" s="1524" t="s">
        <v>84</v>
      </c>
      <c r="F31" s="1519"/>
      <c r="G31" s="1520"/>
      <c r="H31" s="1524" t="s">
        <v>85</v>
      </c>
      <c r="I31" s="1519"/>
      <c r="J31" s="1520"/>
      <c r="K31" s="1532" t="s">
        <v>86</v>
      </c>
      <c r="L31" s="1533"/>
      <c r="M31" s="1533"/>
      <c r="N31" s="1534"/>
      <c r="O31" s="320"/>
      <c r="P31" s="320"/>
      <c r="Q31" s="1540"/>
      <c r="R31" s="1541"/>
      <c r="S31" s="1529"/>
      <c r="T31" s="1530"/>
      <c r="U31" s="1530"/>
      <c r="V31" s="1530"/>
      <c r="W31" s="1530"/>
      <c r="X31" s="1530"/>
      <c r="Y31" s="1530"/>
      <c r="Z31" s="1555"/>
      <c r="AA31" s="1545"/>
      <c r="AB31" s="1545"/>
      <c r="AC31" s="1545"/>
      <c r="AD31" s="1545"/>
      <c r="AE31" s="1510"/>
      <c r="AF31" s="1511"/>
      <c r="AG31" s="1511"/>
      <c r="AH31" s="1511"/>
      <c r="AI31" s="1511"/>
      <c r="AJ31" s="1512"/>
      <c r="AK31" s="303"/>
    </row>
    <row r="32" spans="1:37" ht="15" customHeight="1" thickBot="1">
      <c r="A32" s="13"/>
      <c r="B32" s="1521"/>
      <c r="C32" s="1522"/>
      <c r="D32" s="1523"/>
      <c r="E32" s="1525"/>
      <c r="F32" s="1522"/>
      <c r="G32" s="1523"/>
      <c r="H32" s="1525"/>
      <c r="I32" s="1522"/>
      <c r="J32" s="1523"/>
      <c r="K32" s="1535"/>
      <c r="L32" s="1536"/>
      <c r="M32" s="1536"/>
      <c r="N32" s="1537"/>
      <c r="O32" s="335"/>
      <c r="P32" s="336"/>
      <c r="Q32" s="1542"/>
      <c r="R32" s="1543"/>
      <c r="S32" s="1556"/>
      <c r="T32" s="1557"/>
      <c r="U32" s="1557"/>
      <c r="V32" s="1557"/>
      <c r="W32" s="1557"/>
      <c r="X32" s="1557"/>
      <c r="Y32" s="1557"/>
      <c r="Z32" s="1558"/>
      <c r="AA32" s="1546"/>
      <c r="AB32" s="1546"/>
      <c r="AC32" s="1546"/>
      <c r="AD32" s="1546"/>
      <c r="AE32" s="1513"/>
      <c r="AF32" s="1514"/>
      <c r="AG32" s="1514"/>
      <c r="AH32" s="1514"/>
      <c r="AI32" s="1514"/>
      <c r="AJ32" s="1515"/>
      <c r="AK32" s="303"/>
    </row>
    <row r="33" spans="1:37" ht="15" customHeight="1" thickBot="1">
      <c r="A33" s="311"/>
      <c r="B33" s="313"/>
      <c r="C33" s="313"/>
      <c r="D33" s="313"/>
      <c r="E33" s="313"/>
      <c r="F33" s="313"/>
      <c r="G33" s="313"/>
      <c r="H33" s="313"/>
      <c r="I33" s="313"/>
      <c r="J33" s="313"/>
      <c r="K33" s="314"/>
      <c r="L33" s="314"/>
      <c r="M33" s="314"/>
      <c r="N33" s="314"/>
      <c r="O33" s="306"/>
      <c r="P33" s="306"/>
      <c r="Q33" s="315"/>
      <c r="R33" s="315"/>
      <c r="S33" s="307"/>
      <c r="T33" s="307"/>
      <c r="U33" s="307"/>
      <c r="V33" s="307"/>
      <c r="W33" s="307"/>
      <c r="X33" s="307"/>
      <c r="Y33" s="307"/>
      <c r="Z33" s="316" t="s">
        <v>394</v>
      </c>
      <c r="AA33" s="307"/>
      <c r="AB33" s="307"/>
      <c r="AC33" s="307"/>
      <c r="AD33" s="306"/>
      <c r="AE33" s="306"/>
      <c r="AF33" s="306"/>
      <c r="AG33" s="306"/>
      <c r="AH33" s="306"/>
      <c r="AI33" s="306"/>
      <c r="AJ33" s="306"/>
      <c r="AK33" s="308"/>
    </row>
    <row r="34" spans="2:37" ht="15" customHeight="1">
      <c r="B34" s="10"/>
      <c r="C34" s="10"/>
      <c r="D34" s="10"/>
      <c r="E34" s="10"/>
      <c r="F34" s="10"/>
      <c r="G34" s="10"/>
      <c r="H34" s="10"/>
      <c r="I34" s="10"/>
      <c r="J34" s="10"/>
      <c r="K34" s="11"/>
      <c r="L34" s="11"/>
      <c r="M34" s="11"/>
      <c r="N34" s="11"/>
      <c r="O34" s="2"/>
      <c r="P34" s="2"/>
      <c r="Q34" s="12"/>
      <c r="R34" s="12"/>
      <c r="S34" s="9"/>
      <c r="T34" s="9"/>
      <c r="U34" s="9"/>
      <c r="V34" s="9"/>
      <c r="W34" s="9"/>
      <c r="X34" s="9"/>
      <c r="Y34" s="9"/>
      <c r="Z34" s="9"/>
      <c r="AA34" s="9"/>
      <c r="AB34" s="9"/>
      <c r="AC34" s="9"/>
      <c r="AD34" s="2"/>
      <c r="AE34" s="2"/>
      <c r="AF34" s="2"/>
      <c r="AG34" s="2"/>
      <c r="AH34" s="2"/>
      <c r="AI34" s="2"/>
      <c r="AJ34" s="2"/>
      <c r="AK34" s="2"/>
    </row>
    <row r="35" spans="2:3" ht="15" customHeight="1">
      <c r="B35" s="292" t="s">
        <v>386</v>
      </c>
      <c r="C35" s="290"/>
    </row>
    <row r="36" spans="2:3" ht="15" customHeight="1">
      <c r="B36" s="292" t="s">
        <v>387</v>
      </c>
      <c r="C36" s="290"/>
    </row>
    <row r="37" spans="2:3" ht="15" customHeight="1">
      <c r="B37" s="292" t="s">
        <v>388</v>
      </c>
      <c r="C37" s="290"/>
    </row>
    <row r="38" ht="15" customHeight="1"/>
    <row r="39" ht="15" customHeight="1"/>
  </sheetData>
  <sheetProtection/>
  <mergeCells count="25">
    <mergeCell ref="Q18:R32"/>
    <mergeCell ref="O7:R13"/>
    <mergeCell ref="AA30:AD32"/>
    <mergeCell ref="I21:K23"/>
    <mergeCell ref="L21:M26"/>
    <mergeCell ref="AA7:AD9"/>
    <mergeCell ref="S7:Z13"/>
    <mergeCell ref="S22:Z32"/>
    <mergeCell ref="S18:T18"/>
    <mergeCell ref="B31:D32"/>
    <mergeCell ref="E31:G32"/>
    <mergeCell ref="K7:N13"/>
    <mergeCell ref="C7:J13"/>
    <mergeCell ref="H31:J32"/>
    <mergeCell ref="K31:N32"/>
    <mergeCell ref="A4:I4"/>
    <mergeCell ref="P2:W2"/>
    <mergeCell ref="J4:AK4"/>
    <mergeCell ref="C24:E26"/>
    <mergeCell ref="F24:H26"/>
    <mergeCell ref="I24:K26"/>
    <mergeCell ref="C21:E23"/>
    <mergeCell ref="F21:H23"/>
    <mergeCell ref="AE7:AJ32"/>
    <mergeCell ref="B16:C16"/>
  </mergeCells>
  <printOptions horizontalCentered="1" verticalCentered="1"/>
  <pageMargins left="0.1968503937007874" right="0.1968503937007874" top="0.5905511811023623" bottom="0.3937007874015748" header="0.9055118110236221" footer="0.5118110236220472"/>
  <pageSetup cellComments="asDisplayed"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H101"/>
  <sheetViews>
    <sheetView view="pageBreakPreview" zoomScaleSheetLayoutView="100" zoomScalePageLayoutView="0" workbookViewId="0" topLeftCell="A1">
      <selection activeCell="AD100" sqref="AD100:AH100"/>
    </sheetView>
  </sheetViews>
  <sheetFormatPr defaultColWidth="9.00390625" defaultRowHeight="13.5"/>
  <cols>
    <col min="1" max="1" width="1.625" style="15" customWidth="1"/>
    <col min="2" max="3" width="3.125" style="15" customWidth="1"/>
    <col min="4" max="5" width="3.625" style="15" customWidth="1"/>
    <col min="6" max="8" width="3.125" style="15" customWidth="1"/>
    <col min="9" max="10" width="3.625" style="15" customWidth="1"/>
    <col min="11" max="33" width="3.125" style="15" customWidth="1"/>
    <col min="34" max="34" width="3.00390625" style="15" customWidth="1"/>
    <col min="35" max="35" width="1.625" style="15" customWidth="1"/>
    <col min="36" max="45" width="3.00390625" style="15" customWidth="1"/>
    <col min="46" max="16384" width="9.00390625" style="15" customWidth="1"/>
  </cols>
  <sheetData>
    <row r="1" spans="1:2" ht="12">
      <c r="A1" s="15" t="s">
        <v>194</v>
      </c>
      <c r="B1" s="15" t="s">
        <v>579</v>
      </c>
    </row>
    <row r="2" spans="2:34" ht="19.5" customHeight="1">
      <c r="B2" s="14" t="s">
        <v>194</v>
      </c>
      <c r="C2" s="14"/>
      <c r="D2" s="14"/>
      <c r="E2" s="14"/>
      <c r="F2" s="14"/>
      <c r="G2" s="14"/>
      <c r="H2" s="14"/>
      <c r="I2" s="14"/>
      <c r="J2" s="14"/>
      <c r="K2" s="14"/>
      <c r="L2" s="14"/>
      <c r="M2" s="14"/>
      <c r="N2" s="14"/>
      <c r="O2" s="14"/>
      <c r="P2" s="14"/>
      <c r="Q2" s="14"/>
      <c r="R2" s="14"/>
      <c r="S2" s="14"/>
      <c r="T2" s="14"/>
      <c r="U2" s="14"/>
      <c r="V2" s="14"/>
      <c r="W2" s="14"/>
      <c r="Z2" s="817" t="s">
        <v>126</v>
      </c>
      <c r="AA2" s="817"/>
      <c r="AB2" s="806"/>
      <c r="AC2" s="806"/>
      <c r="AD2" s="492" t="s">
        <v>23</v>
      </c>
      <c r="AE2" s="493"/>
      <c r="AF2" s="492" t="s">
        <v>22</v>
      </c>
      <c r="AG2" s="493"/>
      <c r="AH2" s="492" t="s">
        <v>21</v>
      </c>
    </row>
    <row r="3" spans="2:34" ht="20.25" customHeight="1">
      <c r="B3" s="688" t="s">
        <v>582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row>
    <row r="4" spans="2:32" ht="20.25" customHeight="1">
      <c r="B4" s="49"/>
      <c r="C4" s="49"/>
      <c r="D4" s="49"/>
      <c r="E4" s="49"/>
      <c r="F4" s="49"/>
      <c r="G4" s="49"/>
      <c r="H4" s="49"/>
      <c r="I4" s="49"/>
      <c r="J4" s="49"/>
      <c r="K4" s="49"/>
      <c r="L4" s="49"/>
      <c r="R4" s="49"/>
      <c r="S4" s="49"/>
      <c r="T4" s="49"/>
      <c r="U4" s="49"/>
      <c r="V4" s="49"/>
      <c r="W4" s="49"/>
      <c r="X4" s="49"/>
      <c r="Y4" s="49"/>
      <c r="Z4" s="49"/>
      <c r="AA4" s="49"/>
      <c r="AB4" s="49"/>
      <c r="AC4" s="49"/>
      <c r="AD4" s="49"/>
      <c r="AE4" s="49"/>
      <c r="AF4" s="49"/>
    </row>
    <row r="5" spans="5:32" ht="15.75" customHeight="1">
      <c r="E5" s="41" t="s">
        <v>183</v>
      </c>
      <c r="F5" s="114" t="s">
        <v>475</v>
      </c>
      <c r="G5" s="115"/>
      <c r="H5" s="115"/>
      <c r="I5" s="414"/>
      <c r="J5" s="114"/>
      <c r="K5" s="114"/>
      <c r="W5" s="16"/>
      <c r="X5" s="16"/>
      <c r="Z5" s="17"/>
      <c r="AB5" s="17"/>
      <c r="AD5" s="363"/>
      <c r="AF5" s="363"/>
    </row>
    <row r="6" spans="5:32" ht="15.75" customHeight="1">
      <c r="E6" s="41"/>
      <c r="F6" s="114" t="s">
        <v>548</v>
      </c>
      <c r="G6" s="115"/>
      <c r="H6" s="115"/>
      <c r="I6" s="414"/>
      <c r="J6" s="114"/>
      <c r="K6" s="114"/>
      <c r="W6" s="16"/>
      <c r="X6" s="16"/>
      <c r="Z6" s="17"/>
      <c r="AB6" s="17"/>
      <c r="AD6" s="363"/>
      <c r="AF6" s="363"/>
    </row>
    <row r="7" spans="2:34" ht="15.75" customHeight="1" thickBot="1">
      <c r="B7" s="578" t="s">
        <v>494</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row>
    <row r="8" spans="2:34" ht="15.75" customHeight="1">
      <c r="B8" s="582" t="s">
        <v>0</v>
      </c>
      <c r="C8" s="831" t="s">
        <v>127</v>
      </c>
      <c r="D8" s="871"/>
      <c r="E8" s="871"/>
      <c r="F8" s="871"/>
      <c r="G8" s="871"/>
      <c r="H8" s="872"/>
      <c r="I8" s="608" t="s">
        <v>119</v>
      </c>
      <c r="J8" s="609"/>
      <c r="K8" s="609"/>
      <c r="L8" s="881"/>
      <c r="M8" s="881"/>
      <c r="N8" s="881"/>
      <c r="O8" s="881"/>
      <c r="P8" s="881"/>
      <c r="Q8" s="881"/>
      <c r="R8" s="881"/>
      <c r="S8" s="881"/>
      <c r="T8" s="881"/>
      <c r="U8" s="881"/>
      <c r="V8" s="881"/>
      <c r="W8" s="881"/>
      <c r="X8" s="881"/>
      <c r="Y8" s="881"/>
      <c r="Z8" s="881"/>
      <c r="AA8" s="881"/>
      <c r="AB8" s="881"/>
      <c r="AC8" s="881"/>
      <c r="AD8" s="881"/>
      <c r="AE8" s="881"/>
      <c r="AF8" s="881"/>
      <c r="AG8" s="881"/>
      <c r="AH8" s="882"/>
    </row>
    <row r="9" spans="2:34" ht="30" customHeight="1">
      <c r="B9" s="583"/>
      <c r="C9" s="873"/>
      <c r="D9" s="676"/>
      <c r="E9" s="676"/>
      <c r="F9" s="676"/>
      <c r="G9" s="676"/>
      <c r="H9" s="677"/>
      <c r="I9" s="695"/>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7"/>
    </row>
    <row r="10" spans="2:34" ht="15.75" customHeight="1">
      <c r="B10" s="583"/>
      <c r="C10" s="876" t="s">
        <v>1</v>
      </c>
      <c r="D10" s="705"/>
      <c r="E10" s="705"/>
      <c r="F10" s="705"/>
      <c r="G10" s="705"/>
      <c r="H10" s="705"/>
      <c r="I10" s="20" t="s">
        <v>25</v>
      </c>
      <c r="J10" s="883"/>
      <c r="K10" s="883"/>
      <c r="L10" s="883"/>
      <c r="M10" s="883"/>
      <c r="N10" s="21" t="s">
        <v>26</v>
      </c>
      <c r="O10" s="21"/>
      <c r="P10" s="21"/>
      <c r="Q10" s="21"/>
      <c r="R10" s="21"/>
      <c r="S10" s="21"/>
      <c r="T10" s="21"/>
      <c r="U10" s="21"/>
      <c r="V10" s="21"/>
      <c r="W10" s="21"/>
      <c r="X10" s="21"/>
      <c r="Y10" s="21"/>
      <c r="Z10" s="21"/>
      <c r="AA10" s="21"/>
      <c r="AB10" s="21"/>
      <c r="AC10" s="21"/>
      <c r="AD10" s="21"/>
      <c r="AE10" s="21"/>
      <c r="AF10" s="21"/>
      <c r="AG10" s="21"/>
      <c r="AH10" s="22"/>
    </row>
    <row r="11" spans="2:34" ht="30" customHeight="1">
      <c r="B11" s="583"/>
      <c r="C11" s="876"/>
      <c r="D11" s="705"/>
      <c r="E11" s="705"/>
      <c r="F11" s="705"/>
      <c r="G11" s="705"/>
      <c r="H11" s="705"/>
      <c r="I11" s="706"/>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884"/>
    </row>
    <row r="12" spans="2:34" ht="24" customHeight="1">
      <c r="B12" s="583"/>
      <c r="C12" s="876" t="s">
        <v>27</v>
      </c>
      <c r="D12" s="705"/>
      <c r="E12" s="705"/>
      <c r="F12" s="705"/>
      <c r="G12" s="705"/>
      <c r="H12" s="705"/>
      <c r="I12" s="705" t="s">
        <v>128</v>
      </c>
      <c r="J12" s="705"/>
      <c r="K12" s="634"/>
      <c r="L12" s="635"/>
      <c r="M12" s="635"/>
      <c r="N12" s="635"/>
      <c r="O12" s="635"/>
      <c r="P12" s="635"/>
      <c r="Q12" s="635"/>
      <c r="R12" s="635"/>
      <c r="S12" s="635"/>
      <c r="T12" s="635"/>
      <c r="U12" s="635"/>
      <c r="V12" s="635"/>
      <c r="W12" s="635"/>
      <c r="X12" s="843"/>
      <c r="Y12" s="664" t="s">
        <v>534</v>
      </c>
      <c r="Z12" s="844"/>
      <c r="AA12" s="634"/>
      <c r="AB12" s="635"/>
      <c r="AC12" s="635"/>
      <c r="AD12" s="635"/>
      <c r="AE12" s="635"/>
      <c r="AF12" s="635"/>
      <c r="AG12" s="635"/>
      <c r="AH12" s="636"/>
    </row>
    <row r="13" spans="2:34" ht="24" customHeight="1">
      <c r="B13" s="583"/>
      <c r="C13" s="591" t="s">
        <v>140</v>
      </c>
      <c r="D13" s="663"/>
      <c r="E13" s="663"/>
      <c r="F13" s="663"/>
      <c r="G13" s="663"/>
      <c r="H13" s="675"/>
      <c r="I13" s="705" t="s">
        <v>128</v>
      </c>
      <c r="J13" s="705"/>
      <c r="K13" s="634"/>
      <c r="L13" s="635"/>
      <c r="M13" s="635"/>
      <c r="N13" s="635"/>
      <c r="O13" s="635"/>
      <c r="P13" s="635"/>
      <c r="Q13" s="635"/>
      <c r="R13" s="635"/>
      <c r="S13" s="635"/>
      <c r="T13" s="635"/>
      <c r="U13" s="635"/>
      <c r="V13" s="635"/>
      <c r="W13" s="635"/>
      <c r="X13" s="843"/>
      <c r="Y13" s="664" t="s">
        <v>2</v>
      </c>
      <c r="Z13" s="844"/>
      <c r="AA13" s="634"/>
      <c r="AB13" s="635"/>
      <c r="AC13" s="635"/>
      <c r="AD13" s="635"/>
      <c r="AE13" s="635"/>
      <c r="AF13" s="635"/>
      <c r="AG13" s="635"/>
      <c r="AH13" s="636"/>
    </row>
    <row r="14" spans="2:34" ht="24" customHeight="1">
      <c r="B14" s="583"/>
      <c r="C14" s="873"/>
      <c r="D14" s="676"/>
      <c r="E14" s="676"/>
      <c r="F14" s="676"/>
      <c r="G14" s="676"/>
      <c r="H14" s="677"/>
      <c r="I14" s="580" t="s">
        <v>186</v>
      </c>
      <c r="J14" s="581"/>
      <c r="K14" s="634"/>
      <c r="L14" s="635"/>
      <c r="M14" s="635"/>
      <c r="N14" s="635"/>
      <c r="O14" s="635"/>
      <c r="P14" s="635"/>
      <c r="Q14" s="635"/>
      <c r="R14" s="635"/>
      <c r="S14" s="635"/>
      <c r="T14" s="635"/>
      <c r="U14" s="635"/>
      <c r="V14" s="635"/>
      <c r="W14" s="635"/>
      <c r="X14" s="843"/>
      <c r="Y14" s="664" t="s">
        <v>24</v>
      </c>
      <c r="Z14" s="844"/>
      <c r="AA14" s="634"/>
      <c r="AB14" s="635"/>
      <c r="AC14" s="635"/>
      <c r="AD14" s="635"/>
      <c r="AE14" s="635"/>
      <c r="AF14" s="635"/>
      <c r="AG14" s="635"/>
      <c r="AH14" s="636"/>
    </row>
    <row r="15" spans="2:34" s="23" customFormat="1" ht="24" customHeight="1">
      <c r="B15" s="583"/>
      <c r="C15" s="877" t="s">
        <v>567</v>
      </c>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9"/>
      <c r="AD15" s="109"/>
      <c r="AE15" s="90" t="s">
        <v>558</v>
      </c>
      <c r="AF15" s="92" t="s">
        <v>168</v>
      </c>
      <c r="AG15" s="109"/>
      <c r="AH15" s="91" t="s">
        <v>32</v>
      </c>
    </row>
    <row r="16" spans="2:34" s="23" customFormat="1" ht="24" customHeight="1" thickBot="1">
      <c r="B16" s="584"/>
      <c r="C16" s="728" t="s">
        <v>568</v>
      </c>
      <c r="D16" s="729"/>
      <c r="E16" s="729"/>
      <c r="F16" s="729"/>
      <c r="G16" s="729"/>
      <c r="H16" s="729"/>
      <c r="I16" s="729"/>
      <c r="J16" s="729"/>
      <c r="K16" s="729"/>
      <c r="L16" s="729"/>
      <c r="M16" s="729"/>
      <c r="N16" s="729"/>
      <c r="O16" s="729"/>
      <c r="P16" s="729"/>
      <c r="Q16" s="729"/>
      <c r="R16" s="730"/>
      <c r="S16" s="109"/>
      <c r="T16" s="90" t="s">
        <v>558</v>
      </c>
      <c r="U16" s="92" t="s">
        <v>168</v>
      </c>
      <c r="V16" s="109"/>
      <c r="W16" s="90" t="s">
        <v>32</v>
      </c>
      <c r="X16" s="541" t="s">
        <v>170</v>
      </c>
      <c r="Y16" s="133"/>
      <c r="Z16" s="133"/>
      <c r="AA16" s="133"/>
      <c r="AB16" s="133"/>
      <c r="AC16" s="133"/>
      <c r="AD16" s="133"/>
      <c r="AE16" s="133"/>
      <c r="AF16" s="133"/>
      <c r="AG16" s="133"/>
      <c r="AH16" s="134"/>
    </row>
    <row r="17" spans="2:34" ht="24.75" customHeight="1">
      <c r="B17" s="896" t="s">
        <v>3</v>
      </c>
      <c r="C17" s="880" t="s">
        <v>5</v>
      </c>
      <c r="D17" s="880"/>
      <c r="E17" s="880"/>
      <c r="F17" s="880"/>
      <c r="G17" s="880"/>
      <c r="H17" s="880"/>
      <c r="I17" s="564"/>
      <c r="J17" s="565"/>
      <c r="K17" s="565"/>
      <c r="L17" s="565"/>
      <c r="M17" s="565"/>
      <c r="N17" s="565"/>
      <c r="O17" s="565"/>
      <c r="P17" s="565"/>
      <c r="Q17" s="565"/>
      <c r="R17" s="565"/>
      <c r="S17" s="565"/>
      <c r="T17" s="565"/>
      <c r="U17" s="565"/>
      <c r="V17" s="565"/>
      <c r="W17" s="565"/>
      <c r="X17" s="852" t="s">
        <v>126</v>
      </c>
      <c r="Y17" s="853"/>
      <c r="Z17" s="129"/>
      <c r="AA17" s="129"/>
      <c r="AB17" s="79" t="s">
        <v>23</v>
      </c>
      <c r="AC17" s="129"/>
      <c r="AD17" s="79" t="s">
        <v>156</v>
      </c>
      <c r="AE17" s="79"/>
      <c r="AF17" s="79"/>
      <c r="AG17" s="79"/>
      <c r="AH17" s="80"/>
    </row>
    <row r="18" spans="2:34" ht="24.75" customHeight="1">
      <c r="B18" s="897"/>
      <c r="C18" s="705" t="s">
        <v>4</v>
      </c>
      <c r="D18" s="705"/>
      <c r="E18" s="705"/>
      <c r="F18" s="705"/>
      <c r="G18" s="705"/>
      <c r="H18" s="705"/>
      <c r="I18" s="634"/>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6"/>
    </row>
    <row r="19" spans="2:34" ht="24.75" customHeight="1">
      <c r="B19" s="898"/>
      <c r="C19" s="893" t="s">
        <v>460</v>
      </c>
      <c r="D19" s="615"/>
      <c r="E19" s="615"/>
      <c r="F19" s="615"/>
      <c r="G19" s="615"/>
      <c r="H19" s="615"/>
      <c r="I19" s="506"/>
      <c r="J19" s="500"/>
      <c r="K19" s="1009" t="s">
        <v>461</v>
      </c>
      <c r="L19" s="1009"/>
      <c r="M19" s="1009"/>
      <c r="N19" s="1009"/>
      <c r="O19" s="1009"/>
      <c r="P19" s="1010"/>
      <c r="Q19" s="764" t="s">
        <v>473</v>
      </c>
      <c r="R19" s="903" t="s">
        <v>559</v>
      </c>
      <c r="S19" s="903"/>
      <c r="T19" s="903"/>
      <c r="U19" s="903"/>
      <c r="V19" s="903"/>
      <c r="W19" s="903"/>
      <c r="X19" s="903"/>
      <c r="Y19" s="903"/>
      <c r="Z19" s="903"/>
      <c r="AA19" s="1000" t="s">
        <v>459</v>
      </c>
      <c r="AB19" s="1001"/>
      <c r="AC19" s="1001"/>
      <c r="AD19" s="1001"/>
      <c r="AE19" s="860"/>
      <c r="AF19" s="860"/>
      <c r="AG19" s="431"/>
      <c r="AH19" s="432"/>
    </row>
    <row r="20" spans="2:34" ht="24.75" customHeight="1">
      <c r="B20" s="898"/>
      <c r="C20" s="617"/>
      <c r="D20" s="618"/>
      <c r="E20" s="618"/>
      <c r="F20" s="618"/>
      <c r="G20" s="618"/>
      <c r="H20" s="618"/>
      <c r="I20" s="507"/>
      <c r="J20" s="393"/>
      <c r="K20" s="1011" t="s">
        <v>462</v>
      </c>
      <c r="L20" s="1011"/>
      <c r="M20" s="1011"/>
      <c r="N20" s="1011"/>
      <c r="O20" s="1011"/>
      <c r="P20" s="1012"/>
      <c r="Q20" s="622"/>
      <c r="R20" s="769"/>
      <c r="S20" s="769"/>
      <c r="T20" s="769"/>
      <c r="U20" s="769"/>
      <c r="V20" s="769"/>
      <c r="W20" s="769"/>
      <c r="X20" s="769"/>
      <c r="Y20" s="769"/>
      <c r="Z20" s="769"/>
      <c r="AA20" s="1002"/>
      <c r="AB20" s="874"/>
      <c r="AC20" s="874"/>
      <c r="AD20" s="874"/>
      <c r="AE20" s="999"/>
      <c r="AF20" s="999"/>
      <c r="AG20" s="874" t="s">
        <v>49</v>
      </c>
      <c r="AH20" s="875"/>
    </row>
    <row r="21" spans="2:34" ht="24.75" customHeight="1">
      <c r="B21" s="898"/>
      <c r="C21" s="901"/>
      <c r="D21" s="902"/>
      <c r="E21" s="902"/>
      <c r="F21" s="902"/>
      <c r="G21" s="902"/>
      <c r="H21" s="902"/>
      <c r="I21" s="508"/>
      <c r="J21" s="398"/>
      <c r="K21" s="1013" t="s">
        <v>463</v>
      </c>
      <c r="L21" s="1013"/>
      <c r="M21" s="1013"/>
      <c r="N21" s="1013"/>
      <c r="O21" s="1013"/>
      <c r="P21" s="1014"/>
      <c r="Q21" s="849"/>
      <c r="R21" s="904"/>
      <c r="S21" s="904"/>
      <c r="T21" s="904"/>
      <c r="U21" s="904"/>
      <c r="V21" s="904"/>
      <c r="W21" s="904"/>
      <c r="X21" s="904"/>
      <c r="Y21" s="904"/>
      <c r="Z21" s="904"/>
      <c r="AA21" s="1003"/>
      <c r="AB21" s="1004"/>
      <c r="AC21" s="1004"/>
      <c r="AD21" s="1004"/>
      <c r="AE21" s="428"/>
      <c r="AF21" s="428"/>
      <c r="AG21" s="429"/>
      <c r="AH21" s="430"/>
    </row>
    <row r="22" spans="2:34" ht="24.75" customHeight="1">
      <c r="B22" s="898"/>
      <c r="C22" s="798" t="s">
        <v>465</v>
      </c>
      <c r="D22" s="799"/>
      <c r="E22" s="799"/>
      <c r="F22" s="799"/>
      <c r="G22" s="799"/>
      <c r="H22" s="863"/>
      <c r="I22" s="893" t="s">
        <v>466</v>
      </c>
      <c r="J22" s="615"/>
      <c r="K22" s="615"/>
      <c r="L22" s="615"/>
      <c r="M22" s="615"/>
      <c r="N22" s="615"/>
      <c r="O22" s="615"/>
      <c r="P22" s="615"/>
      <c r="Q22" s="615"/>
      <c r="R22" s="615"/>
      <c r="S22" s="615"/>
      <c r="T22" s="615"/>
      <c r="U22" s="615"/>
      <c r="V22" s="893" t="s">
        <v>485</v>
      </c>
      <c r="W22" s="615"/>
      <c r="X22" s="615"/>
      <c r="Y22" s="615"/>
      <c r="Z22" s="615"/>
      <c r="AA22" s="615"/>
      <c r="AB22" s="615"/>
      <c r="AC22" s="615"/>
      <c r="AD22" s="615"/>
      <c r="AE22" s="615"/>
      <c r="AF22" s="615"/>
      <c r="AG22" s="615"/>
      <c r="AH22" s="894"/>
    </row>
    <row r="23" spans="2:34" ht="24.75" customHeight="1">
      <c r="B23" s="898"/>
      <c r="C23" s="864"/>
      <c r="D23" s="865"/>
      <c r="E23" s="865"/>
      <c r="F23" s="865"/>
      <c r="G23" s="865"/>
      <c r="H23" s="866"/>
      <c r="I23" s="887" t="s">
        <v>13</v>
      </c>
      <c r="J23" s="888"/>
      <c r="K23" s="900"/>
      <c r="L23" s="900"/>
      <c r="M23" s="900"/>
      <c r="N23" s="900"/>
      <c r="O23" s="900"/>
      <c r="P23" s="900"/>
      <c r="Q23" s="900"/>
      <c r="R23" s="900"/>
      <c r="S23" s="900"/>
      <c r="T23" s="900"/>
      <c r="U23" s="900"/>
      <c r="V23" s="887" t="s">
        <v>13</v>
      </c>
      <c r="W23" s="888"/>
      <c r="X23" s="900"/>
      <c r="Y23" s="900"/>
      <c r="Z23" s="900"/>
      <c r="AA23" s="900"/>
      <c r="AB23" s="900"/>
      <c r="AC23" s="900"/>
      <c r="AD23" s="900"/>
      <c r="AE23" s="900"/>
      <c r="AF23" s="900"/>
      <c r="AG23" s="900"/>
      <c r="AH23" s="998"/>
    </row>
    <row r="24" spans="2:34" ht="24.75" customHeight="1">
      <c r="B24" s="898"/>
      <c r="C24" s="864"/>
      <c r="D24" s="865"/>
      <c r="E24" s="865"/>
      <c r="F24" s="865"/>
      <c r="G24" s="865"/>
      <c r="H24" s="866"/>
      <c r="I24" s="887" t="s">
        <v>52</v>
      </c>
      <c r="J24" s="888"/>
      <c r="K24" s="886"/>
      <c r="L24" s="886"/>
      <c r="M24" s="886"/>
      <c r="N24" s="388" t="s">
        <v>16</v>
      </c>
      <c r="O24" s="384"/>
      <c r="P24" s="388"/>
      <c r="Q24" s="389"/>
      <c r="R24" s="389"/>
      <c r="S24" s="389"/>
      <c r="T24" s="389"/>
      <c r="U24" s="389"/>
      <c r="V24" s="887" t="s">
        <v>52</v>
      </c>
      <c r="W24" s="888"/>
      <c r="X24" s="886"/>
      <c r="Y24" s="886"/>
      <c r="Z24" s="886"/>
      <c r="AA24" s="388" t="s">
        <v>16</v>
      </c>
      <c r="AB24" s="384"/>
      <c r="AC24" s="388"/>
      <c r="AD24" s="389"/>
      <c r="AE24" s="389"/>
      <c r="AF24" s="389"/>
      <c r="AG24" s="389"/>
      <c r="AH24" s="526"/>
    </row>
    <row r="25" spans="2:34" ht="24.75" customHeight="1">
      <c r="B25" s="898"/>
      <c r="C25" s="864"/>
      <c r="D25" s="865"/>
      <c r="E25" s="865"/>
      <c r="F25" s="865"/>
      <c r="G25" s="865"/>
      <c r="H25" s="866"/>
      <c r="I25" s="887"/>
      <c r="J25" s="888"/>
      <c r="K25" s="888"/>
      <c r="L25" s="888"/>
      <c r="M25" s="888"/>
      <c r="N25" s="888"/>
      <c r="O25" s="888"/>
      <c r="P25" s="888"/>
      <c r="Q25" s="888"/>
      <c r="R25" s="888"/>
      <c r="S25" s="888"/>
      <c r="T25" s="888"/>
      <c r="U25" s="889"/>
      <c r="V25" s="861" t="s">
        <v>98</v>
      </c>
      <c r="W25" s="862"/>
      <c r="X25" s="862"/>
      <c r="Y25" s="862"/>
      <c r="Z25" s="862"/>
      <c r="AA25" s="862"/>
      <c r="AB25" s="862"/>
      <c r="AC25" s="862"/>
      <c r="AD25" s="862"/>
      <c r="AE25" s="886"/>
      <c r="AF25" s="886"/>
      <c r="AG25" s="862" t="s">
        <v>47</v>
      </c>
      <c r="AH25" s="870"/>
    </row>
    <row r="26" spans="2:34" ht="19.5" customHeight="1">
      <c r="B26" s="898"/>
      <c r="C26" s="714" t="s">
        <v>467</v>
      </c>
      <c r="D26" s="715"/>
      <c r="E26" s="715"/>
      <c r="F26" s="715"/>
      <c r="G26" s="715"/>
      <c r="H26" s="716"/>
      <c r="I26" s="390"/>
      <c r="J26" s="391"/>
      <c r="K26" s="391"/>
      <c r="L26" s="391"/>
      <c r="M26" s="392"/>
      <c r="N26" s="392" t="s">
        <v>173</v>
      </c>
      <c r="O26" s="109"/>
      <c r="P26" s="106" t="s">
        <v>174</v>
      </c>
      <c r="Q26" s="106" t="s">
        <v>168</v>
      </c>
      <c r="R26" s="109"/>
      <c r="S26" s="106" t="s">
        <v>175</v>
      </c>
      <c r="T26" s="391" t="s">
        <v>112</v>
      </c>
      <c r="U26" s="391"/>
      <c r="V26" s="390"/>
      <c r="W26" s="391"/>
      <c r="X26" s="391"/>
      <c r="Y26" s="391"/>
      <c r="Z26" s="392"/>
      <c r="AA26" s="392" t="s">
        <v>173</v>
      </c>
      <c r="AB26" s="109"/>
      <c r="AC26" s="106" t="s">
        <v>174</v>
      </c>
      <c r="AD26" s="106" t="s">
        <v>168</v>
      </c>
      <c r="AE26" s="109"/>
      <c r="AF26" s="106" t="s">
        <v>175</v>
      </c>
      <c r="AG26" s="391" t="s">
        <v>112</v>
      </c>
      <c r="AH26" s="400"/>
    </row>
    <row r="27" spans="2:34" ht="19.5" customHeight="1">
      <c r="B27" s="898"/>
      <c r="C27" s="714"/>
      <c r="D27" s="715"/>
      <c r="E27" s="715"/>
      <c r="F27" s="715"/>
      <c r="G27" s="715"/>
      <c r="H27" s="716"/>
      <c r="I27" s="395"/>
      <c r="J27" s="391"/>
      <c r="K27" s="391"/>
      <c r="L27" s="391"/>
      <c r="M27" s="392"/>
      <c r="N27" s="392" t="s">
        <v>176</v>
      </c>
      <c r="O27" s="109"/>
      <c r="P27" s="106" t="s">
        <v>174</v>
      </c>
      <c r="Q27" s="106" t="s">
        <v>168</v>
      </c>
      <c r="R27" s="109"/>
      <c r="S27" s="106" t="s">
        <v>175</v>
      </c>
      <c r="T27" s="391" t="s">
        <v>112</v>
      </c>
      <c r="U27" s="386"/>
      <c r="V27" s="391"/>
      <c r="W27" s="391"/>
      <c r="X27" s="391"/>
      <c r="Y27" s="391"/>
      <c r="Z27" s="392"/>
      <c r="AA27" s="392" t="s">
        <v>176</v>
      </c>
      <c r="AB27" s="109"/>
      <c r="AC27" s="106" t="s">
        <v>174</v>
      </c>
      <c r="AD27" s="106" t="s">
        <v>168</v>
      </c>
      <c r="AE27" s="109"/>
      <c r="AF27" s="106" t="s">
        <v>175</v>
      </c>
      <c r="AG27" s="391" t="s">
        <v>112</v>
      </c>
      <c r="AH27" s="400"/>
    </row>
    <row r="28" spans="2:34" ht="19.5" customHeight="1">
      <c r="B28" s="898"/>
      <c r="C28" s="717"/>
      <c r="D28" s="718"/>
      <c r="E28" s="718"/>
      <c r="F28" s="718"/>
      <c r="G28" s="718"/>
      <c r="H28" s="719"/>
      <c r="I28" s="396"/>
      <c r="J28" s="397"/>
      <c r="K28" s="399"/>
      <c r="L28" s="399"/>
      <c r="M28" s="536"/>
      <c r="N28" s="536" t="s">
        <v>177</v>
      </c>
      <c r="O28" s="109"/>
      <c r="P28" s="106" t="s">
        <v>174</v>
      </c>
      <c r="Q28" s="106" t="s">
        <v>168</v>
      </c>
      <c r="R28" s="109"/>
      <c r="S28" s="106" t="s">
        <v>175</v>
      </c>
      <c r="T28" s="399" t="s">
        <v>112</v>
      </c>
      <c r="U28" s="537"/>
      <c r="V28" s="538"/>
      <c r="W28" s="399"/>
      <c r="X28" s="399"/>
      <c r="Y28" s="399"/>
      <c r="Z28" s="536"/>
      <c r="AA28" s="536" t="s">
        <v>177</v>
      </c>
      <c r="AB28" s="109"/>
      <c r="AC28" s="106" t="s">
        <v>174</v>
      </c>
      <c r="AD28" s="106" t="s">
        <v>168</v>
      </c>
      <c r="AE28" s="109"/>
      <c r="AF28" s="106" t="s">
        <v>175</v>
      </c>
      <c r="AG28" s="399" t="s">
        <v>112</v>
      </c>
      <c r="AH28" s="539"/>
    </row>
    <row r="29" spans="2:34" ht="24.75" customHeight="1">
      <c r="B29" s="898"/>
      <c r="C29" s="867" t="s">
        <v>464</v>
      </c>
      <c r="D29" s="868"/>
      <c r="E29" s="868"/>
      <c r="F29" s="868"/>
      <c r="G29" s="868"/>
      <c r="H29" s="869"/>
      <c r="I29" s="890" t="s">
        <v>13</v>
      </c>
      <c r="J29" s="891"/>
      <c r="K29" s="892"/>
      <c r="L29" s="892"/>
      <c r="M29" s="892"/>
      <c r="N29" s="892"/>
      <c r="O29" s="892"/>
      <c r="P29" s="892"/>
      <c r="Q29" s="892"/>
      <c r="R29" s="892"/>
      <c r="S29" s="892"/>
      <c r="T29" s="892"/>
      <c r="U29" s="892"/>
      <c r="V29" s="890" t="s">
        <v>13</v>
      </c>
      <c r="W29" s="891"/>
      <c r="X29" s="892"/>
      <c r="Y29" s="892"/>
      <c r="Z29" s="892"/>
      <c r="AA29" s="892"/>
      <c r="AB29" s="892"/>
      <c r="AC29" s="892"/>
      <c r="AD29" s="892"/>
      <c r="AE29" s="892"/>
      <c r="AF29" s="892"/>
      <c r="AG29" s="892"/>
      <c r="AH29" s="914"/>
    </row>
    <row r="30" spans="2:34" ht="24.75" customHeight="1">
      <c r="B30" s="898"/>
      <c r="C30" s="867"/>
      <c r="D30" s="868"/>
      <c r="E30" s="868"/>
      <c r="F30" s="868"/>
      <c r="G30" s="868"/>
      <c r="H30" s="869"/>
      <c r="I30" s="861" t="s">
        <v>98</v>
      </c>
      <c r="J30" s="862"/>
      <c r="K30" s="862"/>
      <c r="L30" s="862"/>
      <c r="M30" s="862"/>
      <c r="N30" s="862"/>
      <c r="O30" s="862"/>
      <c r="P30" s="862"/>
      <c r="Q30" s="862"/>
      <c r="R30" s="886"/>
      <c r="S30" s="886"/>
      <c r="T30" s="862" t="s">
        <v>47</v>
      </c>
      <c r="U30" s="895"/>
      <c r="V30" s="861" t="s">
        <v>98</v>
      </c>
      <c r="W30" s="862"/>
      <c r="X30" s="862"/>
      <c r="Y30" s="862"/>
      <c r="Z30" s="862"/>
      <c r="AA30" s="862"/>
      <c r="AB30" s="862"/>
      <c r="AC30" s="862"/>
      <c r="AD30" s="862"/>
      <c r="AE30" s="886"/>
      <c r="AF30" s="886"/>
      <c r="AG30" s="862" t="s">
        <v>47</v>
      </c>
      <c r="AH30" s="870"/>
    </row>
    <row r="31" spans="2:34" ht="24.75" customHeight="1">
      <c r="B31" s="898"/>
      <c r="C31" s="867"/>
      <c r="D31" s="868"/>
      <c r="E31" s="868"/>
      <c r="F31" s="868"/>
      <c r="G31" s="868"/>
      <c r="H31" s="869"/>
      <c r="I31" s="861" t="s">
        <v>468</v>
      </c>
      <c r="J31" s="862"/>
      <c r="K31" s="862"/>
      <c r="L31" s="862"/>
      <c r="M31" s="862"/>
      <c r="N31" s="862"/>
      <c r="O31" s="862"/>
      <c r="P31" s="862"/>
      <c r="Q31" s="862"/>
      <c r="R31" s="886"/>
      <c r="S31" s="886"/>
      <c r="T31" s="862" t="s">
        <v>47</v>
      </c>
      <c r="U31" s="895"/>
      <c r="V31" s="861" t="s">
        <v>468</v>
      </c>
      <c r="W31" s="862"/>
      <c r="X31" s="862"/>
      <c r="Y31" s="862"/>
      <c r="Z31" s="862"/>
      <c r="AA31" s="862"/>
      <c r="AB31" s="862"/>
      <c r="AC31" s="862"/>
      <c r="AD31" s="862"/>
      <c r="AE31" s="886"/>
      <c r="AF31" s="886"/>
      <c r="AG31" s="862" t="s">
        <v>47</v>
      </c>
      <c r="AH31" s="870"/>
    </row>
    <row r="32" spans="2:34" ht="19.5" customHeight="1">
      <c r="B32" s="898"/>
      <c r="C32" s="905" t="s">
        <v>467</v>
      </c>
      <c r="D32" s="906"/>
      <c r="E32" s="906"/>
      <c r="F32" s="906"/>
      <c r="G32" s="906"/>
      <c r="H32" s="907"/>
      <c r="I32" s="390"/>
      <c r="J32" s="391"/>
      <c r="K32" s="391"/>
      <c r="L32" s="391"/>
      <c r="M32" s="392"/>
      <c r="N32" s="392" t="s">
        <v>173</v>
      </c>
      <c r="O32" s="109"/>
      <c r="P32" s="106" t="s">
        <v>174</v>
      </c>
      <c r="Q32" s="106" t="s">
        <v>168</v>
      </c>
      <c r="R32" s="109"/>
      <c r="S32" s="106" t="s">
        <v>175</v>
      </c>
      <c r="T32" s="391" t="s">
        <v>112</v>
      </c>
      <c r="U32" s="391"/>
      <c r="V32" s="390"/>
      <c r="W32" s="391"/>
      <c r="X32" s="391"/>
      <c r="Y32" s="391"/>
      <c r="Z32" s="392"/>
      <c r="AA32" s="392" t="s">
        <v>173</v>
      </c>
      <c r="AB32" s="109"/>
      <c r="AC32" s="106" t="s">
        <v>174</v>
      </c>
      <c r="AD32" s="106" t="s">
        <v>168</v>
      </c>
      <c r="AE32" s="109"/>
      <c r="AF32" s="106" t="s">
        <v>175</v>
      </c>
      <c r="AG32" s="391" t="s">
        <v>112</v>
      </c>
      <c r="AH32" s="400"/>
    </row>
    <row r="33" spans="2:34" ht="19.5" customHeight="1">
      <c r="B33" s="898"/>
      <c r="C33" s="908"/>
      <c r="D33" s="909"/>
      <c r="E33" s="909"/>
      <c r="F33" s="909"/>
      <c r="G33" s="909"/>
      <c r="H33" s="910"/>
      <c r="I33" s="395"/>
      <c r="J33" s="391"/>
      <c r="K33" s="391"/>
      <c r="L33" s="391"/>
      <c r="M33" s="392"/>
      <c r="N33" s="392" t="s">
        <v>176</v>
      </c>
      <c r="O33" s="109"/>
      <c r="P33" s="106" t="s">
        <v>174</v>
      </c>
      <c r="Q33" s="106" t="s">
        <v>168</v>
      </c>
      <c r="R33" s="109"/>
      <c r="S33" s="106" t="s">
        <v>175</v>
      </c>
      <c r="T33" s="391" t="s">
        <v>112</v>
      </c>
      <c r="U33" s="394"/>
      <c r="V33" s="391"/>
      <c r="W33" s="391"/>
      <c r="X33" s="391"/>
      <c r="Y33" s="391"/>
      <c r="Z33" s="392"/>
      <c r="AA33" s="392" t="s">
        <v>176</v>
      </c>
      <c r="AB33" s="109"/>
      <c r="AC33" s="106" t="s">
        <v>174</v>
      </c>
      <c r="AD33" s="106" t="s">
        <v>168</v>
      </c>
      <c r="AE33" s="109"/>
      <c r="AF33" s="106" t="s">
        <v>175</v>
      </c>
      <c r="AG33" s="391" t="s">
        <v>112</v>
      </c>
      <c r="AH33" s="400"/>
    </row>
    <row r="34" spans="2:34" ht="19.5" customHeight="1" thickBot="1">
      <c r="B34" s="899"/>
      <c r="C34" s="911"/>
      <c r="D34" s="912"/>
      <c r="E34" s="912"/>
      <c r="F34" s="912"/>
      <c r="G34" s="912"/>
      <c r="H34" s="913"/>
      <c r="I34" s="435"/>
      <c r="J34" s="404"/>
      <c r="K34" s="404"/>
      <c r="L34" s="404"/>
      <c r="M34" s="436"/>
      <c r="N34" s="436" t="s">
        <v>177</v>
      </c>
      <c r="O34" s="109"/>
      <c r="P34" s="106" t="s">
        <v>174</v>
      </c>
      <c r="Q34" s="106" t="s">
        <v>168</v>
      </c>
      <c r="R34" s="109"/>
      <c r="S34" s="106" t="s">
        <v>175</v>
      </c>
      <c r="T34" s="404" t="s">
        <v>112</v>
      </c>
      <c r="U34" s="437"/>
      <c r="V34" s="435"/>
      <c r="W34" s="404"/>
      <c r="X34" s="404"/>
      <c r="Y34" s="404"/>
      <c r="Z34" s="436"/>
      <c r="AA34" s="436" t="s">
        <v>177</v>
      </c>
      <c r="AB34" s="109"/>
      <c r="AC34" s="106" t="s">
        <v>174</v>
      </c>
      <c r="AD34" s="106" t="s">
        <v>168</v>
      </c>
      <c r="AE34" s="109"/>
      <c r="AF34" s="106" t="s">
        <v>175</v>
      </c>
      <c r="AG34" s="404" t="s">
        <v>112</v>
      </c>
      <c r="AH34" s="438"/>
    </row>
    <row r="35" spans="2:34" s="23" customFormat="1" ht="16.5" customHeight="1">
      <c r="B35" s="543"/>
      <c r="C35" s="410" t="s">
        <v>474</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row>
    <row r="36" spans="2:32" s="23" customFormat="1" ht="16.5" customHeight="1">
      <c r="B36" s="65"/>
      <c r="C36" s="66"/>
      <c r="D36" s="25"/>
      <c r="E36" s="25"/>
      <c r="F36" s="25"/>
      <c r="G36" s="25"/>
      <c r="H36" s="25"/>
      <c r="I36" s="67"/>
      <c r="J36" s="67"/>
      <c r="K36" s="67"/>
      <c r="L36" s="67"/>
      <c r="M36" s="67"/>
      <c r="N36" s="25"/>
      <c r="O36" s="67"/>
      <c r="P36" s="67"/>
      <c r="Q36" s="67"/>
      <c r="R36" s="67"/>
      <c r="S36" s="67"/>
      <c r="T36" s="25"/>
      <c r="U36" s="67"/>
      <c r="V36" s="67"/>
      <c r="W36" s="67"/>
      <c r="X36" s="67"/>
      <c r="Y36" s="67"/>
      <c r="Z36" s="25"/>
      <c r="AA36" s="67"/>
      <c r="AB36" s="67"/>
      <c r="AC36" s="67"/>
      <c r="AD36" s="67"/>
      <c r="AE36" s="67"/>
      <c r="AF36" s="25"/>
    </row>
    <row r="37" spans="2:34" ht="19.5" customHeight="1" thickBot="1">
      <c r="B37" s="578" t="s">
        <v>495</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row>
    <row r="38" spans="2:34" ht="15" customHeight="1">
      <c r="B38" s="831" t="s">
        <v>449</v>
      </c>
      <c r="C38" s="832"/>
      <c r="D38" s="832"/>
      <c r="E38" s="833"/>
      <c r="F38" s="829" t="s">
        <v>119</v>
      </c>
      <c r="G38" s="830"/>
      <c r="H38" s="782"/>
      <c r="I38" s="782"/>
      <c r="J38" s="782"/>
      <c r="K38" s="782"/>
      <c r="L38" s="782"/>
      <c r="M38" s="782"/>
      <c r="N38" s="782"/>
      <c r="O38" s="782"/>
      <c r="P38" s="782"/>
      <c r="Q38" s="885"/>
      <c r="R38" s="620" t="s">
        <v>469</v>
      </c>
      <c r="S38" s="620"/>
      <c r="T38" s="620"/>
      <c r="U38" s="621"/>
      <c r="V38" s="626" t="s">
        <v>581</v>
      </c>
      <c r="W38" s="627"/>
      <c r="X38" s="627"/>
      <c r="Y38" s="627"/>
      <c r="Z38" s="627"/>
      <c r="AA38" s="627"/>
      <c r="AB38" s="627"/>
      <c r="AC38" s="627"/>
      <c r="AD38" s="627"/>
      <c r="AE38" s="627"/>
      <c r="AF38" s="627"/>
      <c r="AG38" s="627"/>
      <c r="AH38" s="628"/>
    </row>
    <row r="39" spans="2:34" ht="15.75" customHeight="1">
      <c r="B39" s="807"/>
      <c r="C39" s="808"/>
      <c r="D39" s="808"/>
      <c r="E39" s="809"/>
      <c r="F39" s="784"/>
      <c r="G39" s="785"/>
      <c r="H39" s="785"/>
      <c r="I39" s="785"/>
      <c r="J39" s="785"/>
      <c r="K39" s="785"/>
      <c r="L39" s="785"/>
      <c r="M39" s="785"/>
      <c r="N39" s="785"/>
      <c r="O39" s="785"/>
      <c r="P39" s="785"/>
      <c r="Q39" s="786"/>
      <c r="R39" s="622"/>
      <c r="S39" s="622"/>
      <c r="T39" s="622"/>
      <c r="U39" s="623"/>
      <c r="V39" s="994" t="s">
        <v>119</v>
      </c>
      <c r="W39" s="995"/>
      <c r="X39" s="941"/>
      <c r="Y39" s="941"/>
      <c r="Z39" s="941"/>
      <c r="AA39" s="941"/>
      <c r="AB39" s="941"/>
      <c r="AC39" s="941"/>
      <c r="AD39" s="941"/>
      <c r="AE39" s="941"/>
      <c r="AF39" s="941"/>
      <c r="AG39" s="941"/>
      <c r="AH39" s="942"/>
    </row>
    <row r="40" spans="2:34" ht="34.5" customHeight="1" thickBot="1">
      <c r="B40" s="834"/>
      <c r="C40" s="835"/>
      <c r="D40" s="835"/>
      <c r="E40" s="836"/>
      <c r="F40" s="709"/>
      <c r="G40" s="710"/>
      <c r="H40" s="710"/>
      <c r="I40" s="710"/>
      <c r="J40" s="710"/>
      <c r="K40" s="710"/>
      <c r="L40" s="710"/>
      <c r="M40" s="710"/>
      <c r="N40" s="710"/>
      <c r="O40" s="710"/>
      <c r="P40" s="710"/>
      <c r="Q40" s="711"/>
      <c r="R40" s="624"/>
      <c r="S40" s="624"/>
      <c r="T40" s="624"/>
      <c r="U40" s="625"/>
      <c r="V40" s="938"/>
      <c r="W40" s="939"/>
      <c r="X40" s="939"/>
      <c r="Y40" s="939"/>
      <c r="Z40" s="939"/>
      <c r="AA40" s="939"/>
      <c r="AB40" s="939"/>
      <c r="AC40" s="939"/>
      <c r="AD40" s="939"/>
      <c r="AE40" s="939"/>
      <c r="AF40" s="939"/>
      <c r="AG40" s="939"/>
      <c r="AH40" s="940"/>
    </row>
    <row r="41" spans="2:34" s="23" customFormat="1" ht="24.75" customHeight="1">
      <c r="B41" s="819" t="s">
        <v>470</v>
      </c>
      <c r="C41" s="620"/>
      <c r="D41" s="620"/>
      <c r="E41" s="620"/>
      <c r="F41" s="620"/>
      <c r="G41" s="620"/>
      <c r="H41" s="620"/>
      <c r="I41" s="946" t="s">
        <v>99</v>
      </c>
      <c r="J41" s="947"/>
      <c r="K41" s="947"/>
      <c r="L41" s="947"/>
      <c r="M41" s="947"/>
      <c r="N41" s="948"/>
      <c r="O41" s="935"/>
      <c r="P41" s="936"/>
      <c r="Q41" s="936"/>
      <c r="R41" s="936"/>
      <c r="S41" s="936"/>
      <c r="T41" s="936"/>
      <c r="U41" s="936"/>
      <c r="V41" s="936"/>
      <c r="W41" s="936"/>
      <c r="X41" s="936"/>
      <c r="Y41" s="936"/>
      <c r="Z41" s="936"/>
      <c r="AA41" s="936"/>
      <c r="AB41" s="936"/>
      <c r="AC41" s="936"/>
      <c r="AD41" s="936"/>
      <c r="AE41" s="936"/>
      <c r="AF41" s="936"/>
      <c r="AG41" s="936"/>
      <c r="AH41" s="937"/>
    </row>
    <row r="42" spans="2:34" s="23" customFormat="1" ht="24.75" customHeight="1">
      <c r="B42" s="820"/>
      <c r="C42" s="622"/>
      <c r="D42" s="622"/>
      <c r="E42" s="622"/>
      <c r="F42" s="622"/>
      <c r="G42" s="622"/>
      <c r="H42" s="622"/>
      <c r="I42" s="943" t="s">
        <v>143</v>
      </c>
      <c r="J42" s="944"/>
      <c r="K42" s="944"/>
      <c r="L42" s="944" t="s">
        <v>148</v>
      </c>
      <c r="M42" s="944"/>
      <c r="N42" s="945"/>
      <c r="O42" s="951"/>
      <c r="P42" s="952"/>
      <c r="Q42" s="952"/>
      <c r="R42" s="952"/>
      <c r="S42" s="952"/>
      <c r="T42" s="952"/>
      <c r="U42" s="952"/>
      <c r="V42" s="952"/>
      <c r="W42" s="952"/>
      <c r="X42" s="952"/>
      <c r="Y42" s="952"/>
      <c r="Z42" s="952"/>
      <c r="AA42" s="888" t="s">
        <v>149</v>
      </c>
      <c r="AB42" s="888"/>
      <c r="AC42" s="888"/>
      <c r="AD42" s="402"/>
      <c r="AE42" s="387" t="s">
        <v>23</v>
      </c>
      <c r="AF42" s="403"/>
      <c r="AG42" s="862" t="s">
        <v>22</v>
      </c>
      <c r="AH42" s="870"/>
    </row>
    <row r="43" spans="2:34" s="23" customFormat="1" ht="24.75" customHeight="1">
      <c r="B43" s="820"/>
      <c r="C43" s="622"/>
      <c r="D43" s="622"/>
      <c r="E43" s="622"/>
      <c r="F43" s="622"/>
      <c r="G43" s="622"/>
      <c r="H43" s="622"/>
      <c r="I43" s="943" t="s">
        <v>471</v>
      </c>
      <c r="J43" s="944"/>
      <c r="K43" s="944"/>
      <c r="L43" s="944" t="s">
        <v>145</v>
      </c>
      <c r="M43" s="944"/>
      <c r="N43" s="945"/>
      <c r="O43" s="405"/>
      <c r="P43" s="411"/>
      <c r="Q43" s="886"/>
      <c r="R43" s="886"/>
      <c r="S43" s="388" t="s">
        <v>23</v>
      </c>
      <c r="T43" s="886"/>
      <c r="U43" s="886"/>
      <c r="V43" s="388" t="s">
        <v>22</v>
      </c>
      <c r="W43" s="886"/>
      <c r="X43" s="886"/>
      <c r="Y43" s="388" t="s">
        <v>21</v>
      </c>
      <c r="Z43" s="391" t="s">
        <v>180</v>
      </c>
      <c r="AA43" s="388"/>
      <c r="AB43" s="388"/>
      <c r="AC43" s="388"/>
      <c r="AD43" s="384"/>
      <c r="AE43" s="384"/>
      <c r="AF43" s="384"/>
      <c r="AG43" s="384"/>
      <c r="AH43" s="412"/>
    </row>
    <row r="44" spans="2:34" s="23" customFormat="1" ht="24.75" customHeight="1" thickBot="1">
      <c r="B44" s="828"/>
      <c r="C44" s="624"/>
      <c r="D44" s="624"/>
      <c r="E44" s="624"/>
      <c r="F44" s="624"/>
      <c r="G44" s="624"/>
      <c r="H44" s="624"/>
      <c r="I44" s="949"/>
      <c r="J44" s="950"/>
      <c r="K44" s="950"/>
      <c r="L44" s="950" t="s">
        <v>472</v>
      </c>
      <c r="M44" s="950"/>
      <c r="N44" s="997"/>
      <c r="O44" s="413"/>
      <c r="P44" s="407"/>
      <c r="Q44" s="933"/>
      <c r="R44" s="933"/>
      <c r="S44" s="116" t="s">
        <v>23</v>
      </c>
      <c r="T44" s="933"/>
      <c r="U44" s="933"/>
      <c r="V44" s="116" t="s">
        <v>22</v>
      </c>
      <c r="W44" s="933"/>
      <c r="X44" s="933"/>
      <c r="Y44" s="116" t="s">
        <v>21</v>
      </c>
      <c r="Z44" s="404" t="s">
        <v>163</v>
      </c>
      <c r="AA44" s="116"/>
      <c r="AB44" s="116"/>
      <c r="AC44" s="116"/>
      <c r="AD44" s="118"/>
      <c r="AE44" s="118"/>
      <c r="AF44" s="118"/>
      <c r="AG44" s="118"/>
      <c r="AH44" s="119"/>
    </row>
    <row r="45" spans="2:34" s="23" customFormat="1" ht="18" customHeight="1">
      <c r="B45" s="54"/>
      <c r="C45" s="54"/>
      <c r="D45" s="54"/>
      <c r="E45" s="54"/>
      <c r="F45" s="69"/>
      <c r="G45" s="69"/>
      <c r="H45" s="69"/>
      <c r="I45" s="69"/>
      <c r="J45" s="69"/>
      <c r="K45" s="69"/>
      <c r="L45" s="69"/>
      <c r="M45" s="69"/>
      <c r="N45" s="69"/>
      <c r="O45" s="69"/>
      <c r="P45" s="69"/>
      <c r="Q45" s="71"/>
      <c r="R45" s="71"/>
      <c r="S45" s="71"/>
      <c r="T45" s="71"/>
      <c r="U45" s="73"/>
      <c r="V45" s="73"/>
      <c r="W45" s="73"/>
      <c r="X45" s="73"/>
      <c r="Y45" s="73"/>
      <c r="Z45" s="399"/>
      <c r="AA45" s="73"/>
      <c r="AB45" s="73"/>
      <c r="AC45" s="73"/>
      <c r="AD45" s="71"/>
      <c r="AE45" s="71"/>
      <c r="AF45" s="103"/>
      <c r="AG45" s="62"/>
      <c r="AH45" s="62"/>
    </row>
    <row r="46" spans="2:34" s="23" customFormat="1" ht="7.5" customHeight="1">
      <c r="B46" s="369"/>
      <c r="C46" s="369"/>
      <c r="D46" s="369"/>
      <c r="E46" s="369"/>
      <c r="F46" s="370"/>
      <c r="G46" s="370"/>
      <c r="H46" s="370"/>
      <c r="I46" s="370"/>
      <c r="J46" s="370"/>
      <c r="K46" s="370"/>
      <c r="L46" s="370"/>
      <c r="M46" s="370"/>
      <c r="N46" s="370"/>
      <c r="O46" s="370"/>
      <c r="P46" s="370"/>
      <c r="Q46" s="401"/>
      <c r="R46" s="401"/>
      <c r="S46" s="103"/>
      <c r="T46" s="103"/>
      <c r="U46" s="52"/>
      <c r="V46" s="52"/>
      <c r="W46" s="52"/>
      <c r="X46" s="52"/>
      <c r="Y46" s="52"/>
      <c r="Z46" s="106"/>
      <c r="AA46" s="52"/>
      <c r="AB46" s="52"/>
      <c r="AC46" s="52"/>
      <c r="AD46" s="103"/>
      <c r="AE46" s="103"/>
      <c r="AF46" s="103"/>
      <c r="AG46" s="26"/>
      <c r="AH46" s="26"/>
    </row>
    <row r="47" spans="2:34" s="23" customFormat="1" ht="18" customHeight="1" thickBot="1">
      <c r="B47" s="996" t="s">
        <v>496</v>
      </c>
      <c r="C47" s="996"/>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26"/>
    </row>
    <row r="48" spans="2:34" ht="24.75" customHeight="1">
      <c r="B48" s="915" t="s">
        <v>483</v>
      </c>
      <c r="C48" s="958" t="s">
        <v>493</v>
      </c>
      <c r="D48" s="961" t="s">
        <v>14</v>
      </c>
      <c r="E48" s="962"/>
      <c r="F48" s="962"/>
      <c r="G48" s="963"/>
      <c r="H48" s="490"/>
      <c r="I48" s="406"/>
      <c r="J48" s="495" t="s">
        <v>542</v>
      </c>
      <c r="K48" s="496"/>
      <c r="L48" s="371"/>
      <c r="M48" s="406"/>
      <c r="N48" s="406"/>
      <c r="O48" s="495" t="s">
        <v>543</v>
      </c>
      <c r="P48" s="497"/>
      <c r="Q48" s="406"/>
      <c r="R48" s="406"/>
      <c r="S48" s="406"/>
      <c r="T48" s="495" t="s">
        <v>544</v>
      </c>
      <c r="U48" s="497"/>
      <c r="V48" s="371"/>
      <c r="W48" s="371"/>
      <c r="X48" s="495" t="s">
        <v>545</v>
      </c>
      <c r="Y48" s="650"/>
      <c r="Z48" s="650"/>
      <c r="AA48" s="650"/>
      <c r="AB48" s="650"/>
      <c r="AC48" s="650"/>
      <c r="AD48" s="650"/>
      <c r="AE48" s="650"/>
      <c r="AF48" s="650"/>
      <c r="AG48" s="650"/>
      <c r="AH48" s="494" t="s">
        <v>50</v>
      </c>
    </row>
    <row r="49" spans="2:34" ht="19.5" customHeight="1">
      <c r="B49" s="916"/>
      <c r="C49" s="959"/>
      <c r="D49" s="918" t="s">
        <v>91</v>
      </c>
      <c r="E49" s="919"/>
      <c r="F49" s="919"/>
      <c r="G49" s="920"/>
      <c r="H49" s="603" t="s">
        <v>6</v>
      </c>
      <c r="I49" s="604"/>
      <c r="J49" s="604"/>
      <c r="K49" s="604"/>
      <c r="L49" s="478" t="s">
        <v>502</v>
      </c>
      <c r="M49" s="478"/>
      <c r="N49" s="130"/>
      <c r="O49" s="131" t="s">
        <v>512</v>
      </c>
      <c r="P49" s="131"/>
      <c r="Q49" s="131"/>
      <c r="R49" s="635"/>
      <c r="S49" s="635"/>
      <c r="T49" s="635"/>
      <c r="U49" s="635"/>
      <c r="V49" s="635"/>
      <c r="W49" s="635"/>
      <c r="X49" s="635"/>
      <c r="Y49" s="635"/>
      <c r="Z49" s="479" t="s">
        <v>112</v>
      </c>
      <c r="AA49" s="603" t="s">
        <v>95</v>
      </c>
      <c r="AB49" s="604"/>
      <c r="AC49" s="605"/>
      <c r="AD49" s="567"/>
      <c r="AE49" s="568"/>
      <c r="AF49" s="568"/>
      <c r="AG49" s="568"/>
      <c r="AH49" s="569"/>
    </row>
    <row r="50" spans="2:34" ht="19.5" customHeight="1">
      <c r="B50" s="916"/>
      <c r="C50" s="959"/>
      <c r="D50" s="921"/>
      <c r="E50" s="922"/>
      <c r="F50" s="922"/>
      <c r="G50" s="923"/>
      <c r="H50" s="603" t="s">
        <v>7</v>
      </c>
      <c r="I50" s="604"/>
      <c r="J50" s="604"/>
      <c r="K50" s="604"/>
      <c r="L50" s="478" t="s">
        <v>502</v>
      </c>
      <c r="M50" s="478"/>
      <c r="N50" s="130"/>
      <c r="O50" s="131" t="s">
        <v>512</v>
      </c>
      <c r="P50" s="131"/>
      <c r="Q50" s="131"/>
      <c r="R50" s="635"/>
      <c r="S50" s="635"/>
      <c r="T50" s="635"/>
      <c r="U50" s="635"/>
      <c r="V50" s="635"/>
      <c r="W50" s="635"/>
      <c r="X50" s="635"/>
      <c r="Y50" s="635"/>
      <c r="Z50" s="479" t="s">
        <v>112</v>
      </c>
      <c r="AA50" s="603" t="s">
        <v>95</v>
      </c>
      <c r="AB50" s="604"/>
      <c r="AC50" s="605"/>
      <c r="AD50" s="567"/>
      <c r="AE50" s="568"/>
      <c r="AF50" s="568"/>
      <c r="AG50" s="568"/>
      <c r="AH50" s="569"/>
    </row>
    <row r="51" spans="2:34" ht="19.5" customHeight="1">
      <c r="B51" s="916"/>
      <c r="C51" s="959"/>
      <c r="D51" s="921"/>
      <c r="E51" s="922"/>
      <c r="F51" s="922"/>
      <c r="G51" s="923"/>
      <c r="H51" s="614" t="s">
        <v>153</v>
      </c>
      <c r="I51" s="764"/>
      <c r="J51" s="764"/>
      <c r="K51" s="822"/>
      <c r="L51" s="480" t="s">
        <v>126</v>
      </c>
      <c r="M51" s="481"/>
      <c r="N51" s="480" t="s">
        <v>23</v>
      </c>
      <c r="O51" s="481"/>
      <c r="P51" s="480" t="s">
        <v>40</v>
      </c>
      <c r="Q51" s="481"/>
      <c r="R51" s="482" t="s">
        <v>478</v>
      </c>
      <c r="S51" s="482"/>
      <c r="T51" s="483"/>
      <c r="U51" s="614" t="s">
        <v>491</v>
      </c>
      <c r="V51" s="764"/>
      <c r="W51" s="764"/>
      <c r="X51" s="822"/>
      <c r="Y51" s="982" t="s">
        <v>560</v>
      </c>
      <c r="Z51" s="983"/>
      <c r="AA51" s="673"/>
      <c r="AB51" s="673"/>
      <c r="AC51" s="673"/>
      <c r="AD51" s="673"/>
      <c r="AE51" s="673"/>
      <c r="AF51" s="673"/>
      <c r="AG51" s="673"/>
      <c r="AH51" s="94" t="s">
        <v>26</v>
      </c>
    </row>
    <row r="52" spans="2:34" ht="19.5" customHeight="1">
      <c r="B52" s="916"/>
      <c r="C52" s="959"/>
      <c r="D52" s="921"/>
      <c r="E52" s="922"/>
      <c r="F52" s="922"/>
      <c r="G52" s="923"/>
      <c r="H52" s="848"/>
      <c r="I52" s="849"/>
      <c r="J52" s="849"/>
      <c r="K52" s="850"/>
      <c r="L52" s="480" t="s">
        <v>126</v>
      </c>
      <c r="M52" s="481"/>
      <c r="N52" s="480" t="s">
        <v>23</v>
      </c>
      <c r="O52" s="481"/>
      <c r="P52" s="480" t="s">
        <v>40</v>
      </c>
      <c r="Q52" s="481"/>
      <c r="R52" s="482" t="s">
        <v>538</v>
      </c>
      <c r="S52" s="482"/>
      <c r="T52" s="484"/>
      <c r="U52" s="848"/>
      <c r="V52" s="849"/>
      <c r="W52" s="849"/>
      <c r="X52" s="850"/>
      <c r="Y52" s="766" t="s">
        <v>561</v>
      </c>
      <c r="Z52" s="622"/>
      <c r="AA52" s="109"/>
      <c r="AB52" s="52"/>
      <c r="AC52" s="52"/>
      <c r="AD52" s="52"/>
      <c r="AE52" s="52"/>
      <c r="AF52" s="52"/>
      <c r="AG52" s="52"/>
      <c r="AH52" s="94"/>
    </row>
    <row r="53" spans="2:34" ht="24" customHeight="1">
      <c r="B53" s="916"/>
      <c r="C53" s="959"/>
      <c r="D53" s="918" t="s">
        <v>480</v>
      </c>
      <c r="E53" s="919"/>
      <c r="F53" s="919"/>
      <c r="G53" s="920"/>
      <c r="H53" s="927"/>
      <c r="I53" s="928"/>
      <c r="J53" s="928"/>
      <c r="K53" s="928"/>
      <c r="L53" s="433" t="s">
        <v>29</v>
      </c>
      <c r="M53" s="928"/>
      <c r="N53" s="928"/>
      <c r="O53" s="954" t="s">
        <v>30</v>
      </c>
      <c r="P53" s="954"/>
      <c r="Q53" s="928"/>
      <c r="R53" s="928"/>
      <c r="S53" s="954" t="s">
        <v>31</v>
      </c>
      <c r="T53" s="955"/>
      <c r="U53" s="798" t="s">
        <v>94</v>
      </c>
      <c r="V53" s="891"/>
      <c r="W53" s="891"/>
      <c r="X53" s="891"/>
      <c r="Y53" s="891"/>
      <c r="Z53" s="891"/>
      <c r="AA53" s="891"/>
      <c r="AB53" s="514"/>
      <c r="AC53" s="500"/>
      <c r="AD53" s="510" t="s">
        <v>184</v>
      </c>
      <c r="AE53" s="511" t="s">
        <v>168</v>
      </c>
      <c r="AF53" s="500"/>
      <c r="AG53" s="510" t="s">
        <v>92</v>
      </c>
      <c r="AH53" s="434"/>
    </row>
    <row r="54" spans="2:34" ht="19.5" customHeight="1">
      <c r="B54" s="916"/>
      <c r="C54" s="959"/>
      <c r="D54" s="924"/>
      <c r="E54" s="925"/>
      <c r="F54" s="925"/>
      <c r="G54" s="926"/>
      <c r="H54" s="956" t="s">
        <v>97</v>
      </c>
      <c r="I54" s="957"/>
      <c r="J54" s="957"/>
      <c r="K54" s="957"/>
      <c r="L54" s="957"/>
      <c r="M54" s="408"/>
      <c r="N54" s="418" t="s">
        <v>88</v>
      </c>
      <c r="O54" s="398"/>
      <c r="P54" s="418" t="s">
        <v>168</v>
      </c>
      <c r="Q54" s="418" t="s">
        <v>32</v>
      </c>
      <c r="R54" s="398"/>
      <c r="S54" s="385"/>
      <c r="T54" s="385"/>
      <c r="U54" s="956" t="s">
        <v>93</v>
      </c>
      <c r="V54" s="957"/>
      <c r="W54" s="957"/>
      <c r="X54" s="957"/>
      <c r="Y54" s="957"/>
      <c r="Z54" s="957"/>
      <c r="AA54" s="957"/>
      <c r="AB54" s="515"/>
      <c r="AC54" s="398"/>
      <c r="AD54" s="512" t="s">
        <v>558</v>
      </c>
      <c r="AE54" s="513" t="s">
        <v>168</v>
      </c>
      <c r="AF54" s="398"/>
      <c r="AG54" s="512" t="s">
        <v>32</v>
      </c>
      <c r="AH54" s="419"/>
    </row>
    <row r="55" spans="2:34" ht="24.75" customHeight="1" thickBot="1">
      <c r="B55" s="916"/>
      <c r="C55" s="960"/>
      <c r="D55" s="969" t="s">
        <v>15</v>
      </c>
      <c r="E55" s="970"/>
      <c r="F55" s="970"/>
      <c r="G55" s="971"/>
      <c r="H55" s="972"/>
      <c r="I55" s="973"/>
      <c r="J55" s="416" t="s">
        <v>49</v>
      </c>
      <c r="K55" s="854" t="s">
        <v>17</v>
      </c>
      <c r="L55" s="855"/>
      <c r="M55" s="856"/>
      <c r="N55" s="972"/>
      <c r="O55" s="973"/>
      <c r="P55" s="416" t="s">
        <v>117</v>
      </c>
      <c r="Q55" s="857" t="s">
        <v>51</v>
      </c>
      <c r="R55" s="858"/>
      <c r="S55" s="858"/>
      <c r="T55" s="858"/>
      <c r="U55" s="858"/>
      <c r="V55" s="859"/>
      <c r="W55" s="964"/>
      <c r="X55" s="965"/>
      <c r="Y55" s="965"/>
      <c r="Z55" s="415" t="s">
        <v>37</v>
      </c>
      <c r="AA55" s="672" t="s">
        <v>481</v>
      </c>
      <c r="AB55" s="661"/>
      <c r="AC55" s="661"/>
      <c r="AD55" s="851"/>
      <c r="AE55" s="851"/>
      <c r="AF55" s="851"/>
      <c r="AG55" s="851"/>
      <c r="AH55" s="417" t="s">
        <v>482</v>
      </c>
    </row>
    <row r="56" spans="2:34" ht="19.5" customHeight="1">
      <c r="B56" s="916"/>
      <c r="C56" s="932" t="s">
        <v>476</v>
      </c>
      <c r="D56" s="600" t="s">
        <v>115</v>
      </c>
      <c r="E56" s="601"/>
      <c r="F56" s="601"/>
      <c r="G56" s="602"/>
      <c r="H56" s="929"/>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1"/>
    </row>
    <row r="57" spans="2:34" ht="24.75" customHeight="1">
      <c r="B57" s="916"/>
      <c r="C57" s="898"/>
      <c r="D57" s="617" t="s">
        <v>14</v>
      </c>
      <c r="E57" s="618"/>
      <c r="F57" s="618"/>
      <c r="G57" s="823"/>
      <c r="H57" s="489"/>
      <c r="I57" s="100"/>
      <c r="J57" s="487" t="s">
        <v>542</v>
      </c>
      <c r="K57" s="105"/>
      <c r="L57" s="486"/>
      <c r="M57" s="100"/>
      <c r="N57" s="100"/>
      <c r="O57" s="487" t="s">
        <v>543</v>
      </c>
      <c r="P57" s="485"/>
      <c r="Q57" s="100"/>
      <c r="R57" s="100"/>
      <c r="S57" s="100"/>
      <c r="T57" s="487" t="s">
        <v>544</v>
      </c>
      <c r="U57" s="485"/>
      <c r="V57" s="486"/>
      <c r="W57" s="486"/>
      <c r="X57" s="487" t="s">
        <v>545</v>
      </c>
      <c r="Y57" s="980"/>
      <c r="Z57" s="980"/>
      <c r="AA57" s="980"/>
      <c r="AB57" s="980"/>
      <c r="AC57" s="980"/>
      <c r="AD57" s="980"/>
      <c r="AE57" s="980"/>
      <c r="AF57" s="980"/>
      <c r="AG57" s="980"/>
      <c r="AH57" s="491" t="s">
        <v>50</v>
      </c>
    </row>
    <row r="58" spans="2:34" ht="19.5" customHeight="1">
      <c r="B58" s="916"/>
      <c r="C58" s="898"/>
      <c r="D58" s="918" t="s">
        <v>91</v>
      </c>
      <c r="E58" s="919"/>
      <c r="F58" s="919"/>
      <c r="G58" s="920"/>
      <c r="H58" s="893" t="s">
        <v>6</v>
      </c>
      <c r="I58" s="615"/>
      <c r="J58" s="615"/>
      <c r="K58" s="615"/>
      <c r="L58" s="934"/>
      <c r="M58" s="966"/>
      <c r="N58" s="967"/>
      <c r="O58" s="967"/>
      <c r="P58" s="967"/>
      <c r="Q58" s="967"/>
      <c r="R58" s="967"/>
      <c r="S58" s="967"/>
      <c r="T58" s="968"/>
      <c r="U58" s="603" t="s">
        <v>95</v>
      </c>
      <c r="V58" s="604"/>
      <c r="W58" s="604"/>
      <c r="X58" s="605"/>
      <c r="Y58" s="726"/>
      <c r="Z58" s="673"/>
      <c r="AA58" s="673"/>
      <c r="AB58" s="673"/>
      <c r="AC58" s="673"/>
      <c r="AD58" s="673"/>
      <c r="AE58" s="673"/>
      <c r="AF58" s="673"/>
      <c r="AG58" s="673"/>
      <c r="AH58" s="953"/>
    </row>
    <row r="59" spans="2:34" ht="19.5" customHeight="1">
      <c r="B59" s="916"/>
      <c r="C59" s="898"/>
      <c r="D59" s="921"/>
      <c r="E59" s="922"/>
      <c r="F59" s="922"/>
      <c r="G59" s="923"/>
      <c r="H59" s="893" t="s">
        <v>7</v>
      </c>
      <c r="I59" s="615"/>
      <c r="J59" s="615"/>
      <c r="K59" s="615"/>
      <c r="L59" s="934"/>
      <c r="M59" s="966"/>
      <c r="N59" s="967"/>
      <c r="O59" s="967"/>
      <c r="P59" s="967"/>
      <c r="Q59" s="967"/>
      <c r="R59" s="967"/>
      <c r="S59" s="967"/>
      <c r="T59" s="968"/>
      <c r="U59" s="603" t="s">
        <v>95</v>
      </c>
      <c r="V59" s="604"/>
      <c r="W59" s="604"/>
      <c r="X59" s="605"/>
      <c r="Y59" s="979"/>
      <c r="Z59" s="980"/>
      <c r="AA59" s="980"/>
      <c r="AB59" s="980"/>
      <c r="AC59" s="980"/>
      <c r="AD59" s="980"/>
      <c r="AE59" s="980"/>
      <c r="AF59" s="980"/>
      <c r="AG59" s="980"/>
      <c r="AH59" s="981"/>
    </row>
    <row r="60" spans="2:34" ht="19.5" customHeight="1">
      <c r="B60" s="916"/>
      <c r="C60" s="898"/>
      <c r="D60" s="921"/>
      <c r="E60" s="922"/>
      <c r="F60" s="922"/>
      <c r="G60" s="923"/>
      <c r="H60" s="617" t="s">
        <v>477</v>
      </c>
      <c r="I60" s="618"/>
      <c r="J60" s="618"/>
      <c r="K60" s="618"/>
      <c r="L60" s="823"/>
      <c r="M60" s="726"/>
      <c r="N60" s="673"/>
      <c r="O60" s="52" t="s">
        <v>23</v>
      </c>
      <c r="P60" s="488"/>
      <c r="Q60" s="52" t="s">
        <v>40</v>
      </c>
      <c r="R60" s="488"/>
      <c r="S60" s="386" t="s">
        <v>478</v>
      </c>
      <c r="T60" s="53"/>
      <c r="U60" s="614" t="s">
        <v>491</v>
      </c>
      <c r="V60" s="764"/>
      <c r="W60" s="764"/>
      <c r="X60" s="822"/>
      <c r="Y60" s="982" t="s">
        <v>41</v>
      </c>
      <c r="Z60" s="983"/>
      <c r="AA60" s="673"/>
      <c r="AB60" s="673"/>
      <c r="AC60" s="673"/>
      <c r="AD60" s="673"/>
      <c r="AE60" s="673"/>
      <c r="AF60" s="673"/>
      <c r="AG60" s="673"/>
      <c r="AH60" s="94" t="s">
        <v>26</v>
      </c>
    </row>
    <row r="61" spans="2:34" ht="19.5" customHeight="1">
      <c r="B61" s="916"/>
      <c r="C61" s="898"/>
      <c r="D61" s="921"/>
      <c r="E61" s="922"/>
      <c r="F61" s="922"/>
      <c r="G61" s="923"/>
      <c r="H61" s="617"/>
      <c r="I61" s="618"/>
      <c r="J61" s="618"/>
      <c r="K61" s="618"/>
      <c r="L61" s="823"/>
      <c r="M61" s="984"/>
      <c r="N61" s="985"/>
      <c r="O61" s="52" t="s">
        <v>23</v>
      </c>
      <c r="P61" s="488"/>
      <c r="Q61" s="52" t="s">
        <v>40</v>
      </c>
      <c r="R61" s="488"/>
      <c r="S61" s="386" t="s">
        <v>479</v>
      </c>
      <c r="T61" s="53"/>
      <c r="U61" s="848"/>
      <c r="V61" s="849"/>
      <c r="W61" s="849"/>
      <c r="X61" s="850"/>
      <c r="Y61" s="766" t="s">
        <v>171</v>
      </c>
      <c r="Z61" s="622"/>
      <c r="AA61" s="109"/>
      <c r="AB61" s="52"/>
      <c r="AC61" s="52"/>
      <c r="AD61" s="52"/>
      <c r="AE61" s="52"/>
      <c r="AF61" s="52"/>
      <c r="AG61" s="52"/>
      <c r="AH61" s="94"/>
    </row>
    <row r="62" spans="2:34" ht="24" customHeight="1">
      <c r="B62" s="916"/>
      <c r="C62" s="898"/>
      <c r="D62" s="918" t="s">
        <v>480</v>
      </c>
      <c r="E62" s="919"/>
      <c r="F62" s="919"/>
      <c r="G62" s="920"/>
      <c r="H62" s="987"/>
      <c r="I62" s="974"/>
      <c r="J62" s="974"/>
      <c r="K62" s="974"/>
      <c r="L62" s="516" t="s">
        <v>29</v>
      </c>
      <c r="M62" s="974"/>
      <c r="N62" s="974"/>
      <c r="O62" s="975" t="s">
        <v>30</v>
      </c>
      <c r="P62" s="975"/>
      <c r="Q62" s="974"/>
      <c r="R62" s="974"/>
      <c r="S62" s="975" t="s">
        <v>31</v>
      </c>
      <c r="T62" s="976"/>
      <c r="U62" s="798" t="s">
        <v>94</v>
      </c>
      <c r="V62" s="891"/>
      <c r="W62" s="891"/>
      <c r="X62" s="891"/>
      <c r="Y62" s="891"/>
      <c r="Z62" s="891"/>
      <c r="AA62" s="891"/>
      <c r="AB62" s="514"/>
      <c r="AC62" s="500"/>
      <c r="AD62" s="510" t="s">
        <v>184</v>
      </c>
      <c r="AE62" s="511" t="s">
        <v>168</v>
      </c>
      <c r="AF62" s="500"/>
      <c r="AG62" s="510" t="s">
        <v>92</v>
      </c>
      <c r="AH62" s="434"/>
    </row>
    <row r="63" spans="2:34" ht="19.5" customHeight="1">
      <c r="B63" s="916"/>
      <c r="C63" s="898"/>
      <c r="D63" s="924"/>
      <c r="E63" s="925"/>
      <c r="F63" s="925"/>
      <c r="G63" s="926"/>
      <c r="H63" s="603" t="s">
        <v>97</v>
      </c>
      <c r="I63" s="604"/>
      <c r="J63" s="604"/>
      <c r="K63" s="604"/>
      <c r="L63" s="604"/>
      <c r="M63" s="517"/>
      <c r="N63" s="499"/>
      <c r="O63" s="509" t="s">
        <v>558</v>
      </c>
      <c r="P63" s="501" t="s">
        <v>168</v>
      </c>
      <c r="Q63" s="499"/>
      <c r="R63" s="509" t="s">
        <v>169</v>
      </c>
      <c r="S63" s="518"/>
      <c r="T63" s="519"/>
      <c r="U63" s="956" t="s">
        <v>93</v>
      </c>
      <c r="V63" s="957"/>
      <c r="W63" s="957"/>
      <c r="X63" s="957"/>
      <c r="Y63" s="957"/>
      <c r="Z63" s="957"/>
      <c r="AA63" s="957"/>
      <c r="AB63" s="515"/>
      <c r="AC63" s="398"/>
      <c r="AD63" s="512" t="s">
        <v>558</v>
      </c>
      <c r="AE63" s="513" t="s">
        <v>168</v>
      </c>
      <c r="AF63" s="398"/>
      <c r="AG63" s="512" t="s">
        <v>32</v>
      </c>
      <c r="AH63" s="419"/>
    </row>
    <row r="64" spans="2:34" ht="24.75" customHeight="1" thickBot="1">
      <c r="B64" s="917"/>
      <c r="C64" s="899"/>
      <c r="D64" s="969" t="s">
        <v>15</v>
      </c>
      <c r="E64" s="970"/>
      <c r="F64" s="970"/>
      <c r="G64" s="971"/>
      <c r="H64" s="972"/>
      <c r="I64" s="973"/>
      <c r="J64" s="416" t="s">
        <v>49</v>
      </c>
      <c r="K64" s="854" t="s">
        <v>17</v>
      </c>
      <c r="L64" s="855"/>
      <c r="M64" s="856"/>
      <c r="N64" s="972"/>
      <c r="O64" s="973"/>
      <c r="P64" s="416" t="s">
        <v>117</v>
      </c>
      <c r="Q64" s="857" t="s">
        <v>51</v>
      </c>
      <c r="R64" s="858"/>
      <c r="S64" s="858"/>
      <c r="T64" s="858"/>
      <c r="U64" s="858"/>
      <c r="V64" s="859"/>
      <c r="W64" s="964"/>
      <c r="X64" s="965"/>
      <c r="Y64" s="965"/>
      <c r="Z64" s="415" t="s">
        <v>37</v>
      </c>
      <c r="AA64" s="672" t="s">
        <v>481</v>
      </c>
      <c r="AB64" s="661"/>
      <c r="AC64" s="661"/>
      <c r="AD64" s="851"/>
      <c r="AE64" s="851"/>
      <c r="AF64" s="851"/>
      <c r="AG64" s="851"/>
      <c r="AH64" s="417" t="s">
        <v>482</v>
      </c>
    </row>
    <row r="65" spans="2:34" ht="19.5" customHeight="1">
      <c r="B65" s="915" t="s">
        <v>484</v>
      </c>
      <c r="C65" s="978" t="s">
        <v>96</v>
      </c>
      <c r="D65" s="601"/>
      <c r="E65" s="601"/>
      <c r="F65" s="601"/>
      <c r="G65" s="601"/>
      <c r="H65" s="649"/>
      <c r="I65" s="650"/>
      <c r="J65" s="650"/>
      <c r="K65" s="650"/>
      <c r="L65" s="650"/>
      <c r="M65" s="650"/>
      <c r="N65" s="650"/>
      <c r="O65" s="650"/>
      <c r="P65" s="650"/>
      <c r="Q65" s="650"/>
      <c r="R65" s="650"/>
      <c r="S65" s="650"/>
      <c r="T65" s="651"/>
      <c r="U65" s="989" t="s">
        <v>486</v>
      </c>
      <c r="V65" s="990"/>
      <c r="W65" s="990"/>
      <c r="X65" s="990"/>
      <c r="Y65" s="990"/>
      <c r="Z65" s="990"/>
      <c r="AA65" s="990"/>
      <c r="AB65" s="990"/>
      <c r="AC65" s="990"/>
      <c r="AD65" s="988"/>
      <c r="AE65" s="988"/>
      <c r="AF65" s="988"/>
      <c r="AG65" s="988"/>
      <c r="AH65" s="439" t="s">
        <v>16</v>
      </c>
    </row>
    <row r="66" spans="2:34" ht="19.5" customHeight="1">
      <c r="B66" s="916"/>
      <c r="C66" s="986" t="s">
        <v>115</v>
      </c>
      <c r="D66" s="604"/>
      <c r="E66" s="604"/>
      <c r="F66" s="604"/>
      <c r="G66" s="605"/>
      <c r="H66" s="991"/>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3"/>
    </row>
    <row r="67" spans="2:34" ht="19.5" customHeight="1">
      <c r="B67" s="916"/>
      <c r="C67" s="986" t="s">
        <v>14</v>
      </c>
      <c r="D67" s="604"/>
      <c r="E67" s="604"/>
      <c r="F67" s="604"/>
      <c r="G67" s="605"/>
      <c r="H67" s="499"/>
      <c r="I67" s="106" t="s">
        <v>562</v>
      </c>
      <c r="J67" s="103"/>
      <c r="K67" s="52"/>
      <c r="L67" s="499"/>
      <c r="M67" s="103" t="s">
        <v>563</v>
      </c>
      <c r="N67" s="108"/>
      <c r="O67" s="52"/>
      <c r="P67" s="499"/>
      <c r="Q67" s="106" t="s">
        <v>564</v>
      </c>
      <c r="R67" s="106"/>
      <c r="S67" s="103"/>
      <c r="T67" s="108"/>
      <c r="U67" s="499"/>
      <c r="V67" s="106" t="s">
        <v>565</v>
      </c>
      <c r="W67" s="52"/>
      <c r="X67" s="731"/>
      <c r="Y67" s="731"/>
      <c r="Z67" s="731"/>
      <c r="AA67" s="731"/>
      <c r="AB67" s="731"/>
      <c r="AC67" s="731"/>
      <c r="AD67" s="731"/>
      <c r="AE67" s="731"/>
      <c r="AF67" s="731"/>
      <c r="AG67" s="731"/>
      <c r="AH67" s="94" t="s">
        <v>566</v>
      </c>
    </row>
    <row r="68" spans="2:34" ht="19.5" customHeight="1">
      <c r="B68" s="916"/>
      <c r="C68" s="1005" t="s">
        <v>91</v>
      </c>
      <c r="D68" s="1006"/>
      <c r="E68" s="1006"/>
      <c r="F68" s="1006"/>
      <c r="G68" s="1007"/>
      <c r="H68" s="893" t="s">
        <v>6</v>
      </c>
      <c r="I68" s="615"/>
      <c r="J68" s="615"/>
      <c r="K68" s="615"/>
      <c r="L68" s="934"/>
      <c r="M68" s="966"/>
      <c r="N68" s="967"/>
      <c r="O68" s="967"/>
      <c r="P68" s="967"/>
      <c r="Q68" s="967"/>
      <c r="R68" s="967"/>
      <c r="S68" s="967"/>
      <c r="T68" s="968"/>
      <c r="U68" s="603" t="s">
        <v>95</v>
      </c>
      <c r="V68" s="604"/>
      <c r="W68" s="604"/>
      <c r="X68" s="605"/>
      <c r="Y68" s="726"/>
      <c r="Z68" s="673"/>
      <c r="AA68" s="673"/>
      <c r="AB68" s="673"/>
      <c r="AC68" s="673"/>
      <c r="AD68" s="673"/>
      <c r="AE68" s="673"/>
      <c r="AF68" s="673"/>
      <c r="AG68" s="673"/>
      <c r="AH68" s="953"/>
    </row>
    <row r="69" spans="2:34" ht="19.5" customHeight="1">
      <c r="B69" s="916"/>
      <c r="C69" s="1005"/>
      <c r="D69" s="1006"/>
      <c r="E69" s="1006"/>
      <c r="F69" s="1006"/>
      <c r="G69" s="1007"/>
      <c r="H69" s="893" t="s">
        <v>7</v>
      </c>
      <c r="I69" s="615"/>
      <c r="J69" s="615"/>
      <c r="K69" s="615"/>
      <c r="L69" s="934"/>
      <c r="M69" s="966"/>
      <c r="N69" s="967"/>
      <c r="O69" s="967"/>
      <c r="P69" s="967"/>
      <c r="Q69" s="967"/>
      <c r="R69" s="967"/>
      <c r="S69" s="967"/>
      <c r="T69" s="968"/>
      <c r="U69" s="603" t="s">
        <v>95</v>
      </c>
      <c r="V69" s="604"/>
      <c r="W69" s="604"/>
      <c r="X69" s="605"/>
      <c r="Y69" s="979"/>
      <c r="Z69" s="980"/>
      <c r="AA69" s="980"/>
      <c r="AB69" s="980"/>
      <c r="AC69" s="980"/>
      <c r="AD69" s="980"/>
      <c r="AE69" s="980"/>
      <c r="AF69" s="980"/>
      <c r="AG69" s="980"/>
      <c r="AH69" s="981"/>
    </row>
    <row r="70" spans="2:34" ht="19.5" customHeight="1">
      <c r="B70" s="916"/>
      <c r="C70" s="1005"/>
      <c r="D70" s="1006"/>
      <c r="E70" s="1006"/>
      <c r="F70" s="1006"/>
      <c r="G70" s="1007"/>
      <c r="H70" s="617" t="s">
        <v>477</v>
      </c>
      <c r="I70" s="618"/>
      <c r="J70" s="618"/>
      <c r="K70" s="618"/>
      <c r="L70" s="823"/>
      <c r="M70" s="726"/>
      <c r="N70" s="673"/>
      <c r="O70" s="52" t="s">
        <v>23</v>
      </c>
      <c r="P70" s="98"/>
      <c r="Q70" s="52" t="s">
        <v>40</v>
      </c>
      <c r="R70" s="98"/>
      <c r="S70" s="386" t="s">
        <v>478</v>
      </c>
      <c r="T70" s="53"/>
      <c r="U70" s="614" t="s">
        <v>491</v>
      </c>
      <c r="V70" s="764"/>
      <c r="W70" s="764"/>
      <c r="X70" s="822"/>
      <c r="Y70" s="982" t="s">
        <v>41</v>
      </c>
      <c r="Z70" s="983"/>
      <c r="AA70" s="673"/>
      <c r="AB70" s="673"/>
      <c r="AC70" s="673"/>
      <c r="AD70" s="673"/>
      <c r="AE70" s="673"/>
      <c r="AF70" s="673"/>
      <c r="AG70" s="673"/>
      <c r="AH70" s="94" t="s">
        <v>26</v>
      </c>
    </row>
    <row r="71" spans="2:34" ht="19.5" customHeight="1">
      <c r="B71" s="916"/>
      <c r="C71" s="1005"/>
      <c r="D71" s="1006"/>
      <c r="E71" s="1006"/>
      <c r="F71" s="1006"/>
      <c r="G71" s="1007"/>
      <c r="H71" s="617"/>
      <c r="I71" s="618"/>
      <c r="J71" s="618"/>
      <c r="K71" s="618"/>
      <c r="L71" s="823"/>
      <c r="M71" s="984"/>
      <c r="N71" s="985"/>
      <c r="O71" s="52" t="s">
        <v>23</v>
      </c>
      <c r="P71" s="98"/>
      <c r="Q71" s="52" t="s">
        <v>40</v>
      </c>
      <c r="R71" s="98"/>
      <c r="S71" s="386" t="s">
        <v>479</v>
      </c>
      <c r="T71" s="53"/>
      <c r="U71" s="848"/>
      <c r="V71" s="849"/>
      <c r="W71" s="849"/>
      <c r="X71" s="850"/>
      <c r="Y71" s="766" t="s">
        <v>171</v>
      </c>
      <c r="Z71" s="622"/>
      <c r="AA71" s="109"/>
      <c r="AB71" s="52"/>
      <c r="AC71" s="52"/>
      <c r="AD71" s="52"/>
      <c r="AE71" s="52"/>
      <c r="AF71" s="52"/>
      <c r="AG71" s="52"/>
      <c r="AH71" s="94"/>
    </row>
    <row r="72" spans="2:34" ht="24" customHeight="1">
      <c r="B72" s="916"/>
      <c r="C72" s="1005" t="s">
        <v>541</v>
      </c>
      <c r="D72" s="1006"/>
      <c r="E72" s="1006"/>
      <c r="F72" s="1006"/>
      <c r="G72" s="1007"/>
      <c r="H72" s="977"/>
      <c r="I72" s="762"/>
      <c r="J72" s="762"/>
      <c r="K72" s="762"/>
      <c r="L72" s="516" t="s">
        <v>29</v>
      </c>
      <c r="M72" s="974"/>
      <c r="N72" s="974"/>
      <c r="O72" s="975" t="s">
        <v>30</v>
      </c>
      <c r="P72" s="975"/>
      <c r="Q72" s="974"/>
      <c r="R72" s="974"/>
      <c r="S72" s="975" t="s">
        <v>31</v>
      </c>
      <c r="T72" s="976"/>
      <c r="U72" s="798" t="s">
        <v>94</v>
      </c>
      <c r="V72" s="891"/>
      <c r="W72" s="891"/>
      <c r="X72" s="891"/>
      <c r="Y72" s="891"/>
      <c r="Z72" s="891"/>
      <c r="AA72" s="891"/>
      <c r="AB72" s="514"/>
      <c r="AC72" s="500"/>
      <c r="AD72" s="510" t="s">
        <v>184</v>
      </c>
      <c r="AE72" s="511" t="s">
        <v>168</v>
      </c>
      <c r="AF72" s="500"/>
      <c r="AG72" s="510" t="s">
        <v>92</v>
      </c>
      <c r="AH72" s="434"/>
    </row>
    <row r="73" spans="2:34" ht="19.5" customHeight="1">
      <c r="B73" s="916"/>
      <c r="C73" s="1005"/>
      <c r="D73" s="1006"/>
      <c r="E73" s="1006"/>
      <c r="F73" s="1006"/>
      <c r="G73" s="1007"/>
      <c r="H73" s="603" t="s">
        <v>97</v>
      </c>
      <c r="I73" s="604"/>
      <c r="J73" s="604"/>
      <c r="K73" s="604"/>
      <c r="L73" s="604"/>
      <c r="M73" s="517"/>
      <c r="N73" s="499"/>
      <c r="O73" s="509" t="s">
        <v>558</v>
      </c>
      <c r="P73" s="501" t="s">
        <v>168</v>
      </c>
      <c r="Q73" s="499"/>
      <c r="R73" s="509" t="s">
        <v>169</v>
      </c>
      <c r="S73" s="518"/>
      <c r="T73" s="519"/>
      <c r="U73" s="956" t="s">
        <v>93</v>
      </c>
      <c r="V73" s="957"/>
      <c r="W73" s="957"/>
      <c r="X73" s="957"/>
      <c r="Y73" s="957"/>
      <c r="Z73" s="957"/>
      <c r="AA73" s="957"/>
      <c r="AB73" s="515"/>
      <c r="AC73" s="398"/>
      <c r="AD73" s="512" t="s">
        <v>558</v>
      </c>
      <c r="AE73" s="513" t="s">
        <v>168</v>
      </c>
      <c r="AF73" s="398"/>
      <c r="AG73" s="512" t="s">
        <v>32</v>
      </c>
      <c r="AH73" s="419"/>
    </row>
    <row r="74" spans="2:34" ht="24" customHeight="1" thickBot="1">
      <c r="B74" s="917"/>
      <c r="C74" s="1008" t="s">
        <v>15</v>
      </c>
      <c r="D74" s="970"/>
      <c r="E74" s="970"/>
      <c r="F74" s="970"/>
      <c r="G74" s="971"/>
      <c r="H74" s="854">
        <v>1</v>
      </c>
      <c r="I74" s="855"/>
      <c r="J74" s="416" t="s">
        <v>49</v>
      </c>
      <c r="K74" s="854" t="s">
        <v>17</v>
      </c>
      <c r="L74" s="855"/>
      <c r="M74" s="856"/>
      <c r="N74" s="854">
        <v>1</v>
      </c>
      <c r="O74" s="855"/>
      <c r="P74" s="416" t="s">
        <v>117</v>
      </c>
      <c r="Q74" s="857" t="s">
        <v>492</v>
      </c>
      <c r="R74" s="858"/>
      <c r="S74" s="858"/>
      <c r="T74" s="858"/>
      <c r="U74" s="858"/>
      <c r="V74" s="859"/>
      <c r="W74" s="964"/>
      <c r="X74" s="965"/>
      <c r="Y74" s="965"/>
      <c r="Z74" s="415" t="s">
        <v>37</v>
      </c>
      <c r="AA74" s="672" t="s">
        <v>481</v>
      </c>
      <c r="AB74" s="661"/>
      <c r="AC74" s="661"/>
      <c r="AD74" s="851"/>
      <c r="AE74" s="851"/>
      <c r="AF74" s="851"/>
      <c r="AG74" s="851"/>
      <c r="AH74" s="417" t="s">
        <v>482</v>
      </c>
    </row>
    <row r="75" spans="2:33" ht="12" customHeight="1">
      <c r="B75" s="376"/>
      <c r="C75" s="377"/>
      <c r="D75" s="25"/>
      <c r="E75" s="25"/>
      <c r="F75" s="25"/>
      <c r="G75" s="25"/>
      <c r="H75" s="25"/>
      <c r="I75" s="25"/>
      <c r="J75" s="25"/>
      <c r="K75" s="25"/>
      <c r="L75" s="25"/>
      <c r="M75" s="25"/>
      <c r="N75" s="25"/>
      <c r="O75" s="25"/>
      <c r="P75" s="25"/>
      <c r="Q75" s="25"/>
      <c r="R75" s="25"/>
      <c r="S75" s="25"/>
      <c r="T75" s="25"/>
      <c r="U75" s="25"/>
      <c r="V75" s="378"/>
      <c r="W75" s="378"/>
      <c r="X75" s="378"/>
      <c r="Y75" s="378"/>
      <c r="Z75" s="378"/>
      <c r="AA75" s="378"/>
      <c r="AB75" s="378"/>
      <c r="AC75" s="379"/>
      <c r="AD75" s="379"/>
      <c r="AE75" s="379"/>
      <c r="AF75" s="379"/>
      <c r="AG75" s="25"/>
    </row>
    <row r="76" spans="1:34" s="41" customFormat="1" ht="18" customHeight="1">
      <c r="A76" s="44"/>
      <c r="B76" s="424" t="s">
        <v>448</v>
      </c>
      <c r="C76" s="66"/>
      <c r="D76" s="52"/>
      <c r="E76" s="52"/>
      <c r="F76" s="52"/>
      <c r="G76" s="52"/>
      <c r="H76" s="52"/>
      <c r="I76" s="52"/>
      <c r="J76" s="52"/>
      <c r="K76" s="52"/>
      <c r="L76" s="52"/>
      <c r="M76" s="52"/>
      <c r="N76" s="52"/>
      <c r="O76" s="52"/>
      <c r="P76" s="52"/>
      <c r="Q76" s="52"/>
      <c r="R76" s="52"/>
      <c r="S76" s="52"/>
      <c r="T76" s="52"/>
      <c r="U76" s="52"/>
      <c r="V76" s="380"/>
      <c r="W76" s="380"/>
      <c r="X76" s="380"/>
      <c r="Y76" s="380"/>
      <c r="Z76" s="380"/>
      <c r="AA76" s="380"/>
      <c r="AB76" s="380"/>
      <c r="AC76" s="381"/>
      <c r="AD76" s="381"/>
      <c r="AE76" s="381"/>
      <c r="AF76" s="381"/>
      <c r="AG76" s="52"/>
      <c r="AH76" s="44"/>
    </row>
    <row r="77" spans="2:33" s="43" customFormat="1" ht="15.75" customHeight="1">
      <c r="B77" s="382"/>
      <c r="C77" s="43" t="s">
        <v>440</v>
      </c>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row>
    <row r="78" spans="2:33" s="43" customFormat="1" ht="15.75" customHeight="1">
      <c r="B78" s="382"/>
      <c r="C78" s="43" t="s">
        <v>441</v>
      </c>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row>
    <row r="79" spans="2:33" s="43" customFormat="1" ht="15.75" customHeight="1">
      <c r="B79" s="382"/>
      <c r="C79" s="43" t="s">
        <v>447</v>
      </c>
      <c r="D79" s="382" t="s">
        <v>487</v>
      </c>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row>
    <row r="80" spans="2:33" s="43" customFormat="1" ht="15.75" customHeight="1">
      <c r="B80" s="382"/>
      <c r="C80" s="43" t="s">
        <v>442</v>
      </c>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382"/>
      <c r="AE80" s="382"/>
      <c r="AF80" s="382"/>
      <c r="AG80" s="382"/>
    </row>
    <row r="81" spans="2:33" s="43" customFormat="1" ht="15.75" customHeight="1">
      <c r="B81" s="382"/>
      <c r="C81" s="43" t="s">
        <v>439</v>
      </c>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row>
    <row r="82" spans="2:33" s="43" customFormat="1" ht="15.75" customHeight="1">
      <c r="B82" s="382"/>
      <c r="C82" s="43" t="s">
        <v>443</v>
      </c>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row>
    <row r="83" spans="2:33" s="43" customFormat="1" ht="15.75" customHeight="1">
      <c r="B83" s="382"/>
      <c r="C83" s="43" t="s">
        <v>444</v>
      </c>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row>
    <row r="84" spans="2:33" s="43" customFormat="1" ht="15.75" customHeight="1">
      <c r="B84" s="382"/>
      <c r="C84" s="43" t="s">
        <v>445</v>
      </c>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row>
    <row r="85" spans="2:33" s="43" customFormat="1" ht="15.75" customHeight="1">
      <c r="B85" s="382"/>
      <c r="C85" s="43" t="s">
        <v>488</v>
      </c>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row>
    <row r="86" spans="2:33" s="43" customFormat="1" ht="15.75" customHeight="1">
      <c r="B86" s="382"/>
      <c r="C86" s="43" t="s">
        <v>446</v>
      </c>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row>
    <row r="87" spans="2:33" s="43" customFormat="1" ht="15.75" customHeight="1">
      <c r="B87" s="382"/>
      <c r="C87" s="382" t="s">
        <v>118</v>
      </c>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row>
    <row r="88" spans="2:33" s="43" customFormat="1" ht="15.75" customHeight="1">
      <c r="B88" s="382"/>
      <c r="C88" s="382" t="s">
        <v>549</v>
      </c>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row>
    <row r="89" spans="2:33" s="43" customFormat="1" ht="12" customHeight="1">
      <c r="B89" s="382"/>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382"/>
    </row>
    <row r="90" spans="2:33" s="43" customFormat="1" ht="15.75" customHeight="1">
      <c r="B90" s="425" t="s">
        <v>489</v>
      </c>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row>
    <row r="91" spans="2:33" s="43" customFormat="1" ht="15.75" customHeight="1">
      <c r="B91" s="425"/>
      <c r="C91" s="382" t="s">
        <v>546</v>
      </c>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row>
    <row r="92" spans="2:33" s="43" customFormat="1" ht="12" customHeight="1">
      <c r="B92" s="425"/>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382"/>
      <c r="AG92" s="382"/>
    </row>
    <row r="93" spans="2:33" s="43" customFormat="1" ht="15.75" customHeight="1">
      <c r="B93" s="425" t="s">
        <v>490</v>
      </c>
      <c r="C93" s="382"/>
      <c r="D93" s="382"/>
      <c r="E93" s="382"/>
      <c r="F93" s="382"/>
      <c r="G93" s="382"/>
      <c r="H93" s="382"/>
      <c r="I93" s="382"/>
      <c r="J93" s="382"/>
      <c r="K93" s="382"/>
      <c r="L93" s="382"/>
      <c r="M93" s="382"/>
      <c r="N93" s="382"/>
      <c r="O93" s="382"/>
      <c r="P93" s="382"/>
      <c r="Q93" s="382"/>
      <c r="R93" s="382"/>
      <c r="S93" s="382"/>
      <c r="T93" s="382"/>
      <c r="U93" s="382"/>
      <c r="V93" s="382"/>
      <c r="W93" s="382"/>
      <c r="X93" s="382"/>
      <c r="Y93" s="382"/>
      <c r="Z93" s="382"/>
      <c r="AA93" s="382"/>
      <c r="AB93" s="382"/>
      <c r="AC93" s="382"/>
      <c r="AD93" s="382"/>
      <c r="AE93" s="382"/>
      <c r="AF93" s="382"/>
      <c r="AG93" s="382"/>
    </row>
    <row r="94" spans="2:33" s="43" customFormat="1" ht="15.75" customHeight="1">
      <c r="B94" s="382"/>
      <c r="C94" s="382" t="s">
        <v>499</v>
      </c>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row>
    <row r="95" spans="2:34" s="44" customFormat="1" ht="12" customHeight="1">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row>
    <row r="96" spans="1:33" s="44" customFormat="1" ht="15.75" customHeight="1">
      <c r="A96" s="366" t="s">
        <v>188</v>
      </c>
      <c r="AF96" s="103"/>
      <c r="AG96" s="103"/>
    </row>
    <row r="97" spans="1:34" s="41" customFormat="1" ht="15.75" customHeight="1">
      <c r="A97" s="366" t="s">
        <v>187</v>
      </c>
      <c r="B97" s="366"/>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103"/>
      <c r="AG97" s="103"/>
      <c r="AH97" s="44"/>
    </row>
    <row r="98" spans="1:34" s="41" customFormat="1" ht="15.75" customHeight="1">
      <c r="A98" s="366" t="s">
        <v>125</v>
      </c>
      <c r="B98" s="366"/>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103"/>
      <c r="AG98" s="103"/>
      <c r="AH98" s="44"/>
    </row>
    <row r="99" spans="1:34" s="41" customFormat="1" ht="15.75" customHeight="1">
      <c r="A99" s="366" t="s">
        <v>147</v>
      </c>
      <c r="B99" s="426"/>
      <c r="C99" s="427"/>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103"/>
      <c r="AG99" s="103"/>
      <c r="AH99" s="44"/>
    </row>
    <row r="100" spans="2:34" s="41" customFormat="1" ht="12" customHeight="1">
      <c r="B100" s="383"/>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847" t="s">
        <v>592</v>
      </c>
      <c r="AE100" s="847"/>
      <c r="AF100" s="847"/>
      <c r="AG100" s="847"/>
      <c r="AH100" s="847"/>
    </row>
    <row r="101" s="41" customFormat="1" ht="18" customHeight="1">
      <c r="S101" s="383"/>
    </row>
    <row r="102" ht="18" customHeight="1"/>
    <row r="103" ht="18" customHeight="1"/>
  </sheetData>
  <sheetProtection/>
  <mergeCells count="222">
    <mergeCell ref="AD100:AH100"/>
    <mergeCell ref="Y51:Z51"/>
    <mergeCell ref="AA51:AG51"/>
    <mergeCell ref="Y52:Z52"/>
    <mergeCell ref="X67:AG67"/>
    <mergeCell ref="K19:P19"/>
    <mergeCell ref="K20:P20"/>
    <mergeCell ref="K21:P21"/>
    <mergeCell ref="AD49:AH49"/>
    <mergeCell ref="U63:AA63"/>
    <mergeCell ref="C67:G67"/>
    <mergeCell ref="C68:G71"/>
    <mergeCell ref="C72:G73"/>
    <mergeCell ref="C74:G74"/>
    <mergeCell ref="Y48:AG48"/>
    <mergeCell ref="Y57:AG57"/>
    <mergeCell ref="H51:K52"/>
    <mergeCell ref="AA50:AC50"/>
    <mergeCell ref="AA49:AC49"/>
    <mergeCell ref="U51:X52"/>
    <mergeCell ref="Y14:Z14"/>
    <mergeCell ref="V23:W23"/>
    <mergeCell ref="X23:AH23"/>
    <mergeCell ref="V24:W24"/>
    <mergeCell ref="AE20:AF20"/>
    <mergeCell ref="AA19:AD21"/>
    <mergeCell ref="I18:AH18"/>
    <mergeCell ref="V39:W39"/>
    <mergeCell ref="AG31:AH31"/>
    <mergeCell ref="AE31:AF31"/>
    <mergeCell ref="Y12:Z12"/>
    <mergeCell ref="Y13:Z13"/>
    <mergeCell ref="AD50:AH50"/>
    <mergeCell ref="B47:AG47"/>
    <mergeCell ref="Q44:R44"/>
    <mergeCell ref="T43:U43"/>
    <mergeCell ref="L44:N44"/>
    <mergeCell ref="K12:X12"/>
    <mergeCell ref="K13:X13"/>
    <mergeCell ref="K14:X14"/>
    <mergeCell ref="AA70:AG70"/>
    <mergeCell ref="M71:N71"/>
    <mergeCell ref="Y71:Z71"/>
    <mergeCell ref="S62:T62"/>
    <mergeCell ref="Y59:AH59"/>
    <mergeCell ref="M60:N60"/>
    <mergeCell ref="U60:X61"/>
    <mergeCell ref="H74:I74"/>
    <mergeCell ref="AA64:AC64"/>
    <mergeCell ref="AD64:AG64"/>
    <mergeCell ref="AD65:AG65"/>
    <mergeCell ref="U68:X68"/>
    <mergeCell ref="H73:L73"/>
    <mergeCell ref="Y68:AH68"/>
    <mergeCell ref="U65:AC65"/>
    <mergeCell ref="H66:AH66"/>
    <mergeCell ref="U69:X69"/>
    <mergeCell ref="C66:G66"/>
    <mergeCell ref="D62:G63"/>
    <mergeCell ref="H62:K62"/>
    <mergeCell ref="M62:N62"/>
    <mergeCell ref="O62:P62"/>
    <mergeCell ref="Q62:R62"/>
    <mergeCell ref="H63:L63"/>
    <mergeCell ref="D64:G64"/>
    <mergeCell ref="H64:I64"/>
    <mergeCell ref="K64:M64"/>
    <mergeCell ref="Y70:Z70"/>
    <mergeCell ref="U73:AA73"/>
    <mergeCell ref="Y60:Z60"/>
    <mergeCell ref="AA60:AG60"/>
    <mergeCell ref="M61:N61"/>
    <mergeCell ref="U72:AA72"/>
    <mergeCell ref="Y61:Z61"/>
    <mergeCell ref="N64:O64"/>
    <mergeCell ref="Q64:V64"/>
    <mergeCell ref="W64:Y64"/>
    <mergeCell ref="U62:AA62"/>
    <mergeCell ref="B65:B74"/>
    <mergeCell ref="C65:G65"/>
    <mergeCell ref="H65:T65"/>
    <mergeCell ref="Y69:AH69"/>
    <mergeCell ref="M70:N70"/>
    <mergeCell ref="U70:X71"/>
    <mergeCell ref="H69:L69"/>
    <mergeCell ref="W74:Y74"/>
    <mergeCell ref="M68:T68"/>
    <mergeCell ref="M72:N72"/>
    <mergeCell ref="O72:P72"/>
    <mergeCell ref="Q72:R72"/>
    <mergeCell ref="S72:T72"/>
    <mergeCell ref="H68:L68"/>
    <mergeCell ref="H70:L71"/>
    <mergeCell ref="H72:K72"/>
    <mergeCell ref="M69:T69"/>
    <mergeCell ref="M59:T59"/>
    <mergeCell ref="D55:G55"/>
    <mergeCell ref="D58:G61"/>
    <mergeCell ref="H58:L58"/>
    <mergeCell ref="M58:T58"/>
    <mergeCell ref="U59:X59"/>
    <mergeCell ref="H60:L61"/>
    <mergeCell ref="Q55:V55"/>
    <mergeCell ref="H55:I55"/>
    <mergeCell ref="N55:O55"/>
    <mergeCell ref="H54:L54"/>
    <mergeCell ref="Z2:AA2"/>
    <mergeCell ref="AB2:AC2"/>
    <mergeCell ref="B3:AH3"/>
    <mergeCell ref="Q19:Q21"/>
    <mergeCell ref="C48:C55"/>
    <mergeCell ref="D48:G48"/>
    <mergeCell ref="U54:AA54"/>
    <mergeCell ref="W55:Y55"/>
    <mergeCell ref="AA55:AC55"/>
    <mergeCell ref="O42:Z42"/>
    <mergeCell ref="Y58:AH58"/>
    <mergeCell ref="M53:N53"/>
    <mergeCell ref="O53:P53"/>
    <mergeCell ref="Q53:R53"/>
    <mergeCell ref="S53:T53"/>
    <mergeCell ref="AD55:AG55"/>
    <mergeCell ref="V40:AH40"/>
    <mergeCell ref="X39:AH39"/>
    <mergeCell ref="B41:H44"/>
    <mergeCell ref="I42:K42"/>
    <mergeCell ref="L42:N42"/>
    <mergeCell ref="I41:N41"/>
    <mergeCell ref="I43:K44"/>
    <mergeCell ref="W43:X43"/>
    <mergeCell ref="W44:X44"/>
    <mergeCell ref="L43:N43"/>
    <mergeCell ref="AA42:AC42"/>
    <mergeCell ref="T44:U44"/>
    <mergeCell ref="U58:X58"/>
    <mergeCell ref="H59:L59"/>
    <mergeCell ref="U53:AA53"/>
    <mergeCell ref="V38:AH38"/>
    <mergeCell ref="O41:AH41"/>
    <mergeCell ref="AG42:AH42"/>
    <mergeCell ref="Q43:R43"/>
    <mergeCell ref="F39:Q40"/>
    <mergeCell ref="B48:B64"/>
    <mergeCell ref="D49:G52"/>
    <mergeCell ref="D53:G54"/>
    <mergeCell ref="H53:K53"/>
    <mergeCell ref="K55:M55"/>
    <mergeCell ref="D57:G57"/>
    <mergeCell ref="H50:K50"/>
    <mergeCell ref="D56:G56"/>
    <mergeCell ref="H56:AH56"/>
    <mergeCell ref="C56:C64"/>
    <mergeCell ref="B17:B34"/>
    <mergeCell ref="I24:J24"/>
    <mergeCell ref="K23:U23"/>
    <mergeCell ref="C19:H21"/>
    <mergeCell ref="R19:Z21"/>
    <mergeCell ref="C32:H34"/>
    <mergeCell ref="V29:W29"/>
    <mergeCell ref="K24:M24"/>
    <mergeCell ref="X29:AH29"/>
    <mergeCell ref="V30:AD30"/>
    <mergeCell ref="I23:J23"/>
    <mergeCell ref="X24:Z24"/>
    <mergeCell ref="V25:AD25"/>
    <mergeCell ref="I30:Q30"/>
    <mergeCell ref="R30:S30"/>
    <mergeCell ref="F38:G38"/>
    <mergeCell ref="T30:U30"/>
    <mergeCell ref="I31:Q31"/>
    <mergeCell ref="R31:S31"/>
    <mergeCell ref="T31:U31"/>
    <mergeCell ref="AA13:AH13"/>
    <mergeCell ref="AA14:AH14"/>
    <mergeCell ref="H49:K49"/>
    <mergeCell ref="AE25:AF25"/>
    <mergeCell ref="I25:U25"/>
    <mergeCell ref="C26:H28"/>
    <mergeCell ref="I29:J29"/>
    <mergeCell ref="K29:U29"/>
    <mergeCell ref="AE30:AF30"/>
    <mergeCell ref="AG30:AH30"/>
    <mergeCell ref="C13:H14"/>
    <mergeCell ref="I13:J13"/>
    <mergeCell ref="L8:AH8"/>
    <mergeCell ref="I9:AH9"/>
    <mergeCell ref="C10:H11"/>
    <mergeCell ref="J10:M10"/>
    <mergeCell ref="I11:AH11"/>
    <mergeCell ref="I14:J14"/>
    <mergeCell ref="I8:K8"/>
    <mergeCell ref="AA12:AH12"/>
    <mergeCell ref="B7:AH7"/>
    <mergeCell ref="C8:H9"/>
    <mergeCell ref="AG20:AH20"/>
    <mergeCell ref="B8:B16"/>
    <mergeCell ref="C12:H12"/>
    <mergeCell ref="I12:J12"/>
    <mergeCell ref="C15:AC15"/>
    <mergeCell ref="C16:R16"/>
    <mergeCell ref="C17:H17"/>
    <mergeCell ref="C18:H18"/>
    <mergeCell ref="C22:H25"/>
    <mergeCell ref="C29:H31"/>
    <mergeCell ref="B37:AH37"/>
    <mergeCell ref="AG25:AH25"/>
    <mergeCell ref="R49:Y49"/>
    <mergeCell ref="R50:Y50"/>
    <mergeCell ref="B38:E40"/>
    <mergeCell ref="H38:Q38"/>
    <mergeCell ref="R38:U40"/>
    <mergeCell ref="I22:U22"/>
    <mergeCell ref="AA74:AC74"/>
    <mergeCell ref="AD74:AG74"/>
    <mergeCell ref="I17:W17"/>
    <mergeCell ref="X17:Y17"/>
    <mergeCell ref="K74:M74"/>
    <mergeCell ref="N74:O74"/>
    <mergeCell ref="Q74:V74"/>
    <mergeCell ref="AE19:AF19"/>
    <mergeCell ref="V31:AD31"/>
    <mergeCell ref="V22:AH22"/>
  </mergeCells>
  <dataValidations count="1">
    <dataValidation allowBlank="1" showInputMessage="1" showErrorMessage="1" sqref="I12:I13"/>
  </dataValidations>
  <printOptions horizontalCentered="1"/>
  <pageMargins left="0.5905511811023623" right="0.3937007874015748" top="0.3937007874015748" bottom="0.3937007874015748" header="0.5118110236220472" footer="0.5118110236220472"/>
  <pageSetup fitToHeight="0" fitToWidth="1" horizontalDpi="600" verticalDpi="600" orientation="portrait" paperSize="9" scale="88" r:id="rId4"/>
  <rowBreaks count="1" manualBreakCount="1">
    <brk id="45" max="34" man="1"/>
  </rowBreaks>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I108"/>
  <sheetViews>
    <sheetView view="pageBreakPreview" zoomScaleSheetLayoutView="100" zoomScalePageLayoutView="0" workbookViewId="0" topLeftCell="A1">
      <selection activeCell="AN101" sqref="AN101"/>
    </sheetView>
  </sheetViews>
  <sheetFormatPr defaultColWidth="9.00390625" defaultRowHeight="13.5"/>
  <cols>
    <col min="1" max="1" width="1.625" style="15" customWidth="1"/>
    <col min="2" max="2" width="3.125" style="15" customWidth="1"/>
    <col min="3" max="32" width="3.625" style="15" customWidth="1"/>
    <col min="33" max="72" width="3.00390625" style="15" customWidth="1"/>
    <col min="73" max="16384" width="9.00390625" style="15" customWidth="1"/>
  </cols>
  <sheetData>
    <row r="1" spans="1:2" ht="12">
      <c r="A1" s="15" t="s">
        <v>194</v>
      </c>
      <c r="B1" s="15" t="s">
        <v>579</v>
      </c>
    </row>
    <row r="2" spans="2:32" ht="19.5" customHeight="1">
      <c r="B2" s="14" t="s">
        <v>579</v>
      </c>
      <c r="C2" s="14"/>
      <c r="D2" s="14"/>
      <c r="E2" s="14"/>
      <c r="F2" s="14"/>
      <c r="G2" s="14"/>
      <c r="H2" s="14"/>
      <c r="I2" s="14"/>
      <c r="J2" s="14"/>
      <c r="K2" s="14"/>
      <c r="L2" s="14"/>
      <c r="M2" s="14"/>
      <c r="N2" s="14"/>
      <c r="O2" s="14"/>
      <c r="P2" s="14"/>
      <c r="Q2" s="14"/>
      <c r="R2" s="14"/>
      <c r="S2" s="14"/>
      <c r="T2" s="14"/>
      <c r="U2" s="14"/>
      <c r="V2" s="14"/>
      <c r="W2" s="14"/>
      <c r="X2" s="1015" t="s">
        <v>126</v>
      </c>
      <c r="Y2" s="1015"/>
      <c r="Z2" s="1016"/>
      <c r="AA2" s="1016"/>
      <c r="AB2" s="81" t="s">
        <v>23</v>
      </c>
      <c r="AC2" s="82"/>
      <c r="AD2" s="81" t="s">
        <v>22</v>
      </c>
      <c r="AE2" s="82"/>
      <c r="AF2" s="81" t="s">
        <v>21</v>
      </c>
    </row>
    <row r="3" spans="2:32" ht="20.25" customHeight="1">
      <c r="B3" s="688" t="s">
        <v>514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row>
    <row r="4" spans="2:32" ht="20.25" customHeight="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row>
    <row r="5" spans="4:32" ht="15.75" customHeight="1">
      <c r="D5" s="41" t="s">
        <v>183</v>
      </c>
      <c r="E5" s="114" t="s">
        <v>181</v>
      </c>
      <c r="F5" s="115"/>
      <c r="G5" s="115"/>
      <c r="H5" s="49"/>
      <c r="I5" s="114" t="s">
        <v>182</v>
      </c>
      <c r="J5" s="114"/>
      <c r="V5" s="16"/>
      <c r="W5" s="16"/>
      <c r="Y5" s="16"/>
      <c r="Z5" s="16"/>
      <c r="AB5" s="17"/>
      <c r="AD5" s="17"/>
      <c r="AF5" s="363"/>
    </row>
    <row r="6" spans="4:32" ht="15.75" customHeight="1">
      <c r="D6" s="41"/>
      <c r="E6" s="114" t="s">
        <v>548</v>
      </c>
      <c r="F6" s="115"/>
      <c r="G6" s="115"/>
      <c r="H6" s="451"/>
      <c r="I6" s="114"/>
      <c r="J6" s="114"/>
      <c r="V6" s="16"/>
      <c r="W6" s="16"/>
      <c r="Y6" s="16"/>
      <c r="Z6" s="16"/>
      <c r="AB6" s="17"/>
      <c r="AD6" s="17"/>
      <c r="AF6" s="363"/>
    </row>
    <row r="7" spans="2:35" ht="15.75" customHeight="1" thickBot="1">
      <c r="B7" s="578" t="s">
        <v>494</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440"/>
      <c r="AH7" s="440"/>
      <c r="AI7" s="440"/>
    </row>
    <row r="8" spans="2:35" ht="15.75" customHeight="1">
      <c r="B8" s="582" t="s">
        <v>0</v>
      </c>
      <c r="C8" s="698" t="s">
        <v>127</v>
      </c>
      <c r="D8" s="699"/>
      <c r="E8" s="699"/>
      <c r="F8" s="699"/>
      <c r="G8" s="699"/>
      <c r="H8" s="700"/>
      <c r="I8" s="608" t="s">
        <v>119</v>
      </c>
      <c r="J8" s="609"/>
      <c r="K8" s="609"/>
      <c r="L8" s="610"/>
      <c r="M8" s="610"/>
      <c r="N8" s="610"/>
      <c r="O8" s="610"/>
      <c r="P8" s="610"/>
      <c r="Q8" s="610"/>
      <c r="R8" s="610"/>
      <c r="S8" s="610"/>
      <c r="T8" s="610"/>
      <c r="U8" s="610"/>
      <c r="V8" s="610"/>
      <c r="W8" s="610"/>
      <c r="X8" s="610"/>
      <c r="Y8" s="610"/>
      <c r="Z8" s="610"/>
      <c r="AA8" s="610"/>
      <c r="AB8" s="610"/>
      <c r="AC8" s="610"/>
      <c r="AD8" s="610"/>
      <c r="AE8" s="610"/>
      <c r="AF8" s="611"/>
      <c r="AG8" s="441"/>
      <c r="AH8" s="375"/>
      <c r="AI8" s="375"/>
    </row>
    <row r="9" spans="2:32" ht="30" customHeight="1">
      <c r="B9" s="583"/>
      <c r="C9" s="701"/>
      <c r="D9" s="702"/>
      <c r="E9" s="702"/>
      <c r="F9" s="702"/>
      <c r="G9" s="702"/>
      <c r="H9" s="703"/>
      <c r="I9" s="695"/>
      <c r="J9" s="696"/>
      <c r="K9" s="696"/>
      <c r="L9" s="696"/>
      <c r="M9" s="696"/>
      <c r="N9" s="696"/>
      <c r="O9" s="696"/>
      <c r="P9" s="696"/>
      <c r="Q9" s="696"/>
      <c r="R9" s="696"/>
      <c r="S9" s="696"/>
      <c r="T9" s="696"/>
      <c r="U9" s="696"/>
      <c r="V9" s="696"/>
      <c r="W9" s="696"/>
      <c r="X9" s="696"/>
      <c r="Y9" s="696"/>
      <c r="Z9" s="696"/>
      <c r="AA9" s="696"/>
      <c r="AB9" s="696"/>
      <c r="AC9" s="696"/>
      <c r="AD9" s="696"/>
      <c r="AE9" s="696"/>
      <c r="AF9" s="697"/>
    </row>
    <row r="10" spans="2:32" ht="15.75" customHeight="1">
      <c r="B10" s="583"/>
      <c r="C10" s="691" t="s">
        <v>1</v>
      </c>
      <c r="D10" s="692"/>
      <c r="E10" s="692"/>
      <c r="F10" s="692"/>
      <c r="G10" s="692"/>
      <c r="H10" s="692"/>
      <c r="I10" s="20" t="s">
        <v>25</v>
      </c>
      <c r="J10" s="704"/>
      <c r="K10" s="704"/>
      <c r="L10" s="704"/>
      <c r="M10" s="704"/>
      <c r="N10" s="21" t="s">
        <v>26</v>
      </c>
      <c r="O10" s="21"/>
      <c r="P10" s="21"/>
      <c r="Q10" s="21"/>
      <c r="R10" s="21"/>
      <c r="S10" s="21"/>
      <c r="T10" s="21"/>
      <c r="U10" s="21"/>
      <c r="V10" s="21"/>
      <c r="W10" s="21"/>
      <c r="X10" s="21"/>
      <c r="Y10" s="21"/>
      <c r="Z10" s="21"/>
      <c r="AA10" s="21"/>
      <c r="AB10" s="21"/>
      <c r="AC10" s="21"/>
      <c r="AD10" s="21"/>
      <c r="AE10" s="21"/>
      <c r="AF10" s="22"/>
    </row>
    <row r="11" spans="2:32" ht="30" customHeight="1">
      <c r="B11" s="583"/>
      <c r="C11" s="691"/>
      <c r="D11" s="692"/>
      <c r="E11" s="692"/>
      <c r="F11" s="692"/>
      <c r="G11" s="692"/>
      <c r="H11" s="692"/>
      <c r="I11" s="706"/>
      <c r="J11" s="707"/>
      <c r="K11" s="707"/>
      <c r="L11" s="707"/>
      <c r="M11" s="707"/>
      <c r="N11" s="707"/>
      <c r="O11" s="707"/>
      <c r="P11" s="707"/>
      <c r="Q11" s="707"/>
      <c r="R11" s="707"/>
      <c r="S11" s="707"/>
      <c r="T11" s="707"/>
      <c r="U11" s="707"/>
      <c r="V11" s="707"/>
      <c r="W11" s="707"/>
      <c r="X11" s="707"/>
      <c r="Y11" s="707"/>
      <c r="Z11" s="707"/>
      <c r="AA11" s="707"/>
      <c r="AB11" s="707"/>
      <c r="AC11" s="707"/>
      <c r="AD11" s="707"/>
      <c r="AE11" s="707"/>
      <c r="AF11" s="884"/>
    </row>
    <row r="12" spans="2:32" ht="24" customHeight="1">
      <c r="B12" s="583"/>
      <c r="C12" s="691" t="s">
        <v>27</v>
      </c>
      <c r="D12" s="692"/>
      <c r="E12" s="692"/>
      <c r="F12" s="692"/>
      <c r="G12" s="692"/>
      <c r="H12" s="692"/>
      <c r="I12" s="705" t="s">
        <v>128</v>
      </c>
      <c r="J12" s="705"/>
      <c r="K12" s="634"/>
      <c r="L12" s="635"/>
      <c r="M12" s="635"/>
      <c r="N12" s="635"/>
      <c r="O12" s="635"/>
      <c r="P12" s="635"/>
      <c r="Q12" s="635"/>
      <c r="R12" s="635"/>
      <c r="S12" s="635"/>
      <c r="T12" s="635"/>
      <c r="U12" s="635"/>
      <c r="V12" s="843"/>
      <c r="W12" s="664" t="s">
        <v>534</v>
      </c>
      <c r="X12" s="844"/>
      <c r="Y12" s="532"/>
      <c r="Z12" s="533"/>
      <c r="AA12" s="533"/>
      <c r="AB12" s="533"/>
      <c r="AC12" s="533"/>
      <c r="AD12" s="533"/>
      <c r="AE12" s="533"/>
      <c r="AF12" s="534"/>
    </row>
    <row r="13" spans="2:32" ht="24" customHeight="1">
      <c r="B13" s="583"/>
      <c r="C13" s="732" t="s">
        <v>140</v>
      </c>
      <c r="D13" s="733"/>
      <c r="E13" s="733"/>
      <c r="F13" s="733"/>
      <c r="G13" s="733"/>
      <c r="H13" s="734"/>
      <c r="I13" s="705" t="s">
        <v>128</v>
      </c>
      <c r="J13" s="705"/>
      <c r="K13" s="634"/>
      <c r="L13" s="635"/>
      <c r="M13" s="635"/>
      <c r="N13" s="635"/>
      <c r="O13" s="635"/>
      <c r="P13" s="635"/>
      <c r="Q13" s="635"/>
      <c r="R13" s="635"/>
      <c r="S13" s="635"/>
      <c r="T13" s="635"/>
      <c r="U13" s="635"/>
      <c r="V13" s="843"/>
      <c r="W13" s="664" t="s">
        <v>2</v>
      </c>
      <c r="X13" s="844"/>
      <c r="Y13" s="532"/>
      <c r="Z13" s="533"/>
      <c r="AA13" s="533"/>
      <c r="AB13" s="533"/>
      <c r="AC13" s="533"/>
      <c r="AD13" s="533"/>
      <c r="AE13" s="533"/>
      <c r="AF13" s="534"/>
    </row>
    <row r="14" spans="2:32" ht="24" customHeight="1">
      <c r="B14" s="583"/>
      <c r="C14" s="701"/>
      <c r="D14" s="702"/>
      <c r="E14" s="702"/>
      <c r="F14" s="702"/>
      <c r="G14" s="702"/>
      <c r="H14" s="703"/>
      <c r="I14" s="580" t="s">
        <v>186</v>
      </c>
      <c r="J14" s="581"/>
      <c r="K14" s="634"/>
      <c r="L14" s="635"/>
      <c r="M14" s="635"/>
      <c r="N14" s="635"/>
      <c r="O14" s="635"/>
      <c r="P14" s="635"/>
      <c r="Q14" s="635"/>
      <c r="R14" s="635"/>
      <c r="S14" s="635"/>
      <c r="T14" s="635"/>
      <c r="U14" s="635"/>
      <c r="V14" s="843"/>
      <c r="W14" s="664" t="s">
        <v>24</v>
      </c>
      <c r="X14" s="844"/>
      <c r="Y14" s="532"/>
      <c r="Z14" s="533"/>
      <c r="AA14" s="533"/>
      <c r="AB14" s="533"/>
      <c r="AC14" s="533"/>
      <c r="AD14" s="533"/>
      <c r="AE14" s="533"/>
      <c r="AF14" s="534"/>
    </row>
    <row r="15" spans="2:32" s="23" customFormat="1" ht="24" customHeight="1">
      <c r="B15" s="583"/>
      <c r="C15" s="554" t="s">
        <v>535</v>
      </c>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6"/>
      <c r="AB15" s="504"/>
      <c r="AC15" s="90" t="s">
        <v>558</v>
      </c>
      <c r="AD15" s="92" t="s">
        <v>168</v>
      </c>
      <c r="AE15" s="504"/>
      <c r="AF15" s="91" t="s">
        <v>32</v>
      </c>
    </row>
    <row r="16" spans="2:32" s="23" customFormat="1" ht="24" customHeight="1" thickBot="1">
      <c r="B16" s="584"/>
      <c r="C16" s="728" t="s">
        <v>185</v>
      </c>
      <c r="D16" s="729"/>
      <c r="E16" s="729"/>
      <c r="F16" s="729"/>
      <c r="G16" s="729"/>
      <c r="H16" s="729"/>
      <c r="I16" s="729"/>
      <c r="J16" s="729"/>
      <c r="K16" s="729"/>
      <c r="L16" s="729"/>
      <c r="M16" s="729"/>
      <c r="N16" s="729"/>
      <c r="O16" s="729"/>
      <c r="P16" s="729"/>
      <c r="Q16" s="729"/>
      <c r="R16" s="1017"/>
      <c r="S16" s="520"/>
      <c r="T16" s="93" t="s">
        <v>558</v>
      </c>
      <c r="U16" s="521" t="s">
        <v>168</v>
      </c>
      <c r="V16" s="520"/>
      <c r="W16" s="93" t="s">
        <v>32</v>
      </c>
      <c r="X16" s="133" t="s">
        <v>170</v>
      </c>
      <c r="Y16" s="133"/>
      <c r="Z16" s="133"/>
      <c r="AA16" s="133"/>
      <c r="AB16" s="133"/>
      <c r="AC16" s="133"/>
      <c r="AD16" s="133"/>
      <c r="AE16" s="133"/>
      <c r="AF16" s="134"/>
    </row>
    <row r="17" spans="2:32" ht="24" customHeight="1">
      <c r="B17" s="773" t="s">
        <v>3</v>
      </c>
      <c r="C17" s="1018" t="s">
        <v>5</v>
      </c>
      <c r="D17" s="694"/>
      <c r="E17" s="694"/>
      <c r="F17" s="694"/>
      <c r="G17" s="694"/>
      <c r="H17" s="694"/>
      <c r="I17" s="649"/>
      <c r="J17" s="650"/>
      <c r="K17" s="650"/>
      <c r="L17" s="650"/>
      <c r="M17" s="650"/>
      <c r="N17" s="650"/>
      <c r="O17" s="650"/>
      <c r="P17" s="650"/>
      <c r="Q17" s="650"/>
      <c r="R17" s="650"/>
      <c r="S17" s="650"/>
      <c r="T17" s="650"/>
      <c r="U17" s="650"/>
      <c r="V17" s="650"/>
      <c r="W17" s="650"/>
      <c r="X17" s="651"/>
      <c r="Y17" s="464" t="s">
        <v>126</v>
      </c>
      <c r="Z17" s="89"/>
      <c r="AA17" s="465" t="s">
        <v>23</v>
      </c>
      <c r="AB17" s="89"/>
      <c r="AC17" s="465" t="s">
        <v>156</v>
      </c>
      <c r="AD17" s="465"/>
      <c r="AE17" s="465"/>
      <c r="AF17" s="466"/>
    </row>
    <row r="18" spans="2:32" ht="24" customHeight="1">
      <c r="B18" s="774"/>
      <c r="C18" s="1019" t="s">
        <v>4</v>
      </c>
      <c r="D18" s="690"/>
      <c r="E18" s="690"/>
      <c r="F18" s="690"/>
      <c r="G18" s="690"/>
      <c r="H18" s="690"/>
      <c r="I18" s="634"/>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6"/>
    </row>
    <row r="19" spans="2:32" ht="24.75" customHeight="1">
      <c r="B19" s="774"/>
      <c r="C19" s="715" t="s">
        <v>467</v>
      </c>
      <c r="D19" s="715"/>
      <c r="E19" s="715"/>
      <c r="F19" s="715"/>
      <c r="G19" s="715"/>
      <c r="H19" s="716"/>
      <c r="I19" s="95"/>
      <c r="J19" s="106"/>
      <c r="K19" s="106"/>
      <c r="L19" s="106"/>
      <c r="M19" s="108" t="s">
        <v>173</v>
      </c>
      <c r="N19" s="109"/>
      <c r="O19" s="106" t="s">
        <v>174</v>
      </c>
      <c r="P19" s="106" t="s">
        <v>168</v>
      </c>
      <c r="Q19" s="109"/>
      <c r="R19" s="106" t="s">
        <v>175</v>
      </c>
      <c r="S19" s="106" t="s">
        <v>112</v>
      </c>
      <c r="T19" s="106"/>
      <c r="U19" s="106"/>
      <c r="V19" s="106"/>
      <c r="W19" s="106"/>
      <c r="X19" s="108" t="s">
        <v>176</v>
      </c>
      <c r="Y19" s="109"/>
      <c r="Z19" s="106" t="s">
        <v>174</v>
      </c>
      <c r="AA19" s="106" t="s">
        <v>168</v>
      </c>
      <c r="AB19" s="109"/>
      <c r="AC19" s="106" t="s">
        <v>175</v>
      </c>
      <c r="AD19" s="106" t="s">
        <v>112</v>
      </c>
      <c r="AE19" s="106"/>
      <c r="AF19" s="107"/>
    </row>
    <row r="20" spans="2:32" ht="24.75" customHeight="1">
      <c r="B20" s="774"/>
      <c r="C20" s="715"/>
      <c r="D20" s="715"/>
      <c r="E20" s="715"/>
      <c r="F20" s="715"/>
      <c r="G20" s="715"/>
      <c r="H20" s="716"/>
      <c r="I20" s="95"/>
      <c r="J20" s="106"/>
      <c r="K20" s="106"/>
      <c r="L20" s="106"/>
      <c r="M20" s="108" t="s">
        <v>177</v>
      </c>
      <c r="N20" s="109"/>
      <c r="O20" s="106" t="s">
        <v>174</v>
      </c>
      <c r="P20" s="106" t="s">
        <v>168</v>
      </c>
      <c r="Q20" s="109"/>
      <c r="R20" s="106" t="s">
        <v>175</v>
      </c>
      <c r="S20" s="106" t="s">
        <v>112</v>
      </c>
      <c r="T20" s="106"/>
      <c r="U20" s="106" t="s">
        <v>550</v>
      </c>
      <c r="V20" s="106"/>
      <c r="W20" s="106"/>
      <c r="X20" s="108"/>
      <c r="Y20" s="106"/>
      <c r="Z20" s="106"/>
      <c r="AA20" s="106"/>
      <c r="AB20" s="106"/>
      <c r="AC20" s="106"/>
      <c r="AD20" s="106"/>
      <c r="AE20" s="106"/>
      <c r="AF20" s="107"/>
    </row>
    <row r="21" spans="2:32" ht="13.5" customHeight="1">
      <c r="B21" s="774"/>
      <c r="C21" s="718"/>
      <c r="D21" s="718"/>
      <c r="E21" s="718"/>
      <c r="F21" s="718"/>
      <c r="G21" s="718"/>
      <c r="H21" s="719"/>
      <c r="I21" s="631" t="s">
        <v>155</v>
      </c>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3"/>
    </row>
    <row r="22" spans="2:32" ht="24" customHeight="1">
      <c r="B22" s="774"/>
      <c r="C22" s="592" t="s">
        <v>129</v>
      </c>
      <c r="D22" s="592"/>
      <c r="E22" s="593"/>
      <c r="F22" s="810"/>
      <c r="G22" s="811"/>
      <c r="H22" s="812"/>
      <c r="I22" s="802" t="s">
        <v>28</v>
      </c>
      <c r="J22" s="803"/>
      <c r="K22" s="803"/>
      <c r="L22" s="803"/>
      <c r="M22" s="803"/>
      <c r="N22" s="803"/>
      <c r="O22" s="803"/>
      <c r="P22" s="803"/>
      <c r="Q22" s="803"/>
      <c r="R22" s="803"/>
      <c r="S22" s="803"/>
      <c r="T22" s="804"/>
      <c r="U22" s="802" t="s">
        <v>130</v>
      </c>
      <c r="V22" s="803"/>
      <c r="W22" s="803"/>
      <c r="X22" s="803"/>
      <c r="Y22" s="803"/>
      <c r="Z22" s="803"/>
      <c r="AA22" s="803"/>
      <c r="AB22" s="803"/>
      <c r="AC22" s="803"/>
      <c r="AD22" s="803"/>
      <c r="AE22" s="803"/>
      <c r="AF22" s="805"/>
    </row>
    <row r="23" spans="2:32" ht="24" customHeight="1">
      <c r="B23" s="774"/>
      <c r="C23" s="808"/>
      <c r="D23" s="808"/>
      <c r="E23" s="809"/>
      <c r="F23" s="745" t="s">
        <v>150</v>
      </c>
      <c r="G23" s="721"/>
      <c r="H23" s="746"/>
      <c r="I23" s="760" t="s">
        <v>60</v>
      </c>
      <c r="J23" s="761"/>
      <c r="K23" s="761"/>
      <c r="L23" s="762"/>
      <c r="M23" s="762"/>
      <c r="N23" s="762"/>
      <c r="O23" s="762"/>
      <c r="P23" s="762"/>
      <c r="Q23" s="762"/>
      <c r="R23" s="762"/>
      <c r="S23" s="762"/>
      <c r="T23" s="763"/>
      <c r="U23" s="760" t="s">
        <v>60</v>
      </c>
      <c r="V23" s="761"/>
      <c r="W23" s="761"/>
      <c r="X23" s="762"/>
      <c r="Y23" s="762"/>
      <c r="Z23" s="762"/>
      <c r="AA23" s="762"/>
      <c r="AB23" s="762"/>
      <c r="AC23" s="762"/>
      <c r="AD23" s="762"/>
      <c r="AE23" s="762"/>
      <c r="AF23" s="816"/>
    </row>
    <row r="24" spans="2:32" s="14" customFormat="1" ht="24" customHeight="1">
      <c r="B24" s="774"/>
      <c r="C24" s="808"/>
      <c r="D24" s="808"/>
      <c r="E24" s="809"/>
      <c r="F24" s="813"/>
      <c r="G24" s="814"/>
      <c r="H24" s="815"/>
      <c r="I24" s="743" t="s">
        <v>52</v>
      </c>
      <c r="J24" s="744"/>
      <c r="K24" s="744"/>
      <c r="L24" s="674"/>
      <c r="M24" s="674"/>
      <c r="N24" s="18" t="s">
        <v>16</v>
      </c>
      <c r="O24" s="50"/>
      <c r="P24" s="51"/>
      <c r="Q24" s="51"/>
      <c r="R24" s="51"/>
      <c r="S24" s="51"/>
      <c r="T24" s="19"/>
      <c r="U24" s="743" t="s">
        <v>52</v>
      </c>
      <c r="V24" s="744"/>
      <c r="W24" s="744"/>
      <c r="X24" s="674"/>
      <c r="Y24" s="674"/>
      <c r="Z24" s="18" t="s">
        <v>16</v>
      </c>
      <c r="AA24" s="50"/>
      <c r="AB24" s="51"/>
      <c r="AC24" s="51"/>
      <c r="AD24" s="51"/>
      <c r="AE24" s="51"/>
      <c r="AF24" s="112"/>
    </row>
    <row r="25" spans="2:32" ht="24" customHeight="1">
      <c r="B25" s="774"/>
      <c r="C25" s="808"/>
      <c r="D25" s="808"/>
      <c r="E25" s="809"/>
      <c r="F25" s="745" t="s">
        <v>151</v>
      </c>
      <c r="G25" s="721"/>
      <c r="H25" s="746"/>
      <c r="I25" s="760" t="s">
        <v>60</v>
      </c>
      <c r="J25" s="761"/>
      <c r="K25" s="761"/>
      <c r="L25" s="762"/>
      <c r="M25" s="762"/>
      <c r="N25" s="762"/>
      <c r="O25" s="762"/>
      <c r="P25" s="762"/>
      <c r="Q25" s="762"/>
      <c r="R25" s="762"/>
      <c r="S25" s="762"/>
      <c r="T25" s="763"/>
      <c r="U25" s="760" t="s">
        <v>60</v>
      </c>
      <c r="V25" s="761"/>
      <c r="W25" s="761"/>
      <c r="X25" s="762"/>
      <c r="Y25" s="762"/>
      <c r="Z25" s="762"/>
      <c r="AA25" s="762"/>
      <c r="AB25" s="762"/>
      <c r="AC25" s="762"/>
      <c r="AD25" s="762"/>
      <c r="AE25" s="762"/>
      <c r="AF25" s="816"/>
    </row>
    <row r="26" spans="2:32" s="14" customFormat="1" ht="24" customHeight="1">
      <c r="B26" s="774"/>
      <c r="C26" s="808"/>
      <c r="D26" s="808"/>
      <c r="E26" s="809"/>
      <c r="F26" s="747"/>
      <c r="G26" s="748"/>
      <c r="H26" s="749"/>
      <c r="I26" s="743" t="s">
        <v>52</v>
      </c>
      <c r="J26" s="744"/>
      <c r="K26" s="744"/>
      <c r="L26" s="674"/>
      <c r="M26" s="674"/>
      <c r="N26" s="18" t="s">
        <v>16</v>
      </c>
      <c r="O26" s="50"/>
      <c r="P26" s="51"/>
      <c r="Q26" s="51"/>
      <c r="R26" s="51"/>
      <c r="S26" s="51"/>
      <c r="T26" s="19"/>
      <c r="U26" s="743" t="s">
        <v>52</v>
      </c>
      <c r="V26" s="744"/>
      <c r="W26" s="744"/>
      <c r="X26" s="674"/>
      <c r="Y26" s="674"/>
      <c r="Z26" s="18" t="s">
        <v>16</v>
      </c>
      <c r="AA26" s="50"/>
      <c r="AB26" s="51"/>
      <c r="AC26" s="51"/>
      <c r="AD26" s="51"/>
      <c r="AE26" s="51"/>
      <c r="AF26" s="112"/>
    </row>
    <row r="27" spans="2:32" s="14" customFormat="1" ht="24" customHeight="1">
      <c r="B27" s="774"/>
      <c r="C27" s="592" t="s">
        <v>515</v>
      </c>
      <c r="D27" s="592"/>
      <c r="E27" s="592"/>
      <c r="F27" s="592"/>
      <c r="G27" s="592"/>
      <c r="H27" s="593"/>
      <c r="I27" s="472"/>
      <c r="J27" s="452"/>
      <c r="K27" s="455"/>
      <c r="L27" s="452"/>
      <c r="M27" s="455" t="s">
        <v>517</v>
      </c>
      <c r="N27" s="454"/>
      <c r="O27" s="455"/>
      <c r="P27" s="452"/>
      <c r="Q27" s="452"/>
      <c r="R27" s="455"/>
      <c r="S27" s="108" t="s">
        <v>516</v>
      </c>
      <c r="T27" s="473"/>
      <c r="U27" s="106"/>
      <c r="V27" s="455"/>
      <c r="W27" s="108"/>
      <c r="X27" s="452"/>
      <c r="Y27" s="106"/>
      <c r="Z27" s="455"/>
      <c r="AA27" s="452"/>
      <c r="AB27" s="452"/>
      <c r="AC27" s="452"/>
      <c r="AD27" s="455"/>
      <c r="AE27" s="452"/>
      <c r="AF27" s="471"/>
    </row>
    <row r="28" spans="2:32" s="14" customFormat="1" ht="13.5" customHeight="1" thickBot="1">
      <c r="B28" s="775"/>
      <c r="C28" s="835"/>
      <c r="D28" s="835"/>
      <c r="E28" s="835"/>
      <c r="F28" s="835"/>
      <c r="G28" s="835"/>
      <c r="H28" s="836"/>
      <c r="I28" s="597" t="s">
        <v>501</v>
      </c>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9"/>
    </row>
    <row r="29" spans="2:32" s="14" customFormat="1" ht="24" customHeight="1">
      <c r="B29" s="27"/>
      <c r="C29" s="59"/>
      <c r="D29" s="59"/>
      <c r="E29" s="59"/>
      <c r="F29" s="59"/>
      <c r="G29" s="59"/>
      <c r="H29" s="59"/>
      <c r="I29" s="60"/>
      <c r="J29" s="453"/>
      <c r="K29" s="61"/>
      <c r="L29" s="61"/>
      <c r="M29" s="61"/>
      <c r="N29" s="61"/>
      <c r="O29" s="62"/>
      <c r="P29" s="63"/>
      <c r="Q29" s="63"/>
      <c r="R29" s="63"/>
      <c r="S29" s="63"/>
      <c r="T29" s="63"/>
      <c r="U29" s="63"/>
      <c r="V29" s="63"/>
      <c r="W29" s="63"/>
      <c r="X29" s="63"/>
      <c r="Y29" s="63"/>
      <c r="Z29" s="63"/>
      <c r="AA29" s="64"/>
      <c r="AB29" s="64"/>
      <c r="AC29" s="64"/>
      <c r="AD29" s="64"/>
      <c r="AE29" s="64"/>
      <c r="AF29" s="64"/>
    </row>
    <row r="30" spans="2:32" s="14" customFormat="1" ht="24" customHeight="1" thickBot="1">
      <c r="B30" s="578" t="s">
        <v>497</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row>
    <row r="31" spans="2:32" s="23" customFormat="1" ht="30" customHeight="1">
      <c r="B31" s="773" t="s">
        <v>18</v>
      </c>
      <c r="C31" s="819" t="s">
        <v>124</v>
      </c>
      <c r="D31" s="620"/>
      <c r="E31" s="620"/>
      <c r="F31" s="620"/>
      <c r="G31" s="620"/>
      <c r="H31" s="621"/>
      <c r="I31" s="600" t="s">
        <v>6</v>
      </c>
      <c r="J31" s="601"/>
      <c r="K31" s="601"/>
      <c r="L31" s="601"/>
      <c r="M31" s="602"/>
      <c r="N31" s="458" t="s">
        <v>502</v>
      </c>
      <c r="O31" s="459"/>
      <c r="P31" s="456"/>
      <c r="Q31" s="459" t="s">
        <v>512</v>
      </c>
      <c r="R31" s="459"/>
      <c r="S31" s="459"/>
      <c r="T31" s="1020"/>
      <c r="U31" s="1020"/>
      <c r="V31" s="1020"/>
      <c r="W31" s="1020"/>
      <c r="X31" s="460" t="s">
        <v>112</v>
      </c>
      <c r="Y31" s="600" t="s">
        <v>95</v>
      </c>
      <c r="Z31" s="601"/>
      <c r="AA31" s="602"/>
      <c r="AB31" s="564"/>
      <c r="AC31" s="565"/>
      <c r="AD31" s="565"/>
      <c r="AE31" s="565"/>
      <c r="AF31" s="566"/>
    </row>
    <row r="32" spans="2:32" s="23" customFormat="1" ht="30" customHeight="1">
      <c r="B32" s="774"/>
      <c r="C32" s="820"/>
      <c r="D32" s="622"/>
      <c r="E32" s="622"/>
      <c r="F32" s="622"/>
      <c r="G32" s="622"/>
      <c r="H32" s="623"/>
      <c r="I32" s="603" t="s">
        <v>7</v>
      </c>
      <c r="J32" s="604"/>
      <c r="K32" s="604"/>
      <c r="L32" s="604"/>
      <c r="M32" s="605"/>
      <c r="N32" s="461" t="s">
        <v>502</v>
      </c>
      <c r="O32" s="462"/>
      <c r="P32" s="457"/>
      <c r="Q32" s="462" t="s">
        <v>512</v>
      </c>
      <c r="R32" s="462"/>
      <c r="S32" s="462"/>
      <c r="T32" s="635"/>
      <c r="U32" s="635"/>
      <c r="V32" s="635"/>
      <c r="W32" s="635"/>
      <c r="X32" s="463" t="s">
        <v>112</v>
      </c>
      <c r="Y32" s="603" t="s">
        <v>95</v>
      </c>
      <c r="Z32" s="604"/>
      <c r="AA32" s="605"/>
      <c r="AB32" s="567"/>
      <c r="AC32" s="568"/>
      <c r="AD32" s="568"/>
      <c r="AE32" s="568"/>
      <c r="AF32" s="569"/>
    </row>
    <row r="33" spans="2:32" s="23" customFormat="1" ht="30" customHeight="1">
      <c r="B33" s="774"/>
      <c r="C33" s="820"/>
      <c r="D33" s="622"/>
      <c r="E33" s="622"/>
      <c r="F33" s="622"/>
      <c r="G33" s="622"/>
      <c r="H33" s="623"/>
      <c r="I33" s="614" t="s">
        <v>153</v>
      </c>
      <c r="J33" s="615"/>
      <c r="K33" s="615"/>
      <c r="L33" s="615"/>
      <c r="M33" s="934"/>
      <c r="N33" s="52" t="s">
        <v>126</v>
      </c>
      <c r="O33" s="446"/>
      <c r="P33" s="52" t="s">
        <v>23</v>
      </c>
      <c r="Q33" s="446"/>
      <c r="R33" s="52" t="s">
        <v>40</v>
      </c>
      <c r="S33" s="446"/>
      <c r="T33" s="106" t="s">
        <v>478</v>
      </c>
      <c r="U33" s="444"/>
      <c r="V33" s="766" t="s">
        <v>154</v>
      </c>
      <c r="W33" s="622"/>
      <c r="X33" s="623"/>
      <c r="Y33" s="617" t="s">
        <v>131</v>
      </c>
      <c r="Z33" s="618"/>
      <c r="AA33" s="837"/>
      <c r="AB33" s="837"/>
      <c r="AC33" s="837"/>
      <c r="AD33" s="837"/>
      <c r="AE33" s="837"/>
      <c r="AF33" s="94" t="s">
        <v>26</v>
      </c>
    </row>
    <row r="34" spans="2:32" s="23" customFormat="1" ht="30" customHeight="1">
      <c r="B34" s="774"/>
      <c r="C34" s="820"/>
      <c r="D34" s="622"/>
      <c r="E34" s="622"/>
      <c r="F34" s="622"/>
      <c r="G34" s="622"/>
      <c r="H34" s="623"/>
      <c r="I34" s="901"/>
      <c r="J34" s="902"/>
      <c r="K34" s="902"/>
      <c r="L34" s="902"/>
      <c r="M34" s="1021"/>
      <c r="N34" s="52" t="s">
        <v>126</v>
      </c>
      <c r="O34" s="446"/>
      <c r="P34" s="52" t="s">
        <v>23</v>
      </c>
      <c r="Q34" s="446"/>
      <c r="R34" s="52" t="s">
        <v>40</v>
      </c>
      <c r="S34" s="446"/>
      <c r="T34" s="106" t="s">
        <v>538</v>
      </c>
      <c r="U34" s="445"/>
      <c r="V34" s="766"/>
      <c r="W34" s="622"/>
      <c r="X34" s="623"/>
      <c r="Y34" s="768" t="s">
        <v>171</v>
      </c>
      <c r="Z34" s="769"/>
      <c r="AA34" s="109"/>
      <c r="AB34" s="52"/>
      <c r="AC34" s="52"/>
      <c r="AD34" s="52"/>
      <c r="AE34" s="52"/>
      <c r="AF34" s="94"/>
    </row>
    <row r="35" spans="2:34" s="23" customFormat="1" ht="30" customHeight="1">
      <c r="B35" s="774"/>
      <c r="C35" s="821" t="s">
        <v>152</v>
      </c>
      <c r="D35" s="764"/>
      <c r="E35" s="764"/>
      <c r="F35" s="764"/>
      <c r="G35" s="764"/>
      <c r="H35" s="822"/>
      <c r="I35" s="567"/>
      <c r="J35" s="568"/>
      <c r="K35" s="568"/>
      <c r="L35" s="568"/>
      <c r="M35" s="78" t="s">
        <v>29</v>
      </c>
      <c r="N35" s="980"/>
      <c r="O35" s="980"/>
      <c r="P35" s="818" t="s">
        <v>30</v>
      </c>
      <c r="Q35" s="818"/>
      <c r="R35" s="980"/>
      <c r="S35" s="980"/>
      <c r="T35" s="818" t="s">
        <v>31</v>
      </c>
      <c r="U35" s="838"/>
      <c r="V35" s="573" t="s">
        <v>121</v>
      </c>
      <c r="W35" s="574"/>
      <c r="X35" s="574"/>
      <c r="Y35" s="574"/>
      <c r="Z35" s="574"/>
      <c r="AA35" s="575"/>
      <c r="AB35" s="498"/>
      <c r="AC35" s="501" t="s">
        <v>184</v>
      </c>
      <c r="AD35" s="501" t="s">
        <v>168</v>
      </c>
      <c r="AE35" s="499"/>
      <c r="AF35" s="502" t="s">
        <v>92</v>
      </c>
      <c r="AG35" s="26"/>
      <c r="AH35" s="26"/>
    </row>
    <row r="36" spans="2:34" s="23" customFormat="1" ht="24.75" customHeight="1">
      <c r="B36" s="774"/>
      <c r="C36" s="820"/>
      <c r="D36" s="622"/>
      <c r="E36" s="622"/>
      <c r="F36" s="622"/>
      <c r="G36" s="622"/>
      <c r="H36" s="623"/>
      <c r="I36" s="614" t="s">
        <v>100</v>
      </c>
      <c r="J36" s="764"/>
      <c r="K36" s="764"/>
      <c r="L36" s="764"/>
      <c r="M36" s="764"/>
      <c r="N36" s="765"/>
      <c r="O36" s="99"/>
      <c r="P36" s="504"/>
      <c r="Q36" s="100" t="s">
        <v>172</v>
      </c>
      <c r="R36" s="100"/>
      <c r="S36" s="100"/>
      <c r="T36" s="101"/>
      <c r="U36" s="614" t="s">
        <v>120</v>
      </c>
      <c r="V36" s="615"/>
      <c r="W36" s="615"/>
      <c r="X36" s="615"/>
      <c r="Y36" s="615"/>
      <c r="Z36" s="616"/>
      <c r="AA36" s="99"/>
      <c r="AB36" s="504"/>
      <c r="AC36" s="100" t="s">
        <v>172</v>
      </c>
      <c r="AD36" s="100"/>
      <c r="AE36" s="100"/>
      <c r="AF36" s="110"/>
      <c r="AG36" s="26"/>
      <c r="AH36" s="26"/>
    </row>
    <row r="37" spans="2:34" s="23" customFormat="1" ht="24.75" customHeight="1">
      <c r="B37" s="774"/>
      <c r="C37" s="820"/>
      <c r="D37" s="622"/>
      <c r="E37" s="622"/>
      <c r="F37" s="622"/>
      <c r="G37" s="622"/>
      <c r="H37" s="623"/>
      <c r="I37" s="766"/>
      <c r="J37" s="622"/>
      <c r="K37" s="622"/>
      <c r="L37" s="622"/>
      <c r="M37" s="622"/>
      <c r="N37" s="767"/>
      <c r="O37" s="102"/>
      <c r="P37" s="503"/>
      <c r="Q37" s="103" t="s">
        <v>32</v>
      </c>
      <c r="R37" s="103"/>
      <c r="S37" s="103"/>
      <c r="T37" s="104"/>
      <c r="U37" s="617"/>
      <c r="V37" s="618"/>
      <c r="W37" s="618"/>
      <c r="X37" s="618"/>
      <c r="Y37" s="618"/>
      <c r="Z37" s="619"/>
      <c r="AA37" s="102"/>
      <c r="AB37" s="503"/>
      <c r="AC37" s="103" t="s">
        <v>32</v>
      </c>
      <c r="AD37" s="103"/>
      <c r="AE37" s="103"/>
      <c r="AF37" s="111"/>
      <c r="AG37" s="26"/>
      <c r="AH37" s="26"/>
    </row>
    <row r="38" spans="2:32" ht="19.5" customHeight="1">
      <c r="B38" s="774"/>
      <c r="C38" s="820" t="s">
        <v>547</v>
      </c>
      <c r="D38" s="618"/>
      <c r="E38" s="618"/>
      <c r="F38" s="618"/>
      <c r="G38" s="618"/>
      <c r="H38" s="823"/>
      <c r="I38" s="776" t="s">
        <v>539</v>
      </c>
      <c r="J38" s="777"/>
      <c r="K38" s="777"/>
      <c r="L38" s="777"/>
      <c r="M38" s="777"/>
      <c r="N38" s="778"/>
      <c r="O38" s="561" t="s">
        <v>34</v>
      </c>
      <c r="P38" s="562"/>
      <c r="Q38" s="562"/>
      <c r="R38" s="562"/>
      <c r="S38" s="562"/>
      <c r="T38" s="563"/>
      <c r="U38" s="561" t="s">
        <v>35</v>
      </c>
      <c r="V38" s="562"/>
      <c r="W38" s="562"/>
      <c r="X38" s="562"/>
      <c r="Y38" s="562"/>
      <c r="Z38" s="563"/>
      <c r="AA38" s="561" t="s">
        <v>36</v>
      </c>
      <c r="AB38" s="562"/>
      <c r="AC38" s="562"/>
      <c r="AD38" s="562"/>
      <c r="AE38" s="562"/>
      <c r="AF38" s="792"/>
    </row>
    <row r="39" spans="2:32" ht="19.5" customHeight="1">
      <c r="B39" s="774"/>
      <c r="C39" s="824"/>
      <c r="D39" s="618"/>
      <c r="E39" s="618"/>
      <c r="F39" s="618"/>
      <c r="G39" s="618"/>
      <c r="H39" s="823"/>
      <c r="I39" s="559"/>
      <c r="J39" s="560"/>
      <c r="K39" s="560"/>
      <c r="L39" s="560"/>
      <c r="M39" s="560"/>
      <c r="N39" s="55" t="s">
        <v>37</v>
      </c>
      <c r="O39" s="559"/>
      <c r="P39" s="560"/>
      <c r="Q39" s="560"/>
      <c r="R39" s="560"/>
      <c r="S39" s="560"/>
      <c r="T39" s="55" t="s">
        <v>37</v>
      </c>
      <c r="U39" s="559"/>
      <c r="V39" s="560"/>
      <c r="W39" s="560"/>
      <c r="X39" s="560"/>
      <c r="Y39" s="560"/>
      <c r="Z39" s="55" t="s">
        <v>37</v>
      </c>
      <c r="AA39" s="559"/>
      <c r="AB39" s="560"/>
      <c r="AC39" s="560"/>
      <c r="AD39" s="560"/>
      <c r="AE39" s="560"/>
      <c r="AF39" s="56" t="s">
        <v>37</v>
      </c>
    </row>
    <row r="40" spans="2:32" ht="19.5" customHeight="1">
      <c r="B40" s="774"/>
      <c r="C40" s="824"/>
      <c r="D40" s="618"/>
      <c r="E40" s="618"/>
      <c r="F40" s="618"/>
      <c r="G40" s="618"/>
      <c r="H40" s="823"/>
      <c r="I40" s="561" t="s">
        <v>536</v>
      </c>
      <c r="J40" s="562"/>
      <c r="K40" s="562"/>
      <c r="L40" s="562"/>
      <c r="M40" s="562"/>
      <c r="N40" s="563"/>
      <c r="O40" s="561" t="s">
        <v>537</v>
      </c>
      <c r="P40" s="562"/>
      <c r="Q40" s="562"/>
      <c r="R40" s="562"/>
      <c r="S40" s="562"/>
      <c r="T40" s="563"/>
      <c r="U40" s="561"/>
      <c r="V40" s="562"/>
      <c r="W40" s="562"/>
      <c r="X40" s="562"/>
      <c r="Y40" s="562"/>
      <c r="Z40" s="563"/>
      <c r="AA40" s="561"/>
      <c r="AB40" s="562"/>
      <c r="AC40" s="562"/>
      <c r="AD40" s="562"/>
      <c r="AE40" s="562"/>
      <c r="AF40" s="792"/>
    </row>
    <row r="41" spans="2:32" ht="19.5" customHeight="1" thickBot="1">
      <c r="B41" s="774"/>
      <c r="C41" s="824"/>
      <c r="D41" s="618"/>
      <c r="E41" s="618"/>
      <c r="F41" s="618"/>
      <c r="G41" s="618"/>
      <c r="H41" s="823"/>
      <c r="I41" s="559"/>
      <c r="J41" s="560"/>
      <c r="K41" s="560"/>
      <c r="L41" s="560"/>
      <c r="M41" s="560"/>
      <c r="N41" s="55" t="s">
        <v>37</v>
      </c>
      <c r="O41" s="559"/>
      <c r="P41" s="560"/>
      <c r="Q41" s="560"/>
      <c r="R41" s="560"/>
      <c r="S41" s="560"/>
      <c r="T41" s="55" t="s">
        <v>37</v>
      </c>
      <c r="U41" s="559"/>
      <c r="V41" s="560"/>
      <c r="W41" s="560"/>
      <c r="X41" s="560"/>
      <c r="Y41" s="560"/>
      <c r="Z41" s="55" t="s">
        <v>37</v>
      </c>
      <c r="AA41" s="559"/>
      <c r="AB41" s="560"/>
      <c r="AC41" s="560"/>
      <c r="AD41" s="560"/>
      <c r="AE41" s="560"/>
      <c r="AF41" s="470" t="s">
        <v>37</v>
      </c>
    </row>
    <row r="42" spans="2:32" ht="19.5" customHeight="1">
      <c r="B42" s="774"/>
      <c r="C42" s="824"/>
      <c r="D42" s="618"/>
      <c r="E42" s="618"/>
      <c r="F42" s="618"/>
      <c r="G42" s="618"/>
      <c r="H42" s="823"/>
      <c r="I42" s="561"/>
      <c r="J42" s="562"/>
      <c r="K42" s="562"/>
      <c r="L42" s="562"/>
      <c r="M42" s="562"/>
      <c r="N42" s="563"/>
      <c r="O42" s="561"/>
      <c r="P42" s="562"/>
      <c r="Q42" s="562"/>
      <c r="R42" s="562"/>
      <c r="S42" s="562"/>
      <c r="T42" s="563"/>
      <c r="U42" s="561" t="s">
        <v>540</v>
      </c>
      <c r="V42" s="562"/>
      <c r="W42" s="562"/>
      <c r="X42" s="562"/>
      <c r="Y42" s="562"/>
      <c r="Z42" s="562"/>
      <c r="AA42" s="570" t="s">
        <v>513</v>
      </c>
      <c r="AB42" s="571"/>
      <c r="AC42" s="571"/>
      <c r="AD42" s="571"/>
      <c r="AE42" s="571"/>
      <c r="AF42" s="572"/>
    </row>
    <row r="43" spans="2:32" ht="19.5" customHeight="1" thickBot="1">
      <c r="B43" s="775"/>
      <c r="C43" s="825"/>
      <c r="D43" s="826"/>
      <c r="E43" s="826"/>
      <c r="F43" s="826"/>
      <c r="G43" s="826"/>
      <c r="H43" s="827"/>
      <c r="I43" s="559"/>
      <c r="J43" s="560"/>
      <c r="K43" s="560"/>
      <c r="L43" s="560"/>
      <c r="M43" s="560"/>
      <c r="N43" s="57" t="s">
        <v>37</v>
      </c>
      <c r="O43" s="559"/>
      <c r="P43" s="560"/>
      <c r="Q43" s="560"/>
      <c r="R43" s="560"/>
      <c r="S43" s="560"/>
      <c r="T43" s="57" t="s">
        <v>37</v>
      </c>
      <c r="U43" s="559"/>
      <c r="V43" s="560"/>
      <c r="W43" s="560"/>
      <c r="X43" s="560"/>
      <c r="Y43" s="560"/>
      <c r="Z43" s="469" t="s">
        <v>37</v>
      </c>
      <c r="AA43" s="629">
        <f>I39+O39+U39+AA39+I41+O41+U41+AA41+I43+O43+U43</f>
        <v>0</v>
      </c>
      <c r="AB43" s="630"/>
      <c r="AC43" s="630"/>
      <c r="AD43" s="630"/>
      <c r="AE43" s="630"/>
      <c r="AF43" s="58" t="s">
        <v>37</v>
      </c>
    </row>
    <row r="44" spans="2:32" s="23" customFormat="1" ht="6" customHeight="1">
      <c r="B44" s="27"/>
      <c r="C44" s="28"/>
      <c r="D44" s="29"/>
      <c r="E44" s="29"/>
      <c r="F44" s="29"/>
      <c r="G44" s="29"/>
      <c r="H44" s="29"/>
      <c r="I44" s="30"/>
      <c r="J44" s="30"/>
      <c r="K44" s="30"/>
      <c r="L44" s="30"/>
      <c r="M44" s="30"/>
      <c r="N44" s="29"/>
      <c r="O44" s="30"/>
      <c r="P44" s="30"/>
      <c r="Q44" s="30"/>
      <c r="R44" s="30"/>
      <c r="S44" s="30"/>
      <c r="T44" s="29"/>
      <c r="U44" s="30"/>
      <c r="V44" s="30"/>
      <c r="W44" s="30"/>
      <c r="X44" s="30"/>
      <c r="Y44" s="30"/>
      <c r="Z44" s="29"/>
      <c r="AA44" s="30"/>
      <c r="AB44" s="30"/>
      <c r="AC44" s="30"/>
      <c r="AD44" s="30"/>
      <c r="AE44" s="30"/>
      <c r="AF44" s="29"/>
    </row>
    <row r="45" spans="2:32" s="23" customFormat="1" ht="16.5" customHeight="1">
      <c r="B45" s="65"/>
      <c r="C45" s="66"/>
      <c r="D45" s="25"/>
      <c r="E45" s="25"/>
      <c r="F45" s="25"/>
      <c r="G45" s="25"/>
      <c r="H45" s="25"/>
      <c r="I45" s="67"/>
      <c r="J45" s="67"/>
      <c r="K45" s="67"/>
      <c r="L45" s="67"/>
      <c r="M45" s="67"/>
      <c r="N45" s="25"/>
      <c r="O45" s="67"/>
      <c r="P45" s="67"/>
      <c r="Q45" s="67"/>
      <c r="R45" s="67"/>
      <c r="S45" s="67"/>
      <c r="T45" s="25"/>
      <c r="U45" s="67"/>
      <c r="V45" s="67"/>
      <c r="W45" s="67"/>
      <c r="X45" s="67"/>
      <c r="Y45" s="67"/>
      <c r="Z45" s="25"/>
      <c r="AA45" s="67"/>
      <c r="AB45" s="67"/>
      <c r="AC45" s="67"/>
      <c r="AD45" s="67"/>
      <c r="AE45" s="67"/>
      <c r="AF45" s="25"/>
    </row>
    <row r="46" spans="2:32" ht="19.5" customHeight="1" thickBot="1">
      <c r="B46" s="578" t="s">
        <v>498</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row>
    <row r="47" spans="2:32" ht="15" customHeight="1">
      <c r="B47" s="831" t="s">
        <v>449</v>
      </c>
      <c r="C47" s="832"/>
      <c r="D47" s="832"/>
      <c r="E47" s="833"/>
      <c r="F47" s="829" t="s">
        <v>119</v>
      </c>
      <c r="G47" s="830"/>
      <c r="H47" s="782"/>
      <c r="I47" s="782"/>
      <c r="J47" s="782"/>
      <c r="K47" s="782"/>
      <c r="L47" s="782"/>
      <c r="M47" s="782"/>
      <c r="N47" s="782"/>
      <c r="O47" s="782"/>
      <c r="P47" s="782"/>
      <c r="Q47" s="885"/>
      <c r="R47" s="620" t="s">
        <v>518</v>
      </c>
      <c r="S47" s="620"/>
      <c r="T47" s="620"/>
      <c r="U47" s="621"/>
      <c r="V47" s="1022" t="s">
        <v>581</v>
      </c>
      <c r="W47" s="1023"/>
      <c r="X47" s="1023"/>
      <c r="Y47" s="1023"/>
      <c r="Z47" s="1023"/>
      <c r="AA47" s="1023"/>
      <c r="AB47" s="1023"/>
      <c r="AC47" s="1023"/>
      <c r="AD47" s="1023"/>
      <c r="AE47" s="1023"/>
      <c r="AF47" s="1024"/>
    </row>
    <row r="48" spans="2:33" ht="15.75" customHeight="1">
      <c r="B48" s="807"/>
      <c r="C48" s="808"/>
      <c r="D48" s="808"/>
      <c r="E48" s="809"/>
      <c r="F48" s="784"/>
      <c r="G48" s="785"/>
      <c r="H48" s="785"/>
      <c r="I48" s="785"/>
      <c r="J48" s="785"/>
      <c r="K48" s="785"/>
      <c r="L48" s="785"/>
      <c r="M48" s="785"/>
      <c r="N48" s="785"/>
      <c r="O48" s="785"/>
      <c r="P48" s="785"/>
      <c r="Q48" s="786"/>
      <c r="R48" s="622"/>
      <c r="S48" s="622"/>
      <c r="T48" s="622"/>
      <c r="U48" s="623"/>
      <c r="V48" s="736" t="s">
        <v>119</v>
      </c>
      <c r="W48" s="737"/>
      <c r="X48" s="1040"/>
      <c r="Y48" s="1040"/>
      <c r="Z48" s="1040"/>
      <c r="AA48" s="1040"/>
      <c r="AB48" s="1040"/>
      <c r="AC48" s="1040"/>
      <c r="AD48" s="1040"/>
      <c r="AE48" s="1040"/>
      <c r="AF48" s="1041"/>
      <c r="AG48" s="84"/>
    </row>
    <row r="49" spans="2:32" ht="30" customHeight="1" thickBot="1">
      <c r="B49" s="834"/>
      <c r="C49" s="835"/>
      <c r="D49" s="835"/>
      <c r="E49" s="836"/>
      <c r="F49" s="709"/>
      <c r="G49" s="710"/>
      <c r="H49" s="710"/>
      <c r="I49" s="710"/>
      <c r="J49" s="710"/>
      <c r="K49" s="710"/>
      <c r="L49" s="710"/>
      <c r="M49" s="710"/>
      <c r="N49" s="710"/>
      <c r="O49" s="710"/>
      <c r="P49" s="710"/>
      <c r="Q49" s="711"/>
      <c r="R49" s="624"/>
      <c r="S49" s="624"/>
      <c r="T49" s="624"/>
      <c r="U49" s="625"/>
      <c r="V49" s="709"/>
      <c r="W49" s="710"/>
      <c r="X49" s="710"/>
      <c r="Y49" s="710"/>
      <c r="Z49" s="710"/>
      <c r="AA49" s="710"/>
      <c r="AB49" s="710"/>
      <c r="AC49" s="710"/>
      <c r="AD49" s="710"/>
      <c r="AE49" s="710"/>
      <c r="AF49" s="735"/>
    </row>
    <row r="50" spans="2:32" s="23" customFormat="1" ht="15" customHeight="1">
      <c r="B50" s="819" t="s">
        <v>519</v>
      </c>
      <c r="C50" s="620"/>
      <c r="D50" s="620"/>
      <c r="E50" s="621"/>
      <c r="F50" s="620" t="s">
        <v>90</v>
      </c>
      <c r="G50" s="621"/>
      <c r="H50" s="1027" t="s">
        <v>99</v>
      </c>
      <c r="I50" s="1028"/>
      <c r="J50" s="1028"/>
      <c r="K50" s="1028"/>
      <c r="L50" s="1028"/>
      <c r="M50" s="1029"/>
      <c r="N50" s="1038"/>
      <c r="O50" s="1038"/>
      <c r="P50" s="1038"/>
      <c r="Q50" s="1038"/>
      <c r="R50" s="1038"/>
      <c r="S50" s="1038"/>
      <c r="T50" s="1038"/>
      <c r="U50" s="1038"/>
      <c r="V50" s="1038"/>
      <c r="W50" s="1038"/>
      <c r="X50" s="1038"/>
      <c r="Y50" s="1038"/>
      <c r="Z50" s="1038"/>
      <c r="AA50" s="1038"/>
      <c r="AB50" s="1038"/>
      <c r="AC50" s="1038"/>
      <c r="AD50" s="1038"/>
      <c r="AE50" s="1038"/>
      <c r="AF50" s="1039"/>
    </row>
    <row r="51" spans="2:32" s="23" customFormat="1" ht="24" customHeight="1">
      <c r="B51" s="820"/>
      <c r="C51" s="622"/>
      <c r="D51" s="622"/>
      <c r="E51" s="623"/>
      <c r="F51" s="622"/>
      <c r="G51" s="623"/>
      <c r="H51" s="1025" t="s">
        <v>143</v>
      </c>
      <c r="I51" s="1026"/>
      <c r="J51" s="1030" t="s">
        <v>148</v>
      </c>
      <c r="K51" s="1030"/>
      <c r="L51" s="1030"/>
      <c r="M51" s="1031"/>
      <c r="N51" s="1042"/>
      <c r="O51" s="1043"/>
      <c r="P51" s="1043"/>
      <c r="Q51" s="1043"/>
      <c r="R51" s="1043"/>
      <c r="S51" s="1043"/>
      <c r="T51" s="1043"/>
      <c r="U51" s="1043"/>
      <c r="V51" s="1043"/>
      <c r="W51" s="1043"/>
      <c r="X51" s="1043"/>
      <c r="Y51" s="1043"/>
      <c r="Z51" s="888" t="s">
        <v>149</v>
      </c>
      <c r="AA51" s="888"/>
      <c r="AB51" s="888"/>
      <c r="AC51" s="402"/>
      <c r="AD51" s="387" t="s">
        <v>23</v>
      </c>
      <c r="AE51" s="403"/>
      <c r="AF51" s="477" t="s">
        <v>22</v>
      </c>
    </row>
    <row r="52" spans="2:32" s="23" customFormat="1" ht="24" customHeight="1">
      <c r="B52" s="820"/>
      <c r="C52" s="622"/>
      <c r="D52" s="622"/>
      <c r="E52" s="623"/>
      <c r="F52" s="622"/>
      <c r="G52" s="623"/>
      <c r="H52" s="1025"/>
      <c r="I52" s="1026"/>
      <c r="J52" s="1032" t="s">
        <v>520</v>
      </c>
      <c r="K52" s="1030"/>
      <c r="L52" s="1030"/>
      <c r="M52" s="1031"/>
      <c r="N52" s="1042"/>
      <c r="O52" s="1043"/>
      <c r="P52" s="1043"/>
      <c r="Q52" s="1043"/>
      <c r="R52" s="1043"/>
      <c r="S52" s="1043"/>
      <c r="T52" s="1043"/>
      <c r="U52" s="1043"/>
      <c r="V52" s="1043"/>
      <c r="W52" s="1043"/>
      <c r="X52" s="1043"/>
      <c r="Y52" s="1043"/>
      <c r="Z52" s="888" t="s">
        <v>149</v>
      </c>
      <c r="AA52" s="888"/>
      <c r="AB52" s="888"/>
      <c r="AC52" s="402"/>
      <c r="AD52" s="387" t="s">
        <v>23</v>
      </c>
      <c r="AE52" s="403"/>
      <c r="AF52" s="477" t="s">
        <v>22</v>
      </c>
    </row>
    <row r="53" spans="2:32" s="23" customFormat="1" ht="24.75" customHeight="1">
      <c r="B53" s="820"/>
      <c r="C53" s="622"/>
      <c r="D53" s="622"/>
      <c r="E53" s="623"/>
      <c r="F53" s="622"/>
      <c r="G53" s="623"/>
      <c r="H53" s="1025" t="s">
        <v>144</v>
      </c>
      <c r="I53" s="1026"/>
      <c r="J53" s="1035" t="s">
        <v>521</v>
      </c>
      <c r="K53" s="1035"/>
      <c r="L53" s="1035"/>
      <c r="M53" s="1036"/>
      <c r="N53" s="474"/>
      <c r="O53" s="886"/>
      <c r="P53" s="886"/>
      <c r="Q53" s="886"/>
      <c r="R53" s="388" t="s">
        <v>23</v>
      </c>
      <c r="S53" s="450"/>
      <c r="T53" s="388" t="s">
        <v>22</v>
      </c>
      <c r="U53" s="450"/>
      <c r="V53" s="388" t="s">
        <v>21</v>
      </c>
      <c r="W53" s="475" t="s">
        <v>180</v>
      </c>
      <c r="X53" s="388"/>
      <c r="Y53" s="388"/>
      <c r="Z53" s="388"/>
      <c r="AA53" s="384"/>
      <c r="AB53" s="475"/>
      <c r="AC53" s="388"/>
      <c r="AD53" s="388"/>
      <c r="AE53" s="384"/>
      <c r="AF53" s="412"/>
    </row>
    <row r="54" spans="2:32" s="23" customFormat="1" ht="24.75" customHeight="1" thickBot="1">
      <c r="B54" s="828"/>
      <c r="C54" s="624"/>
      <c r="D54" s="624"/>
      <c r="E54" s="625"/>
      <c r="F54" s="624"/>
      <c r="G54" s="625"/>
      <c r="H54" s="1033"/>
      <c r="I54" s="1034"/>
      <c r="J54" s="1034" t="s">
        <v>522</v>
      </c>
      <c r="K54" s="1034"/>
      <c r="L54" s="1034"/>
      <c r="M54" s="1037"/>
      <c r="N54" s="476"/>
      <c r="O54" s="933"/>
      <c r="P54" s="933"/>
      <c r="Q54" s="933"/>
      <c r="R54" s="116" t="s">
        <v>23</v>
      </c>
      <c r="S54" s="449"/>
      <c r="T54" s="116" t="s">
        <v>22</v>
      </c>
      <c r="U54" s="449"/>
      <c r="V54" s="116" t="s">
        <v>21</v>
      </c>
      <c r="W54" s="117" t="s">
        <v>163</v>
      </c>
      <c r="X54" s="116"/>
      <c r="Y54" s="116"/>
      <c r="Z54" s="116"/>
      <c r="AA54" s="118"/>
      <c r="AB54" s="117"/>
      <c r="AC54" s="116"/>
      <c r="AD54" s="116"/>
      <c r="AE54" s="118"/>
      <c r="AF54" s="119"/>
    </row>
    <row r="55" spans="2:32" s="23" customFormat="1" ht="12" customHeight="1">
      <c r="B55" s="54"/>
      <c r="C55" s="54"/>
      <c r="D55" s="54"/>
      <c r="E55" s="54"/>
      <c r="F55" s="69"/>
      <c r="G55" s="69"/>
      <c r="H55" s="69"/>
      <c r="I55" s="69"/>
      <c r="J55" s="69"/>
      <c r="K55" s="69"/>
      <c r="L55" s="69"/>
      <c r="M55" s="69"/>
      <c r="N55" s="69"/>
      <c r="O55" s="69"/>
      <c r="P55" s="69"/>
      <c r="Q55" s="69"/>
      <c r="R55" s="29"/>
      <c r="S55" s="29"/>
      <c r="T55" s="29"/>
      <c r="U55" s="70"/>
      <c r="V55" s="70"/>
      <c r="W55" s="70"/>
      <c r="X55" s="70"/>
      <c r="Y55" s="70"/>
      <c r="Z55" s="70"/>
      <c r="AA55" s="70"/>
      <c r="AB55" s="70"/>
      <c r="AC55" s="70"/>
      <c r="AD55" s="70"/>
      <c r="AE55" s="70"/>
      <c r="AF55" s="70"/>
    </row>
    <row r="56" spans="2:32" ht="14.25" customHeight="1" thickBot="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2" t="s">
        <v>139</v>
      </c>
    </row>
    <row r="57" spans="2:32" ht="19.5" customHeight="1">
      <c r="B57" s="685" t="s">
        <v>113</v>
      </c>
      <c r="C57" s="644"/>
      <c r="D57" s="644"/>
      <c r="E57" s="644"/>
      <c r="F57" s="644"/>
      <c r="G57" s="24"/>
      <c r="H57" s="649"/>
      <c r="I57" s="650"/>
      <c r="J57" s="650"/>
      <c r="K57" s="650"/>
      <c r="L57" s="650"/>
      <c r="M57" s="650"/>
      <c r="N57" s="650"/>
      <c r="O57" s="650"/>
      <c r="P57" s="650"/>
      <c r="Q57" s="651"/>
      <c r="R57" s="643" t="s">
        <v>60</v>
      </c>
      <c r="S57" s="644"/>
      <c r="T57" s="644"/>
      <c r="U57" s="644"/>
      <c r="V57" s="645"/>
      <c r="W57" s="646"/>
      <c r="X57" s="647"/>
      <c r="Y57" s="647"/>
      <c r="Z57" s="647"/>
      <c r="AA57" s="647"/>
      <c r="AB57" s="648"/>
      <c r="AC57" s="88"/>
      <c r="AD57" s="33" t="s">
        <v>161</v>
      </c>
      <c r="AE57" s="89"/>
      <c r="AF57" s="87" t="s">
        <v>160</v>
      </c>
    </row>
    <row r="58" spans="2:32" ht="24" customHeight="1">
      <c r="B58" s="720" t="s">
        <v>142</v>
      </c>
      <c r="C58" s="721"/>
      <c r="D58" s="721"/>
      <c r="E58" s="721"/>
      <c r="F58" s="721"/>
      <c r="G58" s="722"/>
      <c r="H58" s="726"/>
      <c r="I58" s="663" t="s">
        <v>42</v>
      </c>
      <c r="J58" s="663"/>
      <c r="K58" s="673"/>
      <c r="L58" s="663" t="s">
        <v>43</v>
      </c>
      <c r="M58" s="663"/>
      <c r="N58" s="663"/>
      <c r="O58" s="673"/>
      <c r="P58" s="663" t="s">
        <v>44</v>
      </c>
      <c r="Q58" s="675"/>
      <c r="R58" s="667" t="s">
        <v>141</v>
      </c>
      <c r="S58" s="668"/>
      <c r="T58" s="668"/>
      <c r="U58" s="668"/>
      <c r="V58" s="669"/>
      <c r="W58" s="127"/>
      <c r="X58" s="123" t="s">
        <v>45</v>
      </c>
      <c r="Y58" s="128"/>
      <c r="Z58" s="681" t="s">
        <v>46</v>
      </c>
      <c r="AA58" s="681"/>
      <c r="AB58" s="128"/>
      <c r="AC58" s="123" t="s">
        <v>45</v>
      </c>
      <c r="AD58" s="128"/>
      <c r="AE58" s="665" t="s">
        <v>47</v>
      </c>
      <c r="AF58" s="682"/>
    </row>
    <row r="59" spans="2:32" ht="24" customHeight="1">
      <c r="B59" s="723"/>
      <c r="C59" s="724"/>
      <c r="D59" s="724"/>
      <c r="E59" s="724"/>
      <c r="F59" s="724"/>
      <c r="G59" s="725"/>
      <c r="H59" s="727"/>
      <c r="I59" s="676"/>
      <c r="J59" s="676"/>
      <c r="K59" s="674"/>
      <c r="L59" s="676"/>
      <c r="M59" s="676"/>
      <c r="N59" s="676"/>
      <c r="O59" s="674"/>
      <c r="P59" s="676"/>
      <c r="Q59" s="677"/>
      <c r="R59" s="667" t="s">
        <v>8</v>
      </c>
      <c r="S59" s="668"/>
      <c r="T59" s="668"/>
      <c r="U59" s="668"/>
      <c r="V59" s="669"/>
      <c r="W59" s="127"/>
      <c r="X59" s="123" t="s">
        <v>45</v>
      </c>
      <c r="Y59" s="128"/>
      <c r="Z59" s="681" t="s">
        <v>46</v>
      </c>
      <c r="AA59" s="681"/>
      <c r="AB59" s="128"/>
      <c r="AC59" s="123" t="s">
        <v>45</v>
      </c>
      <c r="AD59" s="128"/>
      <c r="AE59" s="665" t="s">
        <v>47</v>
      </c>
      <c r="AF59" s="682"/>
    </row>
    <row r="60" spans="2:32" ht="24" customHeight="1">
      <c r="B60" s="683" t="s">
        <v>523</v>
      </c>
      <c r="C60" s="668"/>
      <c r="D60" s="668"/>
      <c r="E60" s="668"/>
      <c r="F60" s="668"/>
      <c r="G60" s="669"/>
      <c r="H60" s="664" t="s">
        <v>48</v>
      </c>
      <c r="I60" s="639"/>
      <c r="J60" s="448"/>
      <c r="K60" s="122" t="s">
        <v>122</v>
      </c>
      <c r="L60" s="639" t="s">
        <v>123</v>
      </c>
      <c r="M60" s="639"/>
      <c r="N60" s="639"/>
      <c r="O60" s="442"/>
      <c r="P60" s="665" t="s">
        <v>49</v>
      </c>
      <c r="Q60" s="666"/>
      <c r="R60" s="667"/>
      <c r="S60" s="668"/>
      <c r="T60" s="668"/>
      <c r="U60" s="668"/>
      <c r="V60" s="669"/>
      <c r="W60" s="664" t="s">
        <v>48</v>
      </c>
      <c r="X60" s="639"/>
      <c r="Y60" s="448"/>
      <c r="Z60" s="122" t="s">
        <v>122</v>
      </c>
      <c r="AA60" s="639" t="s">
        <v>123</v>
      </c>
      <c r="AB60" s="639"/>
      <c r="AC60" s="639"/>
      <c r="AD60" s="442"/>
      <c r="AE60" s="665" t="s">
        <v>49</v>
      </c>
      <c r="AF60" s="682"/>
    </row>
    <row r="61" spans="2:32" ht="24" customHeight="1">
      <c r="B61" s="683" t="s">
        <v>524</v>
      </c>
      <c r="C61" s="668"/>
      <c r="D61" s="668"/>
      <c r="E61" s="668"/>
      <c r="F61" s="668"/>
      <c r="G61" s="669"/>
      <c r="H61" s="664" t="s">
        <v>48</v>
      </c>
      <c r="I61" s="639"/>
      <c r="J61" s="448"/>
      <c r="K61" s="122" t="s">
        <v>122</v>
      </c>
      <c r="L61" s="639" t="s">
        <v>123</v>
      </c>
      <c r="M61" s="639"/>
      <c r="N61" s="639"/>
      <c r="O61" s="442"/>
      <c r="P61" s="665" t="s">
        <v>49</v>
      </c>
      <c r="Q61" s="666"/>
      <c r="R61" s="667"/>
      <c r="S61" s="668"/>
      <c r="T61" s="668"/>
      <c r="U61" s="668"/>
      <c r="V61" s="669"/>
      <c r="W61" s="664" t="s">
        <v>48</v>
      </c>
      <c r="X61" s="639"/>
      <c r="Y61" s="448"/>
      <c r="Z61" s="122" t="s">
        <v>122</v>
      </c>
      <c r="AA61" s="639" t="s">
        <v>123</v>
      </c>
      <c r="AB61" s="639"/>
      <c r="AC61" s="639"/>
      <c r="AD61" s="442"/>
      <c r="AE61" s="665" t="s">
        <v>49</v>
      </c>
      <c r="AF61" s="682"/>
    </row>
    <row r="62" spans="2:32" ht="24" customHeight="1">
      <c r="B62" s="683" t="s">
        <v>526</v>
      </c>
      <c r="C62" s="668"/>
      <c r="D62" s="668"/>
      <c r="E62" s="668"/>
      <c r="F62" s="668"/>
      <c r="G62" s="669"/>
      <c r="H62" s="664" t="s">
        <v>48</v>
      </c>
      <c r="I62" s="639"/>
      <c r="J62" s="448"/>
      <c r="K62" s="122" t="s">
        <v>122</v>
      </c>
      <c r="L62" s="639" t="s">
        <v>123</v>
      </c>
      <c r="M62" s="639"/>
      <c r="N62" s="639"/>
      <c r="O62" s="442"/>
      <c r="P62" s="665" t="s">
        <v>49</v>
      </c>
      <c r="Q62" s="666"/>
      <c r="R62" s="667"/>
      <c r="S62" s="668"/>
      <c r="T62" s="668"/>
      <c r="U62" s="668"/>
      <c r="V62" s="669"/>
      <c r="W62" s="664" t="s">
        <v>48</v>
      </c>
      <c r="X62" s="639"/>
      <c r="Y62" s="448"/>
      <c r="Z62" s="122" t="s">
        <v>122</v>
      </c>
      <c r="AA62" s="639" t="s">
        <v>123</v>
      </c>
      <c r="AB62" s="639"/>
      <c r="AC62" s="639"/>
      <c r="AD62" s="442"/>
      <c r="AE62" s="665" t="s">
        <v>49</v>
      </c>
      <c r="AF62" s="682"/>
    </row>
    <row r="63" spans="2:32" ht="24" customHeight="1">
      <c r="B63" s="683" t="s">
        <v>133</v>
      </c>
      <c r="C63" s="668"/>
      <c r="D63" s="668"/>
      <c r="E63" s="668"/>
      <c r="F63" s="668"/>
      <c r="G63" s="669"/>
      <c r="H63" s="662" t="s">
        <v>48</v>
      </c>
      <c r="I63" s="663"/>
      <c r="J63" s="443"/>
      <c r="K63" s="122" t="s">
        <v>122</v>
      </c>
      <c r="L63" s="639" t="s">
        <v>123</v>
      </c>
      <c r="M63" s="639"/>
      <c r="N63" s="639"/>
      <c r="O63" s="446"/>
      <c r="P63" s="640" t="s">
        <v>49</v>
      </c>
      <c r="Q63" s="684"/>
      <c r="R63" s="667"/>
      <c r="S63" s="668"/>
      <c r="T63" s="668"/>
      <c r="U63" s="668"/>
      <c r="V63" s="669"/>
      <c r="W63" s="662" t="s">
        <v>48</v>
      </c>
      <c r="X63" s="663"/>
      <c r="Y63" s="443"/>
      <c r="Z63" s="122" t="s">
        <v>122</v>
      </c>
      <c r="AA63" s="639" t="s">
        <v>123</v>
      </c>
      <c r="AB63" s="639"/>
      <c r="AC63" s="639"/>
      <c r="AD63" s="446"/>
      <c r="AE63" s="640" t="s">
        <v>49</v>
      </c>
      <c r="AF63" s="641"/>
    </row>
    <row r="64" spans="2:32" ht="24" customHeight="1" thickBot="1">
      <c r="B64" s="686" t="s">
        <v>525</v>
      </c>
      <c r="C64" s="679"/>
      <c r="D64" s="679"/>
      <c r="E64" s="679"/>
      <c r="F64" s="679"/>
      <c r="G64" s="680"/>
      <c r="H64" s="672" t="s">
        <v>48</v>
      </c>
      <c r="I64" s="661"/>
      <c r="J64" s="447"/>
      <c r="K64" s="124" t="s">
        <v>122</v>
      </c>
      <c r="L64" s="661" t="s">
        <v>123</v>
      </c>
      <c r="M64" s="661"/>
      <c r="N64" s="661"/>
      <c r="O64" s="447"/>
      <c r="P64" s="670" t="s">
        <v>49</v>
      </c>
      <c r="Q64" s="671"/>
      <c r="R64" s="678"/>
      <c r="S64" s="679"/>
      <c r="T64" s="679"/>
      <c r="U64" s="679"/>
      <c r="V64" s="680"/>
      <c r="W64" s="672" t="s">
        <v>48</v>
      </c>
      <c r="X64" s="661"/>
      <c r="Y64" s="447"/>
      <c r="Z64" s="124" t="s">
        <v>122</v>
      </c>
      <c r="AA64" s="661" t="s">
        <v>123</v>
      </c>
      <c r="AB64" s="661"/>
      <c r="AC64" s="661"/>
      <c r="AD64" s="447"/>
      <c r="AE64" s="670" t="s">
        <v>49</v>
      </c>
      <c r="AF64" s="687"/>
    </row>
    <row r="65" spans="2:32" ht="19.5" customHeight="1">
      <c r="B65" s="685" t="s">
        <v>114</v>
      </c>
      <c r="C65" s="644"/>
      <c r="D65" s="644"/>
      <c r="E65" s="644"/>
      <c r="F65" s="644"/>
      <c r="G65" s="34"/>
      <c r="H65" s="649"/>
      <c r="I65" s="650"/>
      <c r="J65" s="650"/>
      <c r="K65" s="650"/>
      <c r="L65" s="650"/>
      <c r="M65" s="650"/>
      <c r="N65" s="650"/>
      <c r="O65" s="650"/>
      <c r="P65" s="650"/>
      <c r="Q65" s="651"/>
      <c r="R65" s="643" t="s">
        <v>60</v>
      </c>
      <c r="S65" s="644"/>
      <c r="T65" s="644"/>
      <c r="U65" s="644"/>
      <c r="V65" s="645"/>
      <c r="W65" s="646"/>
      <c r="X65" s="647"/>
      <c r="Y65" s="647"/>
      <c r="Z65" s="647"/>
      <c r="AA65" s="647"/>
      <c r="AB65" s="648"/>
      <c r="AC65" s="88"/>
      <c r="AD65" s="33" t="s">
        <v>161</v>
      </c>
      <c r="AE65" s="89"/>
      <c r="AF65" s="87" t="s">
        <v>160</v>
      </c>
    </row>
    <row r="66" spans="2:32" ht="24" customHeight="1">
      <c r="B66" s="720" t="s">
        <v>142</v>
      </c>
      <c r="C66" s="721"/>
      <c r="D66" s="721"/>
      <c r="E66" s="721"/>
      <c r="F66" s="721"/>
      <c r="G66" s="722"/>
      <c r="H66" s="726"/>
      <c r="I66" s="663" t="s">
        <v>42</v>
      </c>
      <c r="J66" s="663"/>
      <c r="K66" s="673"/>
      <c r="L66" s="663" t="s">
        <v>43</v>
      </c>
      <c r="M66" s="663"/>
      <c r="N66" s="663"/>
      <c r="O66" s="673"/>
      <c r="P66" s="663" t="s">
        <v>44</v>
      </c>
      <c r="Q66" s="675"/>
      <c r="R66" s="667" t="s">
        <v>141</v>
      </c>
      <c r="S66" s="668"/>
      <c r="T66" s="668"/>
      <c r="U66" s="668"/>
      <c r="V66" s="669"/>
      <c r="W66" s="127"/>
      <c r="X66" s="123" t="s">
        <v>45</v>
      </c>
      <c r="Y66" s="128"/>
      <c r="Z66" s="681" t="s">
        <v>46</v>
      </c>
      <c r="AA66" s="681"/>
      <c r="AB66" s="128"/>
      <c r="AC66" s="123" t="s">
        <v>45</v>
      </c>
      <c r="AD66" s="128"/>
      <c r="AE66" s="665" t="s">
        <v>47</v>
      </c>
      <c r="AF66" s="682"/>
    </row>
    <row r="67" spans="2:32" ht="24" customHeight="1">
      <c r="B67" s="723"/>
      <c r="C67" s="724"/>
      <c r="D67" s="724"/>
      <c r="E67" s="724"/>
      <c r="F67" s="724"/>
      <c r="G67" s="725"/>
      <c r="H67" s="727"/>
      <c r="I67" s="676"/>
      <c r="J67" s="676"/>
      <c r="K67" s="674"/>
      <c r="L67" s="676"/>
      <c r="M67" s="676"/>
      <c r="N67" s="676"/>
      <c r="O67" s="674"/>
      <c r="P67" s="676"/>
      <c r="Q67" s="677"/>
      <c r="R67" s="667" t="s">
        <v>8</v>
      </c>
      <c r="S67" s="668"/>
      <c r="T67" s="668"/>
      <c r="U67" s="668"/>
      <c r="V67" s="669"/>
      <c r="W67" s="127"/>
      <c r="X67" s="123" t="s">
        <v>45</v>
      </c>
      <c r="Y67" s="128"/>
      <c r="Z67" s="681" t="s">
        <v>46</v>
      </c>
      <c r="AA67" s="681"/>
      <c r="AB67" s="128"/>
      <c r="AC67" s="123" t="s">
        <v>45</v>
      </c>
      <c r="AD67" s="128"/>
      <c r="AE67" s="665" t="s">
        <v>47</v>
      </c>
      <c r="AF67" s="682"/>
    </row>
    <row r="68" spans="2:32" ht="24" customHeight="1">
      <c r="B68" s="683" t="s">
        <v>523</v>
      </c>
      <c r="C68" s="668"/>
      <c r="D68" s="668"/>
      <c r="E68" s="668"/>
      <c r="F68" s="668"/>
      <c r="G68" s="669"/>
      <c r="H68" s="664" t="s">
        <v>48</v>
      </c>
      <c r="I68" s="639"/>
      <c r="J68" s="448"/>
      <c r="K68" s="122" t="s">
        <v>122</v>
      </c>
      <c r="L68" s="639" t="s">
        <v>123</v>
      </c>
      <c r="M68" s="639"/>
      <c r="N68" s="639"/>
      <c r="O68" s="442"/>
      <c r="P68" s="665" t="s">
        <v>49</v>
      </c>
      <c r="Q68" s="666"/>
      <c r="R68" s="667"/>
      <c r="S68" s="668"/>
      <c r="T68" s="668"/>
      <c r="U68" s="668"/>
      <c r="V68" s="669"/>
      <c r="W68" s="664" t="s">
        <v>48</v>
      </c>
      <c r="X68" s="639"/>
      <c r="Y68" s="448"/>
      <c r="Z68" s="122" t="s">
        <v>122</v>
      </c>
      <c r="AA68" s="639" t="s">
        <v>123</v>
      </c>
      <c r="AB68" s="639"/>
      <c r="AC68" s="639"/>
      <c r="AD68" s="442"/>
      <c r="AE68" s="665" t="s">
        <v>49</v>
      </c>
      <c r="AF68" s="682"/>
    </row>
    <row r="69" spans="2:32" ht="24" customHeight="1">
      <c r="B69" s="683" t="s">
        <v>524</v>
      </c>
      <c r="C69" s="668"/>
      <c r="D69" s="668"/>
      <c r="E69" s="668"/>
      <c r="F69" s="668"/>
      <c r="G69" s="669"/>
      <c r="H69" s="664" t="s">
        <v>48</v>
      </c>
      <c r="I69" s="639"/>
      <c r="J69" s="448"/>
      <c r="K69" s="122" t="s">
        <v>122</v>
      </c>
      <c r="L69" s="639" t="s">
        <v>123</v>
      </c>
      <c r="M69" s="639"/>
      <c r="N69" s="639"/>
      <c r="O69" s="442"/>
      <c r="P69" s="665" t="s">
        <v>49</v>
      </c>
      <c r="Q69" s="666"/>
      <c r="R69" s="667"/>
      <c r="S69" s="668"/>
      <c r="T69" s="668"/>
      <c r="U69" s="668"/>
      <c r="V69" s="669"/>
      <c r="W69" s="664" t="s">
        <v>48</v>
      </c>
      <c r="X69" s="639"/>
      <c r="Y69" s="448"/>
      <c r="Z69" s="122" t="s">
        <v>122</v>
      </c>
      <c r="AA69" s="639" t="s">
        <v>123</v>
      </c>
      <c r="AB69" s="639"/>
      <c r="AC69" s="639"/>
      <c r="AD69" s="442"/>
      <c r="AE69" s="665" t="s">
        <v>49</v>
      </c>
      <c r="AF69" s="682"/>
    </row>
    <row r="70" spans="2:32" ht="24" customHeight="1">
      <c r="B70" s="683" t="s">
        <v>526</v>
      </c>
      <c r="C70" s="668"/>
      <c r="D70" s="668"/>
      <c r="E70" s="668"/>
      <c r="F70" s="668"/>
      <c r="G70" s="669"/>
      <c r="H70" s="664" t="s">
        <v>48</v>
      </c>
      <c r="I70" s="639"/>
      <c r="J70" s="448"/>
      <c r="K70" s="122" t="s">
        <v>122</v>
      </c>
      <c r="L70" s="639" t="s">
        <v>123</v>
      </c>
      <c r="M70" s="639"/>
      <c r="N70" s="639"/>
      <c r="O70" s="442"/>
      <c r="P70" s="665" t="s">
        <v>49</v>
      </c>
      <c r="Q70" s="666"/>
      <c r="R70" s="667"/>
      <c r="S70" s="668"/>
      <c r="T70" s="668"/>
      <c r="U70" s="668"/>
      <c r="V70" s="669"/>
      <c r="W70" s="664" t="s">
        <v>48</v>
      </c>
      <c r="X70" s="639"/>
      <c r="Y70" s="448"/>
      <c r="Z70" s="122" t="s">
        <v>122</v>
      </c>
      <c r="AA70" s="639" t="s">
        <v>123</v>
      </c>
      <c r="AB70" s="639"/>
      <c r="AC70" s="639"/>
      <c r="AD70" s="442"/>
      <c r="AE70" s="665" t="s">
        <v>49</v>
      </c>
      <c r="AF70" s="682"/>
    </row>
    <row r="71" spans="2:32" ht="24" customHeight="1">
      <c r="B71" s="683" t="s">
        <v>133</v>
      </c>
      <c r="C71" s="668"/>
      <c r="D71" s="668"/>
      <c r="E71" s="668"/>
      <c r="F71" s="668"/>
      <c r="G71" s="669"/>
      <c r="H71" s="662" t="s">
        <v>48</v>
      </c>
      <c r="I71" s="663"/>
      <c r="J71" s="443"/>
      <c r="K71" s="122" t="s">
        <v>122</v>
      </c>
      <c r="L71" s="639" t="s">
        <v>123</v>
      </c>
      <c r="M71" s="639"/>
      <c r="N71" s="639"/>
      <c r="O71" s="446"/>
      <c r="P71" s="640" t="s">
        <v>49</v>
      </c>
      <c r="Q71" s="684"/>
      <c r="R71" s="667"/>
      <c r="S71" s="668"/>
      <c r="T71" s="668"/>
      <c r="U71" s="668"/>
      <c r="V71" s="669"/>
      <c r="W71" s="662" t="s">
        <v>48</v>
      </c>
      <c r="X71" s="663"/>
      <c r="Y71" s="443"/>
      <c r="Z71" s="122" t="s">
        <v>122</v>
      </c>
      <c r="AA71" s="639" t="s">
        <v>123</v>
      </c>
      <c r="AB71" s="639"/>
      <c r="AC71" s="639"/>
      <c r="AD71" s="446"/>
      <c r="AE71" s="640" t="s">
        <v>49</v>
      </c>
      <c r="AF71" s="641"/>
    </row>
    <row r="72" spans="2:32" ht="24" customHeight="1" thickBot="1">
      <c r="B72" s="686" t="s">
        <v>525</v>
      </c>
      <c r="C72" s="679"/>
      <c r="D72" s="679"/>
      <c r="E72" s="679"/>
      <c r="F72" s="679"/>
      <c r="G72" s="680"/>
      <c r="H72" s="672" t="s">
        <v>48</v>
      </c>
      <c r="I72" s="661"/>
      <c r="J72" s="447"/>
      <c r="K72" s="124" t="s">
        <v>122</v>
      </c>
      <c r="L72" s="661" t="s">
        <v>123</v>
      </c>
      <c r="M72" s="661"/>
      <c r="N72" s="661"/>
      <c r="O72" s="447"/>
      <c r="P72" s="670" t="s">
        <v>49</v>
      </c>
      <c r="Q72" s="671"/>
      <c r="R72" s="678"/>
      <c r="S72" s="679"/>
      <c r="T72" s="679"/>
      <c r="U72" s="679"/>
      <c r="V72" s="680"/>
      <c r="W72" s="672" t="s">
        <v>48</v>
      </c>
      <c r="X72" s="661"/>
      <c r="Y72" s="447"/>
      <c r="Z72" s="124" t="s">
        <v>122</v>
      </c>
      <c r="AA72" s="661" t="s">
        <v>123</v>
      </c>
      <c r="AB72" s="661"/>
      <c r="AC72" s="661"/>
      <c r="AD72" s="447"/>
      <c r="AE72" s="670" t="s">
        <v>49</v>
      </c>
      <c r="AF72" s="687"/>
    </row>
    <row r="73" s="36" customFormat="1" ht="12.75" customHeight="1">
      <c r="B73" s="35"/>
    </row>
    <row r="74" s="35" customFormat="1" ht="12.75" customHeight="1">
      <c r="B74" s="365" t="s">
        <v>450</v>
      </c>
    </row>
    <row r="75" s="35" customFormat="1" ht="12.75" customHeight="1">
      <c r="C75" s="35" t="s">
        <v>527</v>
      </c>
    </row>
    <row r="76" spans="3:4" s="35" customFormat="1" ht="12.75" customHeight="1">
      <c r="C76" s="35" t="s">
        <v>19</v>
      </c>
      <c r="D76" s="35" t="s">
        <v>528</v>
      </c>
    </row>
    <row r="77" s="35" customFormat="1" ht="14.25" customHeight="1">
      <c r="C77" s="35" t="s">
        <v>529</v>
      </c>
    </row>
    <row r="78" spans="2:33" s="36" customFormat="1" ht="14.25" customHeight="1">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row>
    <row r="79" spans="2:32" s="41" customFormat="1" ht="15" customHeight="1">
      <c r="B79" s="364" t="s">
        <v>448</v>
      </c>
      <c r="C79" s="37"/>
      <c r="D79" s="38"/>
      <c r="E79" s="38"/>
      <c r="F79" s="38"/>
      <c r="G79" s="38"/>
      <c r="H79" s="38"/>
      <c r="I79" s="38"/>
      <c r="J79" s="38"/>
      <c r="K79" s="38"/>
      <c r="L79" s="38"/>
      <c r="M79" s="38"/>
      <c r="N79" s="38"/>
      <c r="O79" s="38"/>
      <c r="P79" s="38"/>
      <c r="Q79" s="38"/>
      <c r="R79" s="38"/>
      <c r="S79" s="38"/>
      <c r="T79" s="38"/>
      <c r="U79" s="38"/>
      <c r="V79" s="38"/>
      <c r="W79" s="39"/>
      <c r="X79" s="39"/>
      <c r="Y79" s="39"/>
      <c r="Z79" s="39"/>
      <c r="AA79" s="39"/>
      <c r="AB79" s="40"/>
      <c r="AC79" s="40"/>
      <c r="AD79" s="40"/>
      <c r="AE79" s="40"/>
      <c r="AF79" s="38"/>
    </row>
    <row r="80" spans="2:32" s="41" customFormat="1" ht="15" customHeight="1">
      <c r="B80" s="42"/>
      <c r="C80" s="43" t="s">
        <v>440</v>
      </c>
      <c r="D80" s="38"/>
      <c r="E80" s="38"/>
      <c r="F80" s="38"/>
      <c r="G80" s="38"/>
      <c r="H80" s="38"/>
      <c r="I80" s="38"/>
      <c r="J80" s="38"/>
      <c r="K80" s="38"/>
      <c r="L80" s="38"/>
      <c r="M80" s="38"/>
      <c r="N80" s="38"/>
      <c r="O80" s="38"/>
      <c r="P80" s="38"/>
      <c r="Q80" s="38"/>
      <c r="R80" s="38"/>
      <c r="S80" s="38"/>
      <c r="T80" s="38"/>
      <c r="U80" s="38"/>
      <c r="V80" s="38"/>
      <c r="W80" s="420"/>
      <c r="X80" s="420"/>
      <c r="Y80" s="420"/>
      <c r="Z80" s="420"/>
      <c r="AA80" s="420"/>
      <c r="AB80" s="40"/>
      <c r="AC80" s="40"/>
      <c r="AD80" s="40"/>
      <c r="AE80" s="40"/>
      <c r="AF80" s="38"/>
    </row>
    <row r="81" s="43" customFormat="1" ht="15" customHeight="1">
      <c r="C81" s="43" t="s">
        <v>530</v>
      </c>
    </row>
    <row r="82" s="43" customFormat="1" ht="15" customHeight="1">
      <c r="C82" s="43" t="s">
        <v>510</v>
      </c>
    </row>
    <row r="83" spans="3:28" s="43" customFormat="1" ht="15" customHeight="1">
      <c r="C83" s="43" t="s">
        <v>442</v>
      </c>
      <c r="D83" s="421"/>
      <c r="E83" s="421"/>
      <c r="F83" s="421"/>
      <c r="G83" s="421"/>
      <c r="H83" s="421"/>
      <c r="I83" s="421"/>
      <c r="J83" s="421"/>
      <c r="K83" s="421"/>
      <c r="L83" s="421"/>
      <c r="M83" s="421"/>
      <c r="N83" s="421"/>
      <c r="O83" s="421"/>
      <c r="P83" s="421"/>
      <c r="Q83" s="421"/>
      <c r="R83" s="421"/>
      <c r="S83" s="421"/>
      <c r="T83" s="421"/>
      <c r="U83" s="421"/>
      <c r="V83" s="421"/>
      <c r="W83" s="421"/>
      <c r="X83" s="421"/>
      <c r="Y83" s="421"/>
      <c r="Z83" s="421"/>
      <c r="AA83" s="421"/>
      <c r="AB83" s="421"/>
    </row>
    <row r="84" s="43" customFormat="1" ht="15" customHeight="1">
      <c r="C84" s="43" t="s">
        <v>439</v>
      </c>
    </row>
    <row r="85" s="43" customFormat="1" ht="15" customHeight="1">
      <c r="C85" s="43" t="s">
        <v>443</v>
      </c>
    </row>
    <row r="86" s="43" customFormat="1" ht="15" customHeight="1">
      <c r="C86" s="43" t="s">
        <v>444</v>
      </c>
    </row>
    <row r="87" s="43" customFormat="1" ht="15" customHeight="1">
      <c r="C87" s="43" t="s">
        <v>445</v>
      </c>
    </row>
    <row r="88" s="43" customFormat="1" ht="15" customHeight="1">
      <c r="C88" s="43" t="s">
        <v>531</v>
      </c>
    </row>
    <row r="89" s="43" customFormat="1" ht="15" customHeight="1">
      <c r="C89" s="43" t="s">
        <v>532</v>
      </c>
    </row>
    <row r="90" s="43" customFormat="1" ht="15" customHeight="1">
      <c r="C90" s="43" t="s">
        <v>509</v>
      </c>
    </row>
    <row r="91" s="43" customFormat="1" ht="15" customHeight="1">
      <c r="C91" s="43" t="s">
        <v>533</v>
      </c>
    </row>
    <row r="92" spans="2:32" s="43" customFormat="1" ht="15" customHeight="1">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row>
    <row r="93" spans="2:32" s="43" customFormat="1" ht="14.25" customHeight="1">
      <c r="B93" s="366" t="s">
        <v>188</v>
      </c>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44" customFormat="1" ht="14.25" customHeight="1"/>
    <row r="95" spans="2:3" s="44" customFormat="1" ht="14.25" customHeight="1">
      <c r="B95" s="366" t="s">
        <v>505</v>
      </c>
      <c r="C95" s="366"/>
    </row>
    <row r="96" spans="2:3" s="44" customFormat="1" ht="14.25" customHeight="1">
      <c r="B96" s="366" t="s">
        <v>125</v>
      </c>
      <c r="C96" s="366"/>
    </row>
    <row r="97" spans="2:32" s="44" customFormat="1" ht="14.25" customHeight="1">
      <c r="B97" s="366" t="s">
        <v>147</v>
      </c>
      <c r="C97" s="367"/>
      <c r="D97" s="422"/>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row>
    <row r="98" spans="2:32" s="47" customFormat="1" ht="14.25" customHeight="1">
      <c r="B98" s="45"/>
      <c r="C98" s="1044"/>
      <c r="D98" s="1044"/>
      <c r="E98" s="1044"/>
      <c r="F98" s="1044"/>
      <c r="G98" s="1044"/>
      <c r="H98" s="1044"/>
      <c r="I98" s="1044"/>
      <c r="J98" s="1044"/>
      <c r="K98" s="1044"/>
      <c r="L98" s="1044"/>
      <c r="M98" s="1044"/>
      <c r="N98" s="1044"/>
      <c r="O98" s="1044"/>
      <c r="P98" s="1044"/>
      <c r="Q98" s="1044"/>
      <c r="R98" s="1044"/>
      <c r="S98" s="1044"/>
      <c r="T98" s="1044"/>
      <c r="U98" s="1044"/>
      <c r="V98" s="1044"/>
      <c r="W98" s="1044"/>
      <c r="X98" s="1044"/>
      <c r="Y98" s="1044"/>
      <c r="Z98" s="1044"/>
      <c r="AA98" s="1044"/>
      <c r="AB98" s="1044"/>
      <c r="AC98" s="1044"/>
      <c r="AD98" s="1044"/>
      <c r="AE98" s="1044"/>
      <c r="AF98" s="1044"/>
    </row>
    <row r="99" spans="3:32" s="48" customFormat="1" ht="14.25" customHeight="1">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847" t="s">
        <v>592</v>
      </c>
      <c r="AC99" s="847"/>
      <c r="AD99" s="847"/>
      <c r="AE99" s="847"/>
      <c r="AF99" s="847"/>
    </row>
    <row r="100" s="48" customFormat="1" ht="14.25" customHeight="1"/>
    <row r="101" s="48" customFormat="1" ht="14.25" customHeight="1"/>
    <row r="102" s="48" customFormat="1" ht="14.25" customHeight="1"/>
    <row r="103" s="48" customFormat="1" ht="14.25" customHeight="1"/>
    <row r="104" s="48" customFormat="1" ht="14.25" customHeight="1"/>
    <row r="105" s="48" customFormat="1" ht="14.25" customHeight="1"/>
    <row r="106" s="48" customFormat="1" ht="14.25" customHeight="1"/>
    <row r="107" s="48" customFormat="1" ht="14.25" customHeight="1"/>
    <row r="108" spans="4:32" s="48" customFormat="1" ht="14.25" customHeight="1">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row>
    <row r="109" ht="14.25" customHeight="1"/>
    <row r="110" ht="14.25" customHeight="1"/>
    <row r="111" ht="14.25" customHeight="1"/>
    <row r="112" ht="14.25" customHeight="1"/>
    <row r="113" ht="14.25" customHeight="1"/>
    <row r="114" ht="14.25" customHeight="1"/>
  </sheetData>
  <sheetProtection/>
  <mergeCells count="248">
    <mergeCell ref="AB99:AF99"/>
    <mergeCell ref="O53:Q53"/>
    <mergeCell ref="O54:Q54"/>
    <mergeCell ref="N51:Y51"/>
    <mergeCell ref="N52:Y52"/>
    <mergeCell ref="Z51:AB51"/>
    <mergeCell ref="Z52:AB52"/>
    <mergeCell ref="AA72:AC72"/>
    <mergeCell ref="AE72:AF72"/>
    <mergeCell ref="C98:AF98"/>
    <mergeCell ref="J53:M53"/>
    <mergeCell ref="J54:M54"/>
    <mergeCell ref="N50:AF50"/>
    <mergeCell ref="W12:X12"/>
    <mergeCell ref="W13:X13"/>
    <mergeCell ref="W14:X14"/>
    <mergeCell ref="K12:V12"/>
    <mergeCell ref="K13:V13"/>
    <mergeCell ref="K14:V14"/>
    <mergeCell ref="X48:AF48"/>
    <mergeCell ref="H51:I52"/>
    <mergeCell ref="H50:M50"/>
    <mergeCell ref="J51:M51"/>
    <mergeCell ref="J52:M52"/>
    <mergeCell ref="C27:H28"/>
    <mergeCell ref="I28:AF28"/>
    <mergeCell ref="F48:Q49"/>
    <mergeCell ref="V48:W48"/>
    <mergeCell ref="F50:G54"/>
    <mergeCell ref="H53:I54"/>
    <mergeCell ref="B17:B28"/>
    <mergeCell ref="B72:G72"/>
    <mergeCell ref="H72:I72"/>
    <mergeCell ref="L72:N72"/>
    <mergeCell ref="B68:G68"/>
    <mergeCell ref="H68:I68"/>
    <mergeCell ref="L68:N68"/>
    <mergeCell ref="B60:G60"/>
    <mergeCell ref="H60:I60"/>
    <mergeCell ref="L60:N60"/>
    <mergeCell ref="P72:Q72"/>
    <mergeCell ref="R72:V72"/>
    <mergeCell ref="W72:X72"/>
    <mergeCell ref="AA70:AC70"/>
    <mergeCell ref="AE70:AF70"/>
    <mergeCell ref="B71:G71"/>
    <mergeCell ref="H71:I71"/>
    <mergeCell ref="L71:N71"/>
    <mergeCell ref="P71:Q71"/>
    <mergeCell ref="R71:V71"/>
    <mergeCell ref="W71:X71"/>
    <mergeCell ref="AA71:AC71"/>
    <mergeCell ref="AE71:AF71"/>
    <mergeCell ref="B70:G70"/>
    <mergeCell ref="H70:I70"/>
    <mergeCell ref="L70:N70"/>
    <mergeCell ref="P70:Q70"/>
    <mergeCell ref="R70:V70"/>
    <mergeCell ref="W70:X70"/>
    <mergeCell ref="AE68:AF68"/>
    <mergeCell ref="B69:G69"/>
    <mergeCell ref="H69:I69"/>
    <mergeCell ref="L69:N69"/>
    <mergeCell ref="P69:Q69"/>
    <mergeCell ref="R69:V69"/>
    <mergeCell ref="W69:X69"/>
    <mergeCell ref="AA69:AC69"/>
    <mergeCell ref="AE69:AF69"/>
    <mergeCell ref="P68:Q68"/>
    <mergeCell ref="R68:V68"/>
    <mergeCell ref="W68:X68"/>
    <mergeCell ref="P66:Q67"/>
    <mergeCell ref="R66:V66"/>
    <mergeCell ref="Z66:AA66"/>
    <mergeCell ref="AA68:AC68"/>
    <mergeCell ref="AE66:AF66"/>
    <mergeCell ref="R67:V67"/>
    <mergeCell ref="Z67:AA67"/>
    <mergeCell ref="AE67:AF67"/>
    <mergeCell ref="B66:G67"/>
    <mergeCell ref="H66:H67"/>
    <mergeCell ref="I66:J67"/>
    <mergeCell ref="K66:K67"/>
    <mergeCell ref="L66:N67"/>
    <mergeCell ref="O66:O67"/>
    <mergeCell ref="AA64:AC64"/>
    <mergeCell ref="AE64:AF64"/>
    <mergeCell ref="B65:F65"/>
    <mergeCell ref="H65:Q65"/>
    <mergeCell ref="R65:V65"/>
    <mergeCell ref="W65:AB65"/>
    <mergeCell ref="B64:G64"/>
    <mergeCell ref="H64:I64"/>
    <mergeCell ref="L64:N64"/>
    <mergeCell ref="P64:Q64"/>
    <mergeCell ref="R64:V64"/>
    <mergeCell ref="W64:X64"/>
    <mergeCell ref="AA62:AC62"/>
    <mergeCell ref="AE62:AF62"/>
    <mergeCell ref="B63:G63"/>
    <mergeCell ref="H63:I63"/>
    <mergeCell ref="L63:N63"/>
    <mergeCell ref="P63:Q63"/>
    <mergeCell ref="R63:V63"/>
    <mergeCell ref="W63:X63"/>
    <mergeCell ref="AA63:AC63"/>
    <mergeCell ref="AE63:AF63"/>
    <mergeCell ref="B62:G62"/>
    <mergeCell ref="H62:I62"/>
    <mergeCell ref="L62:N62"/>
    <mergeCell ref="P62:Q62"/>
    <mergeCell ref="R62:V62"/>
    <mergeCell ref="W62:X62"/>
    <mergeCell ref="AA60:AC60"/>
    <mergeCell ref="AE60:AF60"/>
    <mergeCell ref="B61:G61"/>
    <mergeCell ref="H61:I61"/>
    <mergeCell ref="L61:N61"/>
    <mergeCell ref="P61:Q61"/>
    <mergeCell ref="R61:V61"/>
    <mergeCell ref="W61:X61"/>
    <mergeCell ref="AA61:AC61"/>
    <mergeCell ref="AE61:AF61"/>
    <mergeCell ref="P60:Q60"/>
    <mergeCell ref="R60:V60"/>
    <mergeCell ref="W60:X60"/>
    <mergeCell ref="P58:Q59"/>
    <mergeCell ref="R58:V58"/>
    <mergeCell ref="H58:H59"/>
    <mergeCell ref="I58:J59"/>
    <mergeCell ref="K58:K59"/>
    <mergeCell ref="L58:N59"/>
    <mergeCell ref="O58:O59"/>
    <mergeCell ref="Z58:AA58"/>
    <mergeCell ref="AE58:AF58"/>
    <mergeCell ref="R59:V59"/>
    <mergeCell ref="Z59:AA59"/>
    <mergeCell ref="AE59:AF59"/>
    <mergeCell ref="B57:F57"/>
    <mergeCell ref="H57:Q57"/>
    <mergeCell ref="R57:V57"/>
    <mergeCell ref="W57:AB57"/>
    <mergeCell ref="B58:G59"/>
    <mergeCell ref="V49:AF49"/>
    <mergeCell ref="B50:E54"/>
    <mergeCell ref="I43:M43"/>
    <mergeCell ref="O43:S43"/>
    <mergeCell ref="U43:Y43"/>
    <mergeCell ref="AA43:AE43"/>
    <mergeCell ref="B46:AF46"/>
    <mergeCell ref="B47:E49"/>
    <mergeCell ref="F47:G47"/>
    <mergeCell ref="H47:Q47"/>
    <mergeCell ref="R47:U49"/>
    <mergeCell ref="V47:AF47"/>
    <mergeCell ref="I41:M41"/>
    <mergeCell ref="O41:S41"/>
    <mergeCell ref="U41:Y41"/>
    <mergeCell ref="AA41:AE41"/>
    <mergeCell ref="I42:N42"/>
    <mergeCell ref="O42:T42"/>
    <mergeCell ref="U42:Z42"/>
    <mergeCell ref="AA42:AF42"/>
    <mergeCell ref="U39:Y39"/>
    <mergeCell ref="AA39:AE39"/>
    <mergeCell ref="I40:N40"/>
    <mergeCell ref="O40:T40"/>
    <mergeCell ref="U40:Z40"/>
    <mergeCell ref="AA40:AF40"/>
    <mergeCell ref="V35:AA35"/>
    <mergeCell ref="I36:N37"/>
    <mergeCell ref="U36:Z37"/>
    <mergeCell ref="C38:H43"/>
    <mergeCell ref="I38:N38"/>
    <mergeCell ref="O38:T38"/>
    <mergeCell ref="U38:Z38"/>
    <mergeCell ref="AA38:AF38"/>
    <mergeCell ref="I39:M39"/>
    <mergeCell ref="O39:S39"/>
    <mergeCell ref="C35:H37"/>
    <mergeCell ref="I35:L35"/>
    <mergeCell ref="N35:O35"/>
    <mergeCell ref="P35:Q35"/>
    <mergeCell ref="R35:S35"/>
    <mergeCell ref="T35:U35"/>
    <mergeCell ref="AB32:AF32"/>
    <mergeCell ref="I33:M34"/>
    <mergeCell ref="V33:X34"/>
    <mergeCell ref="Y33:Z33"/>
    <mergeCell ref="AA33:AE33"/>
    <mergeCell ref="Y34:Z34"/>
    <mergeCell ref="B30:AF30"/>
    <mergeCell ref="B31:B43"/>
    <mergeCell ref="C31:H34"/>
    <mergeCell ref="I31:M31"/>
    <mergeCell ref="T31:W31"/>
    <mergeCell ref="Y31:AA31"/>
    <mergeCell ref="AB31:AF31"/>
    <mergeCell ref="I32:M32"/>
    <mergeCell ref="T32:W32"/>
    <mergeCell ref="Y32:AA32"/>
    <mergeCell ref="U26:W26"/>
    <mergeCell ref="X26:Y26"/>
    <mergeCell ref="L24:M24"/>
    <mergeCell ref="U24:W24"/>
    <mergeCell ref="X24:Y24"/>
    <mergeCell ref="F25:H26"/>
    <mergeCell ref="I25:K25"/>
    <mergeCell ref="L25:T25"/>
    <mergeCell ref="U25:W25"/>
    <mergeCell ref="X25:AF25"/>
    <mergeCell ref="I26:K26"/>
    <mergeCell ref="L26:M26"/>
    <mergeCell ref="C22:E26"/>
    <mergeCell ref="F22:H22"/>
    <mergeCell ref="I22:T22"/>
    <mergeCell ref="U22:AF22"/>
    <mergeCell ref="F23:H24"/>
    <mergeCell ref="I23:K23"/>
    <mergeCell ref="L23:T23"/>
    <mergeCell ref="U23:W23"/>
    <mergeCell ref="X23:AF23"/>
    <mergeCell ref="I24:K24"/>
    <mergeCell ref="C15:AA15"/>
    <mergeCell ref="C16:R16"/>
    <mergeCell ref="C17:H17"/>
    <mergeCell ref="I17:X17"/>
    <mergeCell ref="C18:H18"/>
    <mergeCell ref="I18:AF18"/>
    <mergeCell ref="C19:H21"/>
    <mergeCell ref="I21:AF21"/>
    <mergeCell ref="C13:H14"/>
    <mergeCell ref="I13:J13"/>
    <mergeCell ref="I14:J14"/>
    <mergeCell ref="J10:M10"/>
    <mergeCell ref="I11:AF11"/>
    <mergeCell ref="C12:H12"/>
    <mergeCell ref="I12:J12"/>
    <mergeCell ref="X2:Y2"/>
    <mergeCell ref="Z2:AA2"/>
    <mergeCell ref="B3:AF3"/>
    <mergeCell ref="B7:AF7"/>
    <mergeCell ref="B8:B16"/>
    <mergeCell ref="C8:H9"/>
    <mergeCell ref="I8:K8"/>
    <mergeCell ref="L8:AF8"/>
    <mergeCell ref="I9:AF9"/>
    <mergeCell ref="C10:H11"/>
  </mergeCells>
  <dataValidations count="1">
    <dataValidation allowBlank="1" showInputMessage="1" showErrorMessage="1" sqref="I39:M39 AE5:AE6 AE2 O39:S39 O43:S45 AA41:AE41 O41:S41 U39:Y39 J10 U41:Y41 AB79:AE80 AD60:AE64 R60 R62:R64 I43:M45 U22 I11:AF11 AA5:AA6 X5:X6 R35:S35 N35:O35 I12:I13 U43:Y45 O60:P64 AA43:AE45 I41:M41 W60:W64 J68:K72 H60:H64 Y60:Z64 J60:K64 AC5:AC6 AA39:AE39 AC2 AD68:AE72 R68 R70:R72 O68:P72 W68:W72 H68:H72 Y68:Z72 I17:I22"/>
  </dataValidations>
  <printOptions horizontalCentered="1"/>
  <pageMargins left="0.4724409448818898" right="0.4724409448818898" top="0.3937007874015748" bottom="0.3937007874015748" header="0.5118110236220472" footer="0.5118110236220472"/>
  <pageSetup horizontalDpi="600" verticalDpi="600" orientation="portrait" paperSize="9" scale="84" r:id="rId4"/>
  <rowBreaks count="1" manualBreakCount="1">
    <brk id="44" max="31" man="1"/>
  </rowBreaks>
  <drawing r:id="rId3"/>
  <legacyDrawing r:id="rId2"/>
</worksheet>
</file>

<file path=xl/worksheets/sheet4.xml><?xml version="1.0" encoding="utf-8"?>
<worksheet xmlns="http://schemas.openxmlformats.org/spreadsheetml/2006/main" xmlns:r="http://schemas.openxmlformats.org/officeDocument/2006/relationships">
  <dimension ref="A1:L24"/>
  <sheetViews>
    <sheetView view="pageBreakPreview" zoomScaleSheetLayoutView="100" zoomScalePageLayoutView="0" workbookViewId="0" topLeftCell="A1">
      <selection activeCell="A8" sqref="A8:L8"/>
    </sheetView>
  </sheetViews>
  <sheetFormatPr defaultColWidth="9.00390625" defaultRowHeight="13.5"/>
  <cols>
    <col min="1" max="1" width="16.50390625" style="48" customWidth="1"/>
    <col min="2" max="4" width="13.625" style="48" customWidth="1"/>
    <col min="5" max="5" width="11.625" style="48" customWidth="1"/>
    <col min="6" max="12" width="4.625" style="48" customWidth="1"/>
    <col min="13" max="16384" width="9.00390625" style="48" customWidth="1"/>
  </cols>
  <sheetData>
    <row r="1" ht="12.75">
      <c r="A1" s="48" t="s">
        <v>194</v>
      </c>
    </row>
    <row r="2" spans="5:12" ht="17.25" customHeight="1">
      <c r="E2" s="1056" t="s">
        <v>403</v>
      </c>
      <c r="F2" s="1056"/>
      <c r="G2" s="1056"/>
      <c r="H2" s="1056"/>
      <c r="I2" s="1056"/>
      <c r="J2" s="1056"/>
      <c r="K2" s="1056"/>
      <c r="L2" s="1056"/>
    </row>
    <row r="3" spans="1:12" ht="39.75" customHeight="1">
      <c r="A3" s="1057" t="s">
        <v>101</v>
      </c>
      <c r="B3" s="1057"/>
      <c r="C3" s="1057"/>
      <c r="D3" s="1057"/>
      <c r="E3" s="1057"/>
      <c r="F3" s="1057"/>
      <c r="G3" s="1057"/>
      <c r="H3" s="1057"/>
      <c r="I3" s="1057"/>
      <c r="J3" s="1057"/>
      <c r="K3" s="1057"/>
      <c r="L3" s="1057"/>
    </row>
    <row r="4" spans="1:12" ht="20.25">
      <c r="A4" s="544"/>
      <c r="B4" s="544"/>
      <c r="C4" s="544"/>
      <c r="D4" s="544"/>
      <c r="E4" s="544"/>
      <c r="F4" s="544"/>
      <c r="G4" s="544"/>
      <c r="H4" s="544"/>
      <c r="I4" s="544"/>
      <c r="J4" s="544"/>
      <c r="K4" s="544"/>
      <c r="L4" s="544"/>
    </row>
    <row r="5" spans="1:12" ht="24.75" customHeight="1">
      <c r="A5" s="337"/>
      <c r="B5" s="337"/>
      <c r="C5" s="337"/>
      <c r="D5" s="337"/>
      <c r="E5" s="545" t="s">
        <v>407</v>
      </c>
      <c r="F5" s="545" t="s">
        <v>126</v>
      </c>
      <c r="G5" s="546"/>
      <c r="H5" s="545" t="s">
        <v>23</v>
      </c>
      <c r="I5" s="546"/>
      <c r="J5" s="545" t="s">
        <v>22</v>
      </c>
      <c r="K5" s="546"/>
      <c r="L5" s="545" t="s">
        <v>21</v>
      </c>
    </row>
    <row r="6" spans="1:12" ht="24.75" customHeight="1">
      <c r="A6" s="337"/>
      <c r="B6" s="337"/>
      <c r="C6" s="337"/>
      <c r="D6" s="337"/>
      <c r="E6" s="1066" t="s">
        <v>102</v>
      </c>
      <c r="F6" s="1066"/>
      <c r="G6" s="1066"/>
      <c r="H6" s="1065"/>
      <c r="I6" s="1065"/>
      <c r="J6" s="1065"/>
      <c r="K6" s="1065"/>
      <c r="L6" s="1065"/>
    </row>
    <row r="7" spans="1:12" ht="24.75" customHeight="1">
      <c r="A7" s="337"/>
      <c r="B7" s="337"/>
      <c r="C7" s="337"/>
      <c r="D7" s="337"/>
      <c r="E7" s="542" t="s">
        <v>103</v>
      </c>
      <c r="F7" s="1067"/>
      <c r="G7" s="1067"/>
      <c r="H7" s="1067"/>
      <c r="I7" s="1067"/>
      <c r="J7" s="1067"/>
      <c r="K7" s="1067"/>
      <c r="L7" s="1067"/>
    </row>
    <row r="8" spans="1:12" ht="33" customHeight="1" thickBot="1">
      <c r="A8" s="1058" t="s">
        <v>411</v>
      </c>
      <c r="B8" s="1058"/>
      <c r="C8" s="1058"/>
      <c r="D8" s="1058"/>
      <c r="E8" s="1058"/>
      <c r="F8" s="1058"/>
      <c r="G8" s="1058"/>
      <c r="H8" s="1058"/>
      <c r="I8" s="1058"/>
      <c r="J8" s="1058"/>
      <c r="K8" s="1058"/>
      <c r="L8" s="1058"/>
    </row>
    <row r="9" spans="1:12" ht="27.75" customHeight="1">
      <c r="A9" s="347" t="s">
        <v>104</v>
      </c>
      <c r="B9" s="1059"/>
      <c r="C9" s="1060"/>
      <c r="D9" s="1060"/>
      <c r="E9" s="1060"/>
      <c r="F9" s="1060"/>
      <c r="G9" s="1060"/>
      <c r="H9" s="1060"/>
      <c r="I9" s="1060"/>
      <c r="J9" s="1060"/>
      <c r="K9" s="1060"/>
      <c r="L9" s="1061"/>
    </row>
    <row r="10" spans="1:12" ht="27.75" customHeight="1">
      <c r="A10" s="348" t="s">
        <v>105</v>
      </c>
      <c r="B10" s="1062"/>
      <c r="C10" s="1063"/>
      <c r="D10" s="1063"/>
      <c r="E10" s="1063"/>
      <c r="F10" s="1063"/>
      <c r="G10" s="1063"/>
      <c r="H10" s="1063"/>
      <c r="I10" s="1063"/>
      <c r="J10" s="1063"/>
      <c r="K10" s="1063"/>
      <c r="L10" s="1064"/>
    </row>
    <row r="11" spans="1:12" ht="27.75" customHeight="1">
      <c r="A11" s="348" t="s">
        <v>59</v>
      </c>
      <c r="B11" s="1062"/>
      <c r="C11" s="1063"/>
      <c r="D11" s="1063"/>
      <c r="E11" s="1063"/>
      <c r="F11" s="1063"/>
      <c r="G11" s="1063"/>
      <c r="H11" s="1063"/>
      <c r="I11" s="1063"/>
      <c r="J11" s="1063"/>
      <c r="K11" s="1063"/>
      <c r="L11" s="1064"/>
    </row>
    <row r="12" spans="1:12" ht="27.75" customHeight="1" thickBot="1">
      <c r="A12" s="349" t="s">
        <v>4</v>
      </c>
      <c r="B12" s="1050"/>
      <c r="C12" s="1051"/>
      <c r="D12" s="1051"/>
      <c r="E12" s="1051"/>
      <c r="F12" s="1051"/>
      <c r="G12" s="1051"/>
      <c r="H12" s="1051"/>
      <c r="I12" s="1051"/>
      <c r="J12" s="1051"/>
      <c r="K12" s="1051"/>
      <c r="L12" s="1052"/>
    </row>
    <row r="13" spans="1:12" ht="12.75">
      <c r="A13" s="339"/>
      <c r="B13" s="339"/>
      <c r="C13" s="339"/>
      <c r="D13" s="339"/>
      <c r="E13" s="339"/>
      <c r="F13" s="339"/>
      <c r="G13" s="339"/>
      <c r="H13" s="339"/>
      <c r="I13" s="339"/>
      <c r="J13" s="339"/>
      <c r="K13" s="339"/>
      <c r="L13" s="339"/>
    </row>
    <row r="14" spans="1:12" ht="30" customHeight="1">
      <c r="A14" s="1048" t="s">
        <v>453</v>
      </c>
      <c r="B14" s="1049"/>
      <c r="C14" s="547"/>
      <c r="D14" s="547"/>
      <c r="E14" s="548"/>
      <c r="F14" s="548"/>
      <c r="G14" s="548"/>
      <c r="H14" s="548"/>
      <c r="I14" s="548"/>
      <c r="J14" s="548"/>
      <c r="K14" s="548"/>
      <c r="L14" s="548"/>
    </row>
    <row r="15" spans="1:12" ht="49.5" customHeight="1">
      <c r="A15" s="1076" t="s">
        <v>412</v>
      </c>
      <c r="B15" s="1077"/>
      <c r="C15" s="1077"/>
      <c r="D15" s="1077"/>
      <c r="E15" s="1077"/>
      <c r="F15" s="1077"/>
      <c r="G15" s="1077"/>
      <c r="H15" s="1077"/>
      <c r="I15" s="1077"/>
      <c r="J15" s="1077"/>
      <c r="K15" s="1077"/>
      <c r="L15" s="1078"/>
    </row>
    <row r="16" spans="1:12" ht="75" customHeight="1">
      <c r="A16" s="1045" t="s">
        <v>587</v>
      </c>
      <c r="B16" s="1046"/>
      <c r="C16" s="1046"/>
      <c r="D16" s="1046"/>
      <c r="E16" s="1046"/>
      <c r="F16" s="1046"/>
      <c r="G16" s="1046"/>
      <c r="H16" s="1046"/>
      <c r="I16" s="1046"/>
      <c r="J16" s="1046"/>
      <c r="K16" s="1046"/>
      <c r="L16" s="1047"/>
    </row>
    <row r="17" spans="1:12" ht="60" customHeight="1">
      <c r="A17" s="1053" t="s">
        <v>431</v>
      </c>
      <c r="B17" s="1054"/>
      <c r="C17" s="1054"/>
      <c r="D17" s="1054"/>
      <c r="E17" s="1054"/>
      <c r="F17" s="1054"/>
      <c r="G17" s="1054"/>
      <c r="H17" s="1054"/>
      <c r="I17" s="1054"/>
      <c r="J17" s="1054"/>
      <c r="K17" s="1054"/>
      <c r="L17" s="1055"/>
    </row>
    <row r="18" spans="1:12" ht="15.75" customHeight="1">
      <c r="A18" s="549"/>
      <c r="B18" s="549"/>
      <c r="C18" s="549"/>
      <c r="D18" s="549"/>
      <c r="E18" s="549"/>
      <c r="F18" s="549"/>
      <c r="G18" s="549"/>
      <c r="H18" s="549"/>
      <c r="I18" s="549"/>
      <c r="J18" s="549"/>
      <c r="K18" s="549"/>
      <c r="L18" s="549"/>
    </row>
    <row r="19" spans="1:12" ht="24.75" customHeight="1" thickBot="1">
      <c r="A19" s="1048" t="s">
        <v>454</v>
      </c>
      <c r="B19" s="1049"/>
      <c r="C19" s="547"/>
      <c r="D19" s="547"/>
      <c r="E19" s="547"/>
      <c r="F19" s="547"/>
      <c r="G19" s="547"/>
      <c r="H19" s="547"/>
      <c r="I19" s="547"/>
      <c r="J19" s="547"/>
      <c r="K19" s="547"/>
      <c r="L19" s="547"/>
    </row>
    <row r="20" spans="1:12" ht="24.75" customHeight="1">
      <c r="A20" s="1074" t="s">
        <v>405</v>
      </c>
      <c r="B20" s="1075"/>
      <c r="C20" s="550"/>
      <c r="D20" s="551" t="s">
        <v>404</v>
      </c>
      <c r="E20" s="552"/>
      <c r="F20" s="1073" t="s">
        <v>406</v>
      </c>
      <c r="G20" s="1073"/>
      <c r="H20" s="1068"/>
      <c r="I20" s="1068"/>
      <c r="J20" s="1068"/>
      <c r="K20" s="1068"/>
      <c r="L20" s="1069"/>
    </row>
    <row r="21" spans="1:12" ht="24.75" customHeight="1">
      <c r="A21" s="1079" t="s">
        <v>107</v>
      </c>
      <c r="B21" s="1080"/>
      <c r="C21" s="1080"/>
      <c r="D21" s="1080"/>
      <c r="E21" s="1080"/>
      <c r="F21" s="1080"/>
      <c r="G21" s="1080"/>
      <c r="H21" s="1080"/>
      <c r="I21" s="1080"/>
      <c r="J21" s="1080"/>
      <c r="K21" s="1080"/>
      <c r="L21" s="1081"/>
    </row>
    <row r="22" spans="1:12" ht="24.75" customHeight="1">
      <c r="A22" s="1082" t="s">
        <v>588</v>
      </c>
      <c r="B22" s="1083"/>
      <c r="C22" s="1083"/>
      <c r="D22" s="1083"/>
      <c r="E22" s="1083"/>
      <c r="F22" s="1083"/>
      <c r="G22" s="1083"/>
      <c r="H22" s="1083"/>
      <c r="I22" s="1083"/>
      <c r="J22" s="1083"/>
      <c r="K22" s="1083"/>
      <c r="L22" s="1084"/>
    </row>
    <row r="23" spans="1:12" ht="249.75" customHeight="1" thickBot="1">
      <c r="A23" s="1070"/>
      <c r="B23" s="1071"/>
      <c r="C23" s="1071"/>
      <c r="D23" s="1071"/>
      <c r="E23" s="1071"/>
      <c r="F23" s="1071"/>
      <c r="G23" s="1071"/>
      <c r="H23" s="1071"/>
      <c r="I23" s="1071"/>
      <c r="J23" s="1071"/>
      <c r="K23" s="1071"/>
      <c r="L23" s="1072"/>
    </row>
    <row r="24" spans="8:12" ht="12.75">
      <c r="H24" s="847" t="s">
        <v>586</v>
      </c>
      <c r="I24" s="847"/>
      <c r="J24" s="847"/>
      <c r="K24" s="847"/>
      <c r="L24" s="847"/>
    </row>
  </sheetData>
  <sheetProtection/>
  <mergeCells count="22">
    <mergeCell ref="A21:L21"/>
    <mergeCell ref="A22:L22"/>
    <mergeCell ref="E6:G6"/>
    <mergeCell ref="B10:L10"/>
    <mergeCell ref="A14:B14"/>
    <mergeCell ref="F7:L7"/>
    <mergeCell ref="H24:L24"/>
    <mergeCell ref="H20:L20"/>
    <mergeCell ref="A23:L23"/>
    <mergeCell ref="F20:G20"/>
    <mergeCell ref="A20:B20"/>
    <mergeCell ref="A15:L15"/>
    <mergeCell ref="A16:L16"/>
    <mergeCell ref="A19:B19"/>
    <mergeCell ref="B12:L12"/>
    <mergeCell ref="A17:L17"/>
    <mergeCell ref="E2:L2"/>
    <mergeCell ref="A3:L3"/>
    <mergeCell ref="A8:L8"/>
    <mergeCell ref="B9:L9"/>
    <mergeCell ref="B11:L11"/>
    <mergeCell ref="H6:L6"/>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3"/>
  <sheetViews>
    <sheetView view="pageBreakPreview" zoomScaleSheetLayoutView="100" zoomScalePageLayoutView="0" workbookViewId="0" topLeftCell="A1">
      <selection activeCell="A16" sqref="A16:L16"/>
    </sheetView>
  </sheetViews>
  <sheetFormatPr defaultColWidth="9.00390625" defaultRowHeight="13.5"/>
  <cols>
    <col min="1" max="1" width="16.50390625" style="48" customWidth="1"/>
    <col min="2" max="4" width="13.625" style="48" customWidth="1"/>
    <col min="5" max="5" width="11.625" style="48" customWidth="1"/>
    <col min="6" max="12" width="4.625" style="48" customWidth="1"/>
    <col min="13" max="16384" width="9.00390625" style="48" customWidth="1"/>
  </cols>
  <sheetData>
    <row r="1" ht="12.75">
      <c r="A1" s="48" t="s">
        <v>194</v>
      </c>
    </row>
    <row r="2" spans="5:12" ht="17.25" customHeight="1">
      <c r="E2" s="1056" t="s">
        <v>403</v>
      </c>
      <c r="F2" s="1056"/>
      <c r="G2" s="1056"/>
      <c r="H2" s="1056"/>
      <c r="I2" s="1056"/>
      <c r="J2" s="1056"/>
      <c r="K2" s="1056"/>
      <c r="L2" s="1056"/>
    </row>
    <row r="3" spans="1:12" ht="39.75" customHeight="1">
      <c r="A3" s="1057" t="s">
        <v>101</v>
      </c>
      <c r="B3" s="1057"/>
      <c r="C3" s="1057"/>
      <c r="D3" s="1057"/>
      <c r="E3" s="1057"/>
      <c r="F3" s="1057"/>
      <c r="G3" s="1057"/>
      <c r="H3" s="1057"/>
      <c r="I3" s="1057"/>
      <c r="J3" s="1057"/>
      <c r="K3" s="1057"/>
      <c r="L3" s="1057"/>
    </row>
    <row r="4" spans="1:12" ht="20.25">
      <c r="A4" s="544"/>
      <c r="B4" s="544"/>
      <c r="C4" s="544"/>
      <c r="D4" s="544"/>
      <c r="E4" s="544"/>
      <c r="F4" s="544"/>
      <c r="G4" s="544"/>
      <c r="H4" s="544"/>
      <c r="I4" s="544"/>
      <c r="J4" s="544"/>
      <c r="K4" s="544"/>
      <c r="L4" s="544"/>
    </row>
    <row r="5" spans="1:12" ht="24.75" customHeight="1">
      <c r="A5" s="337"/>
      <c r="B5" s="337"/>
      <c r="C5" s="337"/>
      <c r="D5" s="337"/>
      <c r="E5" s="545" t="s">
        <v>407</v>
      </c>
      <c r="F5" s="545" t="s">
        <v>126</v>
      </c>
      <c r="G5" s="553">
        <v>5</v>
      </c>
      <c r="H5" s="545" t="s">
        <v>23</v>
      </c>
      <c r="I5" s="553">
        <v>4</v>
      </c>
      <c r="J5" s="545" t="s">
        <v>22</v>
      </c>
      <c r="K5" s="553">
        <v>1</v>
      </c>
      <c r="L5" s="545" t="s">
        <v>21</v>
      </c>
    </row>
    <row r="6" spans="1:12" ht="24.75" customHeight="1">
      <c r="A6" s="337"/>
      <c r="B6" s="337"/>
      <c r="C6" s="337"/>
      <c r="D6" s="337"/>
      <c r="E6" s="1066" t="s">
        <v>102</v>
      </c>
      <c r="F6" s="1066"/>
      <c r="G6" s="1066"/>
      <c r="H6" s="1085" t="s">
        <v>433</v>
      </c>
      <c r="I6" s="1085"/>
      <c r="J6" s="1085"/>
      <c r="K6" s="1085"/>
      <c r="L6" s="1085"/>
    </row>
    <row r="7" spans="1:12" ht="24.75" customHeight="1">
      <c r="A7" s="337"/>
      <c r="B7" s="337"/>
      <c r="C7" s="337"/>
      <c r="D7" s="337"/>
      <c r="E7" s="542" t="s">
        <v>103</v>
      </c>
      <c r="F7" s="1086" t="s">
        <v>434</v>
      </c>
      <c r="G7" s="1086"/>
      <c r="H7" s="1086"/>
      <c r="I7" s="1086"/>
      <c r="J7" s="1086"/>
      <c r="K7" s="1086"/>
      <c r="L7" s="1086"/>
    </row>
    <row r="8" spans="1:12" ht="33" customHeight="1" thickBot="1">
      <c r="A8" s="1058" t="s">
        <v>411</v>
      </c>
      <c r="B8" s="1058"/>
      <c r="C8" s="1058"/>
      <c r="D8" s="1058"/>
      <c r="E8" s="1058"/>
      <c r="F8" s="1058"/>
      <c r="G8" s="1058"/>
      <c r="H8" s="1058"/>
      <c r="I8" s="1058"/>
      <c r="J8" s="1058"/>
      <c r="K8" s="1058"/>
      <c r="L8" s="1058"/>
    </row>
    <row r="9" spans="1:12" ht="27.75" customHeight="1">
      <c r="A9" s="347" t="s">
        <v>104</v>
      </c>
      <c r="B9" s="1087" t="s">
        <v>435</v>
      </c>
      <c r="C9" s="1088"/>
      <c r="D9" s="1088"/>
      <c r="E9" s="1088"/>
      <c r="F9" s="1088"/>
      <c r="G9" s="1088"/>
      <c r="H9" s="1088"/>
      <c r="I9" s="1088"/>
      <c r="J9" s="1088"/>
      <c r="K9" s="1088"/>
      <c r="L9" s="1089"/>
    </row>
    <row r="10" spans="1:12" ht="27.75" customHeight="1">
      <c r="A10" s="348" t="s">
        <v>105</v>
      </c>
      <c r="B10" s="1090" t="s">
        <v>436</v>
      </c>
      <c r="C10" s="1091"/>
      <c r="D10" s="1091"/>
      <c r="E10" s="1091"/>
      <c r="F10" s="1091"/>
      <c r="G10" s="1091"/>
      <c r="H10" s="1091"/>
      <c r="I10" s="1091"/>
      <c r="J10" s="1091"/>
      <c r="K10" s="1091"/>
      <c r="L10" s="1092"/>
    </row>
    <row r="11" spans="1:12" ht="27.75" customHeight="1">
      <c r="A11" s="348" t="s">
        <v>59</v>
      </c>
      <c r="B11" s="1093" t="s">
        <v>437</v>
      </c>
      <c r="C11" s="1094"/>
      <c r="D11" s="1094"/>
      <c r="E11" s="1094"/>
      <c r="F11" s="1094"/>
      <c r="G11" s="1094"/>
      <c r="H11" s="1094"/>
      <c r="I11" s="1094"/>
      <c r="J11" s="1094"/>
      <c r="K11" s="1094"/>
      <c r="L11" s="1095"/>
    </row>
    <row r="12" spans="1:12" ht="27.75" customHeight="1" thickBot="1">
      <c r="A12" s="349" t="s">
        <v>4</v>
      </c>
      <c r="B12" s="1096" t="s">
        <v>438</v>
      </c>
      <c r="C12" s="1096"/>
      <c r="D12" s="1096"/>
      <c r="E12" s="1096"/>
      <c r="F12" s="1096"/>
      <c r="G12" s="1096"/>
      <c r="H12" s="1096"/>
      <c r="I12" s="1096"/>
      <c r="J12" s="1096"/>
      <c r="K12" s="1096"/>
      <c r="L12" s="1097"/>
    </row>
    <row r="13" spans="1:12" ht="12.75">
      <c r="A13" s="339"/>
      <c r="B13" s="339"/>
      <c r="C13" s="339"/>
      <c r="D13" s="339"/>
      <c r="E13" s="339"/>
      <c r="F13" s="339"/>
      <c r="G13" s="339"/>
      <c r="H13" s="339"/>
      <c r="I13" s="339"/>
      <c r="J13" s="339"/>
      <c r="K13" s="339"/>
      <c r="L13" s="339"/>
    </row>
    <row r="14" spans="1:12" ht="30" customHeight="1">
      <c r="A14" s="1048" t="s">
        <v>453</v>
      </c>
      <c r="B14" s="1049"/>
      <c r="C14" s="547"/>
      <c r="D14" s="547"/>
      <c r="E14" s="548"/>
      <c r="F14" s="548"/>
      <c r="G14" s="548"/>
      <c r="H14" s="548"/>
      <c r="I14" s="548"/>
      <c r="J14" s="548"/>
      <c r="K14" s="548"/>
      <c r="L14" s="548"/>
    </row>
    <row r="15" spans="1:12" ht="49.5" customHeight="1">
      <c r="A15" s="1076" t="s">
        <v>412</v>
      </c>
      <c r="B15" s="1077"/>
      <c r="C15" s="1077"/>
      <c r="D15" s="1077"/>
      <c r="E15" s="1077"/>
      <c r="F15" s="1077"/>
      <c r="G15" s="1077"/>
      <c r="H15" s="1077"/>
      <c r="I15" s="1077"/>
      <c r="J15" s="1077"/>
      <c r="K15" s="1077"/>
      <c r="L15" s="1078"/>
    </row>
    <row r="16" spans="1:12" ht="75" customHeight="1">
      <c r="A16" s="1045" t="s">
        <v>504</v>
      </c>
      <c r="B16" s="1046"/>
      <c r="C16" s="1046"/>
      <c r="D16" s="1046"/>
      <c r="E16" s="1046"/>
      <c r="F16" s="1046"/>
      <c r="G16" s="1046"/>
      <c r="H16" s="1046"/>
      <c r="I16" s="1046"/>
      <c r="J16" s="1046"/>
      <c r="K16" s="1046"/>
      <c r="L16" s="1047"/>
    </row>
    <row r="17" spans="1:12" ht="60" customHeight="1">
      <c r="A17" s="1053" t="s">
        <v>431</v>
      </c>
      <c r="B17" s="1054"/>
      <c r="C17" s="1054"/>
      <c r="D17" s="1054"/>
      <c r="E17" s="1054"/>
      <c r="F17" s="1054"/>
      <c r="G17" s="1054"/>
      <c r="H17" s="1054"/>
      <c r="I17" s="1054"/>
      <c r="J17" s="1054"/>
      <c r="K17" s="1054"/>
      <c r="L17" s="1055"/>
    </row>
    <row r="18" spans="1:12" ht="15.75" customHeight="1">
      <c r="A18" s="549"/>
      <c r="B18" s="549"/>
      <c r="C18" s="549"/>
      <c r="D18" s="549"/>
      <c r="E18" s="549"/>
      <c r="F18" s="549"/>
      <c r="G18" s="549"/>
      <c r="H18" s="549"/>
      <c r="I18" s="549"/>
      <c r="J18" s="549"/>
      <c r="K18" s="549"/>
      <c r="L18" s="549"/>
    </row>
    <row r="19" spans="1:12" ht="24.75" customHeight="1" thickBot="1">
      <c r="A19" s="1048" t="s">
        <v>454</v>
      </c>
      <c r="B19" s="1049"/>
      <c r="C19" s="547"/>
      <c r="D19" s="547"/>
      <c r="E19" s="547"/>
      <c r="F19" s="547"/>
      <c r="G19" s="547"/>
      <c r="H19" s="547"/>
      <c r="I19" s="547"/>
      <c r="J19" s="547"/>
      <c r="K19" s="547"/>
      <c r="L19" s="547"/>
    </row>
    <row r="20" spans="1:12" ht="24.75" customHeight="1">
      <c r="A20" s="1074" t="s">
        <v>405</v>
      </c>
      <c r="B20" s="1075"/>
      <c r="C20" s="550" t="s">
        <v>408</v>
      </c>
      <c r="D20" s="551" t="s">
        <v>404</v>
      </c>
      <c r="E20" s="552" t="s">
        <v>409</v>
      </c>
      <c r="F20" s="1073" t="s">
        <v>406</v>
      </c>
      <c r="G20" s="1073"/>
      <c r="H20" s="1068" t="s">
        <v>410</v>
      </c>
      <c r="I20" s="1068"/>
      <c r="J20" s="1068"/>
      <c r="K20" s="1068"/>
      <c r="L20" s="1069"/>
    </row>
    <row r="21" spans="1:12" ht="24.75" customHeight="1">
      <c r="A21" s="1079" t="s">
        <v>107</v>
      </c>
      <c r="B21" s="1080"/>
      <c r="C21" s="1080"/>
      <c r="D21" s="1080"/>
      <c r="E21" s="1080"/>
      <c r="F21" s="1080"/>
      <c r="G21" s="1080"/>
      <c r="H21" s="1080"/>
      <c r="I21" s="1080"/>
      <c r="J21" s="1080"/>
      <c r="K21" s="1080"/>
      <c r="L21" s="1081"/>
    </row>
    <row r="22" spans="1:12" ht="24.75" customHeight="1">
      <c r="A22" s="1082" t="s">
        <v>588</v>
      </c>
      <c r="B22" s="1083"/>
      <c r="C22" s="1083"/>
      <c r="D22" s="1083"/>
      <c r="E22" s="1083"/>
      <c r="F22" s="1083"/>
      <c r="G22" s="1083"/>
      <c r="H22" s="1083"/>
      <c r="I22" s="1083"/>
      <c r="J22" s="1083"/>
      <c r="K22" s="1083"/>
      <c r="L22" s="1084"/>
    </row>
    <row r="23" spans="1:12" ht="249.75" customHeight="1" thickBot="1">
      <c r="A23" s="1098" t="s">
        <v>432</v>
      </c>
      <c r="B23" s="1099"/>
      <c r="C23" s="1099"/>
      <c r="D23" s="1099"/>
      <c r="E23" s="1099"/>
      <c r="F23" s="1099"/>
      <c r="G23" s="1099"/>
      <c r="H23" s="1099"/>
      <c r="I23" s="1099"/>
      <c r="J23" s="1099"/>
      <c r="K23" s="1099"/>
      <c r="L23" s="1100"/>
    </row>
  </sheetData>
  <sheetProtection/>
  <mergeCells count="21">
    <mergeCell ref="A21:L21"/>
    <mergeCell ref="A22:L22"/>
    <mergeCell ref="A23:L23"/>
    <mergeCell ref="A16:L16"/>
    <mergeCell ref="A17:L17"/>
    <mergeCell ref="A19:B19"/>
    <mergeCell ref="A20:B20"/>
    <mergeCell ref="F20:G20"/>
    <mergeCell ref="H20:L20"/>
    <mergeCell ref="B9:L9"/>
    <mergeCell ref="B10:L10"/>
    <mergeCell ref="B11:L11"/>
    <mergeCell ref="B12:L12"/>
    <mergeCell ref="A14:B14"/>
    <mergeCell ref="A15:L15"/>
    <mergeCell ref="E2:L2"/>
    <mergeCell ref="A3:L3"/>
    <mergeCell ref="E6:G6"/>
    <mergeCell ref="H6:L6"/>
    <mergeCell ref="F7:L7"/>
    <mergeCell ref="A8:L8"/>
  </mergeCells>
  <printOptions/>
  <pageMargins left="0.7" right="0.7" top="0.75" bottom="0.75" header="0.3" footer="0.3"/>
  <pageSetup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Z43"/>
  <sheetViews>
    <sheetView view="pageBreakPreview" zoomScaleSheetLayoutView="100" zoomScalePageLayoutView="0" workbookViewId="0" topLeftCell="A1">
      <selection activeCell="C11" sqref="C11:M11"/>
    </sheetView>
  </sheetViews>
  <sheetFormatPr defaultColWidth="9.00390625" defaultRowHeight="13.5"/>
  <cols>
    <col min="1" max="1" width="2.625" style="48" customWidth="1"/>
    <col min="2" max="3" width="20.625" style="48" customWidth="1"/>
    <col min="4" max="4" width="25.625" style="48" customWidth="1"/>
    <col min="5" max="5" width="4.625" style="48" customWidth="1"/>
    <col min="6" max="8" width="6.625" style="48" customWidth="1"/>
    <col min="9" max="9" width="4.625" style="48" customWidth="1"/>
    <col min="10" max="10" width="6.625" style="48" customWidth="1"/>
    <col min="11" max="11" width="4.625" style="48" customWidth="1"/>
    <col min="12" max="12" width="6.625" style="48" customWidth="1"/>
    <col min="13" max="13" width="4.625" style="48" customWidth="1"/>
    <col min="14" max="14" width="2.625" style="48" customWidth="1"/>
    <col min="15" max="16384" width="9.00390625" style="48" customWidth="1"/>
  </cols>
  <sheetData>
    <row r="1" spans="1:2" ht="14.25">
      <c r="A1" s="48" t="s">
        <v>579</v>
      </c>
      <c r="B1" s="48" t="s">
        <v>579</v>
      </c>
    </row>
    <row r="2" spans="6:13" ht="21" customHeight="1">
      <c r="F2" s="1141" t="s">
        <v>428</v>
      </c>
      <c r="G2" s="1141"/>
      <c r="H2" s="1141"/>
      <c r="I2" s="1141"/>
      <c r="J2" s="1141"/>
      <c r="K2" s="1141"/>
      <c r="L2" s="1141"/>
      <c r="M2" s="1141"/>
    </row>
    <row r="3" spans="6:13" ht="15.75" customHeight="1">
      <c r="F3" s="350"/>
      <c r="G3" s="350"/>
      <c r="H3" s="350"/>
      <c r="I3" s="350"/>
      <c r="J3" s="350"/>
      <c r="K3" s="350"/>
      <c r="L3" s="350"/>
      <c r="M3" s="350"/>
    </row>
    <row r="4" spans="2:13" ht="39.75" customHeight="1">
      <c r="B4" s="1057" t="s">
        <v>418</v>
      </c>
      <c r="C4" s="1057"/>
      <c r="D4" s="1057"/>
      <c r="E4" s="1057"/>
      <c r="F4" s="1057"/>
      <c r="G4" s="1057"/>
      <c r="H4" s="1057"/>
      <c r="I4" s="1057"/>
      <c r="J4" s="1057"/>
      <c r="K4" s="1057"/>
      <c r="L4" s="1057"/>
      <c r="M4" s="1057"/>
    </row>
    <row r="5" spans="2:13" ht="24.75" customHeight="1">
      <c r="B5" s="337"/>
      <c r="C5" s="337"/>
      <c r="D5" s="337"/>
      <c r="E5" s="1151" t="s">
        <v>421</v>
      </c>
      <c r="F5" s="1151"/>
      <c r="G5" s="1151"/>
      <c r="H5" s="360"/>
      <c r="I5" s="361" t="s">
        <v>23</v>
      </c>
      <c r="J5" s="360"/>
      <c r="K5" s="361" t="s">
        <v>22</v>
      </c>
      <c r="L5" s="360"/>
      <c r="M5" s="361" t="s">
        <v>422</v>
      </c>
    </row>
    <row r="6" spans="2:13" ht="24.75" customHeight="1">
      <c r="B6" s="337"/>
      <c r="C6" s="337"/>
      <c r="D6" s="337"/>
      <c r="E6" s="1149" t="s">
        <v>430</v>
      </c>
      <c r="F6" s="1149"/>
      <c r="G6" s="1149"/>
      <c r="H6" s="1149"/>
      <c r="I6" s="1148"/>
      <c r="J6" s="1148"/>
      <c r="K6" s="1148"/>
      <c r="L6" s="1148"/>
      <c r="M6" s="1148"/>
    </row>
    <row r="7" spans="2:13" ht="24.75" customHeight="1">
      <c r="B7" s="337"/>
      <c r="C7" s="337"/>
      <c r="D7" s="337"/>
      <c r="E7" s="1150" t="s">
        <v>103</v>
      </c>
      <c r="F7" s="1150"/>
      <c r="G7" s="1150"/>
      <c r="H7" s="1150"/>
      <c r="I7" s="1148"/>
      <c r="J7" s="1148"/>
      <c r="K7" s="1148"/>
      <c r="L7" s="1148"/>
      <c r="M7" s="1148"/>
    </row>
    <row r="8" spans="2:13" ht="15.75" customHeight="1">
      <c r="B8" s="337"/>
      <c r="C8" s="337"/>
      <c r="D8" s="337"/>
      <c r="E8" s="337"/>
      <c r="F8" s="351"/>
      <c r="G8" s="351"/>
      <c r="H8" s="351"/>
      <c r="I8" s="351"/>
      <c r="J8" s="351"/>
      <c r="K8" s="351"/>
      <c r="L8" s="351"/>
      <c r="M8" s="351"/>
    </row>
    <row r="9" spans="2:20" ht="23.25" customHeight="1">
      <c r="B9" s="1152" t="s">
        <v>429</v>
      </c>
      <c r="C9" s="1152"/>
      <c r="D9" s="1152"/>
      <c r="E9" s="1152"/>
      <c r="F9" s="1152"/>
      <c r="G9" s="1152"/>
      <c r="H9" s="1152"/>
      <c r="I9" s="1152"/>
      <c r="J9" s="1152"/>
      <c r="K9" s="1152"/>
      <c r="L9" s="1152"/>
      <c r="M9" s="1152"/>
      <c r="N9" s="338"/>
      <c r="O9" s="338"/>
      <c r="P9" s="338"/>
      <c r="Q9" s="338"/>
      <c r="R9" s="338"/>
      <c r="S9" s="338"/>
      <c r="T9" s="338"/>
    </row>
    <row r="10" spans="2:26" ht="23.25" customHeight="1" thickBot="1">
      <c r="B10" s="356" t="s">
        <v>503</v>
      </c>
      <c r="C10" s="114"/>
      <c r="D10" s="114"/>
      <c r="E10" s="114"/>
      <c r="F10" s="115"/>
      <c r="G10" s="115"/>
      <c r="H10" s="114"/>
      <c r="I10" s="114"/>
      <c r="J10" s="114"/>
      <c r="K10" s="15"/>
      <c r="L10" s="15"/>
      <c r="M10" s="15"/>
      <c r="N10" s="15"/>
      <c r="O10" s="15"/>
      <c r="P10" s="15"/>
      <c r="Q10" s="15"/>
      <c r="R10" s="15"/>
      <c r="S10" s="15"/>
      <c r="T10" s="15"/>
      <c r="U10" s="15"/>
      <c r="V10" s="16"/>
      <c r="W10" s="16"/>
      <c r="X10" s="15"/>
      <c r="Y10" s="17"/>
      <c r="Z10" s="15"/>
    </row>
    <row r="11" spans="2:13" ht="29.25" customHeight="1">
      <c r="B11" s="347" t="s">
        <v>104</v>
      </c>
      <c r="C11" s="1142"/>
      <c r="D11" s="1143"/>
      <c r="E11" s="1143"/>
      <c r="F11" s="1143"/>
      <c r="G11" s="1143"/>
      <c r="H11" s="1143"/>
      <c r="I11" s="1143"/>
      <c r="J11" s="1143"/>
      <c r="K11" s="1143"/>
      <c r="L11" s="1143"/>
      <c r="M11" s="1144"/>
    </row>
    <row r="12" spans="2:13" ht="29.25" customHeight="1">
      <c r="B12" s="348" t="s">
        <v>105</v>
      </c>
      <c r="C12" s="1103"/>
      <c r="D12" s="1104"/>
      <c r="E12" s="1104"/>
      <c r="F12" s="1104"/>
      <c r="G12" s="1104"/>
      <c r="H12" s="1104"/>
      <c r="I12" s="1104"/>
      <c r="J12" s="1104"/>
      <c r="K12" s="1104"/>
      <c r="L12" s="1104"/>
      <c r="M12" s="1105"/>
    </row>
    <row r="13" spans="2:13" ht="29.25" customHeight="1">
      <c r="B13" s="348" t="s">
        <v>59</v>
      </c>
      <c r="C13" s="1145" t="s">
        <v>106</v>
      </c>
      <c r="D13" s="1146"/>
      <c r="E13" s="1146"/>
      <c r="F13" s="1146"/>
      <c r="G13" s="1146"/>
      <c r="H13" s="1146"/>
      <c r="I13" s="1146"/>
      <c r="J13" s="1146"/>
      <c r="K13" s="1146"/>
      <c r="L13" s="1146"/>
      <c r="M13" s="1147"/>
    </row>
    <row r="14" spans="2:13" ht="29.25" customHeight="1" thickBot="1">
      <c r="B14" s="349" t="s">
        <v>4</v>
      </c>
      <c r="C14" s="1122"/>
      <c r="D14" s="1122"/>
      <c r="E14" s="1122"/>
      <c r="F14" s="1122"/>
      <c r="G14" s="1122"/>
      <c r="H14" s="1122"/>
      <c r="I14" s="1122"/>
      <c r="J14" s="1122"/>
      <c r="K14" s="1122"/>
      <c r="L14" s="1122"/>
      <c r="M14" s="1123"/>
    </row>
    <row r="15" spans="2:13" ht="19.5" customHeight="1">
      <c r="B15" s="339"/>
      <c r="C15" s="339"/>
      <c r="D15" s="339"/>
      <c r="E15" s="339"/>
      <c r="F15" s="339"/>
      <c r="G15" s="339"/>
      <c r="H15" s="339"/>
      <c r="I15" s="339"/>
      <c r="J15" s="339"/>
      <c r="K15" s="339"/>
      <c r="L15" s="339"/>
      <c r="M15" s="339"/>
    </row>
    <row r="16" spans="2:13" ht="20.25">
      <c r="B16" s="527" t="s">
        <v>419</v>
      </c>
      <c r="C16" s="529"/>
      <c r="D16" s="529"/>
      <c r="E16" s="529"/>
      <c r="F16" s="530"/>
      <c r="G16" s="530"/>
      <c r="H16" s="530"/>
      <c r="I16" s="530"/>
      <c r="J16" s="530"/>
      <c r="K16" s="530"/>
      <c r="L16" s="530"/>
      <c r="M16" s="530"/>
    </row>
    <row r="17" spans="2:5" ht="6" customHeight="1">
      <c r="B17" s="340"/>
      <c r="C17" s="341"/>
      <c r="D17" s="341"/>
      <c r="E17" s="341"/>
    </row>
    <row r="18" spans="2:13" ht="23.25" customHeight="1" thickBot="1">
      <c r="B18" s="1124" t="s">
        <v>571</v>
      </c>
      <c r="C18" s="1124"/>
      <c r="D18" s="1124"/>
      <c r="E18" s="1124"/>
      <c r="F18" s="1124"/>
      <c r="G18" s="1124"/>
      <c r="H18" s="1124"/>
      <c r="I18" s="1124"/>
      <c r="J18" s="1124"/>
      <c r="K18" s="1124"/>
      <c r="L18" s="1124"/>
      <c r="M18" s="1124"/>
    </row>
    <row r="19" spans="2:13" ht="24.75" customHeight="1">
      <c r="B19" s="1108" t="s">
        <v>108</v>
      </c>
      <c r="C19" s="1109"/>
      <c r="D19" s="1109"/>
      <c r="E19" s="1110"/>
      <c r="F19" s="1120" t="s">
        <v>109</v>
      </c>
      <c r="G19" s="1109"/>
      <c r="H19" s="1109"/>
      <c r="I19" s="1109"/>
      <c r="J19" s="1109"/>
      <c r="K19" s="1109"/>
      <c r="L19" s="1109"/>
      <c r="M19" s="1121"/>
    </row>
    <row r="20" spans="2:13" ht="24.75" customHeight="1">
      <c r="B20" s="357" t="s">
        <v>414</v>
      </c>
      <c r="C20" s="358"/>
      <c r="D20" s="358"/>
      <c r="E20" s="359"/>
      <c r="F20" s="504"/>
      <c r="G20" s="342" t="s">
        <v>423</v>
      </c>
      <c r="H20" s="342"/>
      <c r="I20" s="342"/>
      <c r="J20" s="342"/>
      <c r="K20" s="504"/>
      <c r="L20" s="342" t="s">
        <v>424</v>
      </c>
      <c r="M20" s="344"/>
    </row>
    <row r="21" spans="2:13" ht="15.75" customHeight="1">
      <c r="B21" s="1111" t="s">
        <v>427</v>
      </c>
      <c r="C21" s="1112"/>
      <c r="D21" s="1112"/>
      <c r="E21" s="1113"/>
      <c r="F21" s="352" t="s">
        <v>110</v>
      </c>
      <c r="G21" s="353"/>
      <c r="H21" s="353"/>
      <c r="I21" s="353"/>
      <c r="J21" s="353"/>
      <c r="K21" s="354"/>
      <c r="L21" s="354"/>
      <c r="M21" s="355"/>
    </row>
    <row r="22" spans="2:13" ht="30" customHeight="1">
      <c r="B22" s="1114"/>
      <c r="C22" s="1115"/>
      <c r="D22" s="1115"/>
      <c r="E22" s="1116"/>
      <c r="F22" s="1131"/>
      <c r="G22" s="1132"/>
      <c r="H22" s="1132"/>
      <c r="I22" s="1132"/>
      <c r="J22" s="1132"/>
      <c r="K22" s="1132"/>
      <c r="L22" s="1132"/>
      <c r="M22" s="1133"/>
    </row>
    <row r="23" spans="2:13" ht="24.75" customHeight="1" thickBot="1">
      <c r="B23" s="1117" t="s">
        <v>415</v>
      </c>
      <c r="C23" s="1118"/>
      <c r="D23" s="1118"/>
      <c r="E23" s="1119"/>
      <c r="F23" s="522"/>
      <c r="G23" s="345" t="s">
        <v>423</v>
      </c>
      <c r="H23" s="345"/>
      <c r="I23" s="345"/>
      <c r="J23" s="345"/>
      <c r="K23" s="523"/>
      <c r="L23" s="345" t="s">
        <v>424</v>
      </c>
      <c r="M23" s="346"/>
    </row>
    <row r="24" spans="2:13" ht="19.5" customHeight="1">
      <c r="B24" s="1102" t="s">
        <v>573</v>
      </c>
      <c r="C24" s="1102"/>
      <c r="D24" s="1106" t="s">
        <v>574</v>
      </c>
      <c r="E24" s="1106"/>
      <c r="F24" s="1106"/>
      <c r="G24" s="1106"/>
      <c r="H24" s="1107"/>
      <c r="I24" s="1107"/>
      <c r="J24" s="1107"/>
      <c r="K24" s="1107"/>
      <c r="L24" s="1107"/>
      <c r="M24" s="1107"/>
    </row>
    <row r="25" spans="2:13" ht="30" customHeight="1" thickBot="1">
      <c r="B25" s="528" t="s">
        <v>413</v>
      </c>
      <c r="C25" s="528"/>
      <c r="D25" s="528"/>
      <c r="E25" s="1140" t="s">
        <v>572</v>
      </c>
      <c r="F25" s="1140"/>
      <c r="G25" s="1140"/>
      <c r="H25" s="1101"/>
      <c r="I25" s="1101"/>
      <c r="J25" s="1101"/>
      <c r="K25" s="1101"/>
      <c r="L25" s="528"/>
      <c r="M25" s="528"/>
    </row>
    <row r="26" spans="2:13" ht="24.75" customHeight="1">
      <c r="B26" s="1108" t="s">
        <v>108</v>
      </c>
      <c r="C26" s="1109"/>
      <c r="D26" s="1109"/>
      <c r="E26" s="1110"/>
      <c r="F26" s="1120" t="s">
        <v>109</v>
      </c>
      <c r="G26" s="1109"/>
      <c r="H26" s="1109"/>
      <c r="I26" s="1109"/>
      <c r="J26" s="1109"/>
      <c r="K26" s="1109"/>
      <c r="L26" s="1109"/>
      <c r="M26" s="1121"/>
    </row>
    <row r="27" spans="2:13" ht="40.5" customHeight="1">
      <c r="B27" s="1138" t="s">
        <v>589</v>
      </c>
      <c r="C27" s="1066"/>
      <c r="D27" s="1066"/>
      <c r="E27" s="1139"/>
      <c r="F27" s="504"/>
      <c r="G27" s="342" t="s">
        <v>423</v>
      </c>
      <c r="H27" s="342"/>
      <c r="I27" s="342"/>
      <c r="J27" s="342"/>
      <c r="K27" s="504"/>
      <c r="L27" s="342" t="s">
        <v>424</v>
      </c>
      <c r="M27" s="344"/>
    </row>
    <row r="28" spans="2:13" ht="19.5" customHeight="1">
      <c r="B28" s="1134" t="s">
        <v>590</v>
      </c>
      <c r="C28" s="1135"/>
      <c r="D28" s="1135"/>
      <c r="E28" s="1135"/>
      <c r="F28" s="342" t="s">
        <v>416</v>
      </c>
      <c r="G28" s="342"/>
      <c r="H28" s="342"/>
      <c r="I28" s="342"/>
      <c r="J28" s="342"/>
      <c r="K28" s="342"/>
      <c r="L28" s="342"/>
      <c r="M28" s="344"/>
    </row>
    <row r="29" spans="2:13" ht="60" customHeight="1">
      <c r="B29" s="1136"/>
      <c r="C29" s="1137"/>
      <c r="D29" s="1137"/>
      <c r="E29" s="1137"/>
      <c r="F29" s="1164"/>
      <c r="G29" s="1164"/>
      <c r="H29" s="1164"/>
      <c r="I29" s="1164"/>
      <c r="J29" s="1164"/>
      <c r="K29" s="1164"/>
      <c r="L29" s="1164"/>
      <c r="M29" s="1165"/>
    </row>
    <row r="30" spans="2:13" ht="40.5" customHeight="1" thickBot="1">
      <c r="B30" s="1117" t="s">
        <v>591</v>
      </c>
      <c r="C30" s="1118"/>
      <c r="D30" s="1118"/>
      <c r="E30" s="1119"/>
      <c r="F30" s="522"/>
      <c r="G30" s="345" t="s">
        <v>423</v>
      </c>
      <c r="H30" s="345"/>
      <c r="I30" s="345"/>
      <c r="J30" s="345"/>
      <c r="K30" s="523"/>
      <c r="L30" s="345" t="s">
        <v>424</v>
      </c>
      <c r="M30" s="346"/>
    </row>
    <row r="31" spans="2:13" ht="9.75" customHeight="1">
      <c r="B31" s="343"/>
      <c r="C31" s="343"/>
      <c r="D31" s="343"/>
      <c r="E31" s="343"/>
      <c r="F31" s="341"/>
      <c r="G31" s="341"/>
      <c r="H31" s="341"/>
      <c r="I31" s="341"/>
      <c r="J31" s="341"/>
      <c r="K31" s="341"/>
      <c r="L31" s="341"/>
      <c r="M31" s="341"/>
    </row>
    <row r="32" spans="2:13" ht="30" customHeight="1" thickBot="1">
      <c r="B32" s="528" t="s">
        <v>417</v>
      </c>
      <c r="C32" s="528"/>
      <c r="D32" s="528"/>
      <c r="E32" s="1140" t="s">
        <v>572</v>
      </c>
      <c r="F32" s="1140"/>
      <c r="G32" s="1140"/>
      <c r="H32" s="1101"/>
      <c r="I32" s="1101"/>
      <c r="J32" s="1101"/>
      <c r="K32" s="1101"/>
      <c r="L32" s="528"/>
      <c r="M32" s="528"/>
    </row>
    <row r="33" spans="2:13" ht="24.75" customHeight="1">
      <c r="B33" s="1108" t="s">
        <v>108</v>
      </c>
      <c r="C33" s="1109"/>
      <c r="D33" s="1109"/>
      <c r="E33" s="1110"/>
      <c r="F33" s="1161" t="s">
        <v>109</v>
      </c>
      <c r="G33" s="1162"/>
      <c r="H33" s="1162"/>
      <c r="I33" s="1162"/>
      <c r="J33" s="1162"/>
      <c r="K33" s="1162"/>
      <c r="L33" s="1162"/>
      <c r="M33" s="1163"/>
    </row>
    <row r="34" spans="2:13" ht="24.75" customHeight="1">
      <c r="B34" s="1138" t="s">
        <v>426</v>
      </c>
      <c r="C34" s="1066"/>
      <c r="D34" s="1066"/>
      <c r="E34" s="1139"/>
      <c r="F34" s="498"/>
      <c r="G34" s="524" t="s">
        <v>423</v>
      </c>
      <c r="H34" s="524" t="s">
        <v>425</v>
      </c>
      <c r="I34" s="524"/>
      <c r="J34" s="524"/>
      <c r="K34" s="499"/>
      <c r="L34" s="524" t="s">
        <v>424</v>
      </c>
      <c r="M34" s="525"/>
    </row>
    <row r="35" spans="2:13" ht="17.25" customHeight="1">
      <c r="B35" s="1153" t="s">
        <v>116</v>
      </c>
      <c r="C35" s="1154"/>
      <c r="D35" s="1154"/>
      <c r="E35" s="1154"/>
      <c r="F35" s="1155"/>
      <c r="G35" s="1155"/>
      <c r="H35" s="1155"/>
      <c r="I35" s="1155"/>
      <c r="J35" s="1155"/>
      <c r="K35" s="1155"/>
      <c r="L35" s="1155"/>
      <c r="M35" s="1156"/>
    </row>
    <row r="36" spans="2:13" ht="75" customHeight="1">
      <c r="B36" s="1157"/>
      <c r="C36" s="1158"/>
      <c r="D36" s="1158"/>
      <c r="E36" s="1158"/>
      <c r="F36" s="1158"/>
      <c r="G36" s="1158"/>
      <c r="H36" s="1158"/>
      <c r="I36" s="1158"/>
      <c r="J36" s="1158"/>
      <c r="K36" s="1158"/>
      <c r="L36" s="1158"/>
      <c r="M36" s="1159"/>
    </row>
    <row r="37" spans="2:13" ht="19.5" customHeight="1">
      <c r="B37" s="1128" t="s">
        <v>58</v>
      </c>
      <c r="C37" s="1129"/>
      <c r="D37" s="1129"/>
      <c r="E37" s="1129"/>
      <c r="F37" s="1129"/>
      <c r="G37" s="1129"/>
      <c r="H37" s="1129"/>
      <c r="I37" s="1129"/>
      <c r="J37" s="1129"/>
      <c r="K37" s="1129"/>
      <c r="L37" s="1129"/>
      <c r="M37" s="1130"/>
    </row>
    <row r="38" spans="2:13" ht="75" customHeight="1" thickBot="1">
      <c r="B38" s="1125"/>
      <c r="C38" s="1126"/>
      <c r="D38" s="1126"/>
      <c r="E38" s="1126"/>
      <c r="F38" s="1126"/>
      <c r="G38" s="1126"/>
      <c r="H38" s="1126"/>
      <c r="I38" s="1126"/>
      <c r="J38" s="1126"/>
      <c r="K38" s="1126"/>
      <c r="L38" s="1126"/>
      <c r="M38" s="1127"/>
    </row>
    <row r="39" spans="2:13" ht="9.75" customHeight="1">
      <c r="B39" s="339"/>
      <c r="C39" s="339"/>
      <c r="D39" s="339"/>
      <c r="E39" s="339"/>
      <c r="F39" s="339"/>
      <c r="G39" s="339"/>
      <c r="H39" s="339"/>
      <c r="I39" s="339"/>
      <c r="J39" s="339"/>
      <c r="K39" s="339"/>
      <c r="L39" s="339"/>
      <c r="M39" s="339"/>
    </row>
    <row r="40" spans="2:13" ht="30" customHeight="1">
      <c r="B40" s="1160" t="s">
        <v>420</v>
      </c>
      <c r="C40" s="1160"/>
      <c r="D40" s="1160"/>
      <c r="E40" s="1160"/>
      <c r="F40" s="1160"/>
      <c r="G40" s="1160"/>
      <c r="H40" s="1160"/>
      <c r="I40" s="1160"/>
      <c r="J40" s="1160"/>
      <c r="K40" s="1160"/>
      <c r="L40" s="1160"/>
      <c r="M40" s="1160"/>
    </row>
    <row r="41" spans="2:13" ht="30" customHeight="1">
      <c r="B41" s="1160"/>
      <c r="C41" s="1160"/>
      <c r="D41" s="1160"/>
      <c r="E41" s="1160"/>
      <c r="F41" s="1160"/>
      <c r="G41" s="1160"/>
      <c r="H41" s="1160"/>
      <c r="I41" s="1160"/>
      <c r="J41" s="1160"/>
      <c r="K41" s="1160"/>
      <c r="L41" s="1160"/>
      <c r="M41" s="1160"/>
    </row>
    <row r="42" spans="2:13" ht="30" customHeight="1">
      <c r="B42" s="1160"/>
      <c r="C42" s="1160"/>
      <c r="D42" s="1160"/>
      <c r="E42" s="1160"/>
      <c r="F42" s="1160"/>
      <c r="G42" s="1160"/>
      <c r="H42" s="1160"/>
      <c r="I42" s="1160"/>
      <c r="J42" s="1160"/>
      <c r="K42" s="1160"/>
      <c r="L42" s="1160"/>
      <c r="M42" s="1160"/>
    </row>
    <row r="43" spans="9:13" ht="12.75">
      <c r="I43" s="847" t="s">
        <v>586</v>
      </c>
      <c r="J43" s="847"/>
      <c r="K43" s="847"/>
      <c r="L43" s="847"/>
      <c r="M43" s="847"/>
    </row>
  </sheetData>
  <sheetProtection/>
  <mergeCells count="40">
    <mergeCell ref="I43:M43"/>
    <mergeCell ref="B26:E26"/>
    <mergeCell ref="B35:M35"/>
    <mergeCell ref="B27:E27"/>
    <mergeCell ref="F26:M26"/>
    <mergeCell ref="B36:M36"/>
    <mergeCell ref="E32:G32"/>
    <mergeCell ref="B40:M42"/>
    <mergeCell ref="F33:M33"/>
    <mergeCell ref="F29:M29"/>
    <mergeCell ref="F2:M2"/>
    <mergeCell ref="B4:M4"/>
    <mergeCell ref="C11:M11"/>
    <mergeCell ref="C13:M13"/>
    <mergeCell ref="I7:M7"/>
    <mergeCell ref="I6:M6"/>
    <mergeCell ref="E6:H6"/>
    <mergeCell ref="E7:H7"/>
    <mergeCell ref="E5:G5"/>
    <mergeCell ref="B9:M9"/>
    <mergeCell ref="C14:M14"/>
    <mergeCell ref="B18:M18"/>
    <mergeCell ref="B38:M38"/>
    <mergeCell ref="B37:M37"/>
    <mergeCell ref="F22:M22"/>
    <mergeCell ref="B28:E29"/>
    <mergeCell ref="B30:E30"/>
    <mergeCell ref="B33:E33"/>
    <mergeCell ref="B34:E34"/>
    <mergeCell ref="E25:G25"/>
    <mergeCell ref="H25:K25"/>
    <mergeCell ref="H32:K32"/>
    <mergeCell ref="B24:C24"/>
    <mergeCell ref="C12:M12"/>
    <mergeCell ref="D24:G24"/>
    <mergeCell ref="H24:M24"/>
    <mergeCell ref="B19:E19"/>
    <mergeCell ref="B21:E22"/>
    <mergeCell ref="B23:E23"/>
    <mergeCell ref="F19:M19"/>
  </mergeCells>
  <dataValidations count="1">
    <dataValidation allowBlank="1" showInputMessage="1" showErrorMessage="1" sqref="X10 Z10"/>
  </dataValidations>
  <hyperlinks>
    <hyperlink ref="D24" r:id="rId1" display="https://www.sonicweb-asp.jp/himeji/"/>
  </hyperlinks>
  <printOptions/>
  <pageMargins left="0.5118110236220472" right="0.5118110236220472" top="0.35433070866141736" bottom="0.35433070866141736" header="0.31496062992125984" footer="0.31496062992125984"/>
  <pageSetup horizontalDpi="600" verticalDpi="600" orientation="portrait" paperSize="9" scale="75" r:id="rId5"/>
  <drawing r:id="rId4"/>
  <legacyDrawing r:id="rId3"/>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G43"/>
  <sheetViews>
    <sheetView view="pageBreakPreview" zoomScale="70" zoomScaleSheetLayoutView="70" zoomScalePageLayoutView="0" workbookViewId="0" topLeftCell="A1">
      <selection activeCell="BF16" sqref="BF16"/>
    </sheetView>
  </sheetViews>
  <sheetFormatPr defaultColWidth="9.00390625" defaultRowHeight="21" customHeight="1"/>
  <cols>
    <col min="1" max="1" width="4.75390625" style="211" customWidth="1"/>
    <col min="2" max="2" width="14.125" style="210" customWidth="1"/>
    <col min="3" max="3" width="14.25390625" style="210" customWidth="1"/>
    <col min="4" max="4" width="14.875" style="210" customWidth="1"/>
    <col min="5" max="5" width="2.625" style="210" customWidth="1"/>
    <col min="6" max="35" width="2.625" style="211" customWidth="1"/>
    <col min="36" max="44" width="2.875" style="211" customWidth="1"/>
    <col min="45" max="45" width="10.00390625" style="211" customWidth="1"/>
    <col min="46" max="50" width="2.875" style="211" customWidth="1"/>
    <col min="51" max="53" width="2.25390625" style="211" customWidth="1"/>
    <col min="54" max="74" width="2.625" style="211" customWidth="1"/>
    <col min="75" max="16384" width="9.00390625" style="211" customWidth="1"/>
  </cols>
  <sheetData>
    <row r="1" spans="1:52" s="137" customFormat="1" ht="21" customHeight="1">
      <c r="A1" s="135" t="s">
        <v>190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row>
    <row r="2" spans="1:59" s="137" customFormat="1" ht="21" customHeight="1" thickBot="1">
      <c r="A2" s="1236" t="s">
        <v>191</v>
      </c>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c r="AC2" s="1236"/>
      <c r="AD2" s="1236"/>
      <c r="AE2" s="1236"/>
      <c r="AF2" s="1236"/>
      <c r="AG2" s="1236"/>
      <c r="AH2" s="1236"/>
      <c r="AI2" s="1236"/>
      <c r="AJ2" s="1236"/>
      <c r="AK2" s="1236"/>
      <c r="AL2" s="1236"/>
      <c r="AM2" s="1236"/>
      <c r="AN2" s="1236"/>
      <c r="AO2" s="1236"/>
      <c r="AP2" s="1236"/>
      <c r="AQ2" s="1236"/>
      <c r="AR2" s="1236"/>
      <c r="AS2" s="1236"/>
      <c r="AT2" s="135"/>
      <c r="AU2" s="135"/>
      <c r="AV2" s="135"/>
      <c r="AW2" s="135"/>
      <c r="AX2" s="135"/>
      <c r="AY2" s="135"/>
      <c r="AZ2" s="135"/>
      <c r="BA2" s="135"/>
      <c r="BB2" s="135"/>
      <c r="BC2" s="135"/>
      <c r="BD2" s="135"/>
      <c r="BE2" s="135"/>
      <c r="BF2" s="135"/>
      <c r="BG2" s="135"/>
    </row>
    <row r="3" spans="2:45" s="137" customFormat="1" ht="18.75" customHeight="1" thickBot="1">
      <c r="B3" s="138"/>
      <c r="C3" s="138"/>
      <c r="D3" s="138"/>
      <c r="E3" s="138"/>
      <c r="F3" s="138"/>
      <c r="AC3" s="1237" t="s">
        <v>192</v>
      </c>
      <c r="AD3" s="1238"/>
      <c r="AE3" s="1238"/>
      <c r="AF3" s="1238"/>
      <c r="AG3" s="1238"/>
      <c r="AH3" s="1238"/>
      <c r="AI3" s="1238"/>
      <c r="AJ3" s="1238"/>
      <c r="AK3" s="1238"/>
      <c r="AL3" s="1239"/>
      <c r="AM3" s="139" t="s">
        <v>193</v>
      </c>
      <c r="AN3" s="140"/>
      <c r="AO3" s="140"/>
      <c r="AP3" s="140"/>
      <c r="AQ3" s="140"/>
      <c r="AR3" s="140"/>
      <c r="AS3" s="141"/>
    </row>
    <row r="4" spans="1:45" s="137" customFormat="1" ht="18.75" customHeight="1" thickBot="1">
      <c r="A4" s="1187" t="s">
        <v>57</v>
      </c>
      <c r="B4" s="1188"/>
      <c r="C4" s="1188"/>
      <c r="D4" s="1188"/>
      <c r="E4" s="1231" t="s">
        <v>194</v>
      </c>
      <c r="F4" s="1188"/>
      <c r="G4" s="1188"/>
      <c r="H4" s="1188"/>
      <c r="I4" s="1188"/>
      <c r="J4" s="1188"/>
      <c r="K4" s="1188"/>
      <c r="L4" s="1188"/>
      <c r="M4" s="1188"/>
      <c r="N4" s="1188"/>
      <c r="O4" s="1188"/>
      <c r="P4" s="1187" t="s">
        <v>195</v>
      </c>
      <c r="Q4" s="1188"/>
      <c r="R4" s="1188"/>
      <c r="S4" s="1188"/>
      <c r="T4" s="1188"/>
      <c r="U4" s="1188"/>
      <c r="V4" s="1188"/>
      <c r="W4" s="1188"/>
      <c r="X4" s="1188"/>
      <c r="Y4" s="1218"/>
      <c r="Z4" s="1231" t="s">
        <v>194</v>
      </c>
      <c r="AA4" s="1188"/>
      <c r="AB4" s="1188"/>
      <c r="AC4" s="1188"/>
      <c r="AD4" s="1188"/>
      <c r="AE4" s="1188"/>
      <c r="AF4" s="1188"/>
      <c r="AG4" s="1188"/>
      <c r="AH4" s="1188"/>
      <c r="AI4" s="1188"/>
      <c r="AJ4" s="1188"/>
      <c r="AK4" s="1188"/>
      <c r="AL4" s="1188"/>
      <c r="AM4" s="1188"/>
      <c r="AN4" s="1188"/>
      <c r="AO4" s="1188"/>
      <c r="AP4" s="1188"/>
      <c r="AQ4" s="1188"/>
      <c r="AR4" s="1188"/>
      <c r="AS4" s="1232"/>
    </row>
    <row r="5" spans="1:45" s="137" customFormat="1" ht="18.75" customHeight="1" thickBot="1">
      <c r="A5" s="1198"/>
      <c r="B5" s="1199"/>
      <c r="C5" s="1199"/>
      <c r="D5" s="1199"/>
      <c r="E5" s="1230" t="s">
        <v>196</v>
      </c>
      <c r="F5" s="1220"/>
      <c r="G5" s="1220"/>
      <c r="H5" s="1220"/>
      <c r="I5" s="1220"/>
      <c r="J5" s="1220"/>
      <c r="K5" s="1220"/>
      <c r="L5" s="1220"/>
      <c r="M5" s="1220"/>
      <c r="N5" s="1220"/>
      <c r="O5" s="1220"/>
      <c r="P5" s="1220"/>
      <c r="Q5" s="1220"/>
      <c r="R5" s="1220"/>
      <c r="S5" s="1220"/>
      <c r="T5" s="1220"/>
      <c r="U5" s="1220"/>
      <c r="V5" s="1220"/>
      <c r="W5" s="1220"/>
      <c r="X5" s="1220"/>
      <c r="Y5" s="1220"/>
      <c r="Z5" s="1220"/>
      <c r="AA5" s="1221"/>
      <c r="AB5" s="1231" t="s">
        <v>194</v>
      </c>
      <c r="AC5" s="1188"/>
      <c r="AD5" s="1188"/>
      <c r="AE5" s="1188"/>
      <c r="AF5" s="1188"/>
      <c r="AG5" s="1188"/>
      <c r="AH5" s="1188"/>
      <c r="AI5" s="1188"/>
      <c r="AJ5" s="1188"/>
      <c r="AK5" s="1188"/>
      <c r="AL5" s="1188"/>
      <c r="AM5" s="1188"/>
      <c r="AN5" s="1188"/>
      <c r="AO5" s="1188"/>
      <c r="AP5" s="1188"/>
      <c r="AQ5" s="1188"/>
      <c r="AR5" s="1188"/>
      <c r="AS5" s="1232"/>
    </row>
    <row r="6" spans="1:45" s="137" customFormat="1" ht="18.75" customHeight="1" thickBot="1">
      <c r="A6" s="1187" t="s">
        <v>52</v>
      </c>
      <c r="B6" s="1188"/>
      <c r="C6" s="1188"/>
      <c r="D6" s="143" t="s">
        <v>197</v>
      </c>
      <c r="E6" s="1219" t="s">
        <v>198</v>
      </c>
      <c r="F6" s="1220"/>
      <c r="G6" s="1220"/>
      <c r="H6" s="1220"/>
      <c r="I6" s="1220"/>
      <c r="J6" s="1220"/>
      <c r="K6" s="1220"/>
      <c r="L6" s="1221"/>
      <c r="M6" s="1219" t="s">
        <v>199</v>
      </c>
      <c r="N6" s="1220"/>
      <c r="O6" s="1220"/>
      <c r="P6" s="1220"/>
      <c r="Q6" s="1220"/>
      <c r="R6" s="1220"/>
      <c r="S6" s="1220"/>
      <c r="T6" s="1220"/>
      <c r="U6" s="1220"/>
      <c r="V6" s="1221"/>
      <c r="W6" s="1219" t="s">
        <v>200</v>
      </c>
      <c r="X6" s="1220"/>
      <c r="Y6" s="1220"/>
      <c r="Z6" s="1220"/>
      <c r="AA6" s="1220"/>
      <c r="AB6" s="1220"/>
      <c r="AC6" s="1220"/>
      <c r="AD6" s="1220"/>
      <c r="AE6" s="1221"/>
      <c r="AF6" s="1233"/>
      <c r="AG6" s="1234"/>
      <c r="AH6" s="1234"/>
      <c r="AI6" s="1234"/>
      <c r="AJ6" s="1234"/>
      <c r="AK6" s="1234"/>
      <c r="AL6" s="1234"/>
      <c r="AM6" s="1234"/>
      <c r="AN6" s="1234"/>
      <c r="AO6" s="1234"/>
      <c r="AP6" s="1234"/>
      <c r="AQ6" s="1234"/>
      <c r="AR6" s="1234"/>
      <c r="AS6" s="1235"/>
    </row>
    <row r="7" spans="1:45" s="137" customFormat="1" ht="18.75" customHeight="1" thickBot="1">
      <c r="A7" s="1187" t="s">
        <v>201</v>
      </c>
      <c r="B7" s="1188"/>
      <c r="C7" s="1188"/>
      <c r="D7" s="1188"/>
      <c r="E7" s="1188"/>
      <c r="F7" s="1188"/>
      <c r="G7" s="1188"/>
      <c r="H7" s="1188"/>
      <c r="I7" s="1188"/>
      <c r="J7" s="1188"/>
      <c r="K7" s="1188"/>
      <c r="L7" s="1218"/>
      <c r="M7" s="1219" t="s">
        <v>194</v>
      </c>
      <c r="N7" s="1220"/>
      <c r="O7" s="1220"/>
      <c r="P7" s="1220"/>
      <c r="Q7" s="1220"/>
      <c r="R7" s="1220"/>
      <c r="S7" s="1220"/>
      <c r="T7" s="1220"/>
      <c r="U7" s="1220"/>
      <c r="V7" s="1221"/>
      <c r="W7" s="1219" t="s">
        <v>202</v>
      </c>
      <c r="X7" s="1220"/>
      <c r="Y7" s="1220"/>
      <c r="Z7" s="1220"/>
      <c r="AA7" s="1220"/>
      <c r="AB7" s="1220"/>
      <c r="AC7" s="1220"/>
      <c r="AD7" s="1220"/>
      <c r="AE7" s="1221"/>
      <c r="AF7" s="1222"/>
      <c r="AG7" s="1223"/>
      <c r="AH7" s="1223"/>
      <c r="AI7" s="1223"/>
      <c r="AJ7" s="1223"/>
      <c r="AK7" s="1223"/>
      <c r="AL7" s="1223"/>
      <c r="AM7" s="1223"/>
      <c r="AN7" s="1223"/>
      <c r="AO7" s="1223"/>
      <c r="AP7" s="1223"/>
      <c r="AQ7" s="1223"/>
      <c r="AR7" s="1223"/>
      <c r="AS7" s="1224"/>
    </row>
    <row r="8" spans="1:45" s="137" customFormat="1" ht="18.75" customHeight="1">
      <c r="A8" s="1225" t="s">
        <v>203</v>
      </c>
      <c r="B8" s="1207" t="s">
        <v>204</v>
      </c>
      <c r="C8" s="1215" t="s">
        <v>205</v>
      </c>
      <c r="D8" s="1208" t="s">
        <v>128</v>
      </c>
      <c r="E8" s="1207" t="s">
        <v>206</v>
      </c>
      <c r="F8" s="1208"/>
      <c r="G8" s="1208"/>
      <c r="H8" s="1208"/>
      <c r="I8" s="1208"/>
      <c r="J8" s="1208"/>
      <c r="K8" s="1209"/>
      <c r="L8" s="1207" t="s">
        <v>207</v>
      </c>
      <c r="M8" s="1208"/>
      <c r="N8" s="1208"/>
      <c r="O8" s="1208"/>
      <c r="P8" s="1208"/>
      <c r="Q8" s="1208"/>
      <c r="R8" s="1209"/>
      <c r="S8" s="1207" t="s">
        <v>208</v>
      </c>
      <c r="T8" s="1208"/>
      <c r="U8" s="1208"/>
      <c r="V8" s="1208"/>
      <c r="W8" s="1208"/>
      <c r="X8" s="1208"/>
      <c r="Y8" s="1209"/>
      <c r="Z8" s="1210" t="s">
        <v>209</v>
      </c>
      <c r="AA8" s="1208"/>
      <c r="AB8" s="1208"/>
      <c r="AC8" s="1208"/>
      <c r="AD8" s="1208"/>
      <c r="AE8" s="1208"/>
      <c r="AF8" s="1209"/>
      <c r="AG8" s="1211"/>
      <c r="AH8" s="1212"/>
      <c r="AI8" s="1213"/>
      <c r="AJ8" s="1214" t="s">
        <v>210</v>
      </c>
      <c r="AK8" s="1215"/>
      <c r="AL8" s="1215"/>
      <c r="AM8" s="1215" t="s">
        <v>211</v>
      </c>
      <c r="AN8" s="1215"/>
      <c r="AO8" s="1215"/>
      <c r="AP8" s="1215" t="s">
        <v>212</v>
      </c>
      <c r="AQ8" s="1215"/>
      <c r="AR8" s="1215"/>
      <c r="AS8" s="1205" t="s">
        <v>213</v>
      </c>
    </row>
    <row r="9" spans="1:45" s="137" customFormat="1" ht="18.75" customHeight="1">
      <c r="A9" s="1226"/>
      <c r="B9" s="1228"/>
      <c r="C9" s="1217"/>
      <c r="D9" s="1229"/>
      <c r="E9" s="147">
        <v>1</v>
      </c>
      <c r="F9" s="148">
        <v>2</v>
      </c>
      <c r="G9" s="148">
        <v>3</v>
      </c>
      <c r="H9" s="149">
        <v>4</v>
      </c>
      <c r="I9" s="148">
        <v>5</v>
      </c>
      <c r="J9" s="148">
        <v>6</v>
      </c>
      <c r="K9" s="150">
        <v>7</v>
      </c>
      <c r="L9" s="147">
        <v>8</v>
      </c>
      <c r="M9" s="148">
        <v>9</v>
      </c>
      <c r="N9" s="148">
        <v>10</v>
      </c>
      <c r="O9" s="148">
        <v>11</v>
      </c>
      <c r="P9" s="148">
        <v>12</v>
      </c>
      <c r="Q9" s="148">
        <v>13</v>
      </c>
      <c r="R9" s="150">
        <v>14</v>
      </c>
      <c r="S9" s="147">
        <v>15</v>
      </c>
      <c r="T9" s="148">
        <v>16</v>
      </c>
      <c r="U9" s="148">
        <v>17</v>
      </c>
      <c r="V9" s="148">
        <v>18</v>
      </c>
      <c r="W9" s="148">
        <v>19</v>
      </c>
      <c r="X9" s="148">
        <v>20</v>
      </c>
      <c r="Y9" s="150">
        <v>21</v>
      </c>
      <c r="Z9" s="149">
        <v>22</v>
      </c>
      <c r="AA9" s="148">
        <v>23</v>
      </c>
      <c r="AB9" s="148">
        <v>24</v>
      </c>
      <c r="AC9" s="148">
        <v>25</v>
      </c>
      <c r="AD9" s="148">
        <v>26</v>
      </c>
      <c r="AE9" s="148">
        <v>27</v>
      </c>
      <c r="AF9" s="150">
        <v>28</v>
      </c>
      <c r="AG9" s="151">
        <v>29</v>
      </c>
      <c r="AH9" s="152">
        <v>30</v>
      </c>
      <c r="AI9" s="153">
        <v>31</v>
      </c>
      <c r="AJ9" s="1216"/>
      <c r="AK9" s="1217"/>
      <c r="AL9" s="1217"/>
      <c r="AM9" s="1217"/>
      <c r="AN9" s="1217"/>
      <c r="AO9" s="1217"/>
      <c r="AP9" s="1217"/>
      <c r="AQ9" s="1217"/>
      <c r="AR9" s="1217"/>
      <c r="AS9" s="1206"/>
    </row>
    <row r="10" spans="1:45" s="137" customFormat="1" ht="18.75" customHeight="1">
      <c r="A10" s="1226"/>
      <c r="B10" s="1228"/>
      <c r="C10" s="1217"/>
      <c r="D10" s="1229"/>
      <c r="E10" s="154" t="s">
        <v>214</v>
      </c>
      <c r="F10" s="148"/>
      <c r="G10" s="148"/>
      <c r="H10" s="148"/>
      <c r="I10" s="148"/>
      <c r="J10" s="148"/>
      <c r="K10" s="150"/>
      <c r="L10" s="147"/>
      <c r="M10" s="148"/>
      <c r="N10" s="148"/>
      <c r="O10" s="148"/>
      <c r="P10" s="148"/>
      <c r="Q10" s="148"/>
      <c r="R10" s="150"/>
      <c r="S10" s="147"/>
      <c r="T10" s="148"/>
      <c r="U10" s="148"/>
      <c r="V10" s="148"/>
      <c r="W10" s="148"/>
      <c r="X10" s="148"/>
      <c r="Y10" s="150"/>
      <c r="Z10" s="149"/>
      <c r="AA10" s="148"/>
      <c r="AB10" s="148"/>
      <c r="AC10" s="148"/>
      <c r="AD10" s="148"/>
      <c r="AE10" s="148"/>
      <c r="AF10" s="150"/>
      <c r="AG10" s="151"/>
      <c r="AH10" s="152"/>
      <c r="AI10" s="153"/>
      <c r="AJ10" s="1216"/>
      <c r="AK10" s="1217"/>
      <c r="AL10" s="1217"/>
      <c r="AM10" s="1217"/>
      <c r="AN10" s="1217"/>
      <c r="AO10" s="1217"/>
      <c r="AP10" s="1217"/>
      <c r="AQ10" s="1217"/>
      <c r="AR10" s="1217"/>
      <c r="AS10" s="1206"/>
    </row>
    <row r="11" spans="1:45" s="137" customFormat="1" ht="17.25" customHeight="1">
      <c r="A11" s="1226"/>
      <c r="B11" s="154"/>
      <c r="C11" s="155"/>
      <c r="D11" s="155"/>
      <c r="E11" s="154"/>
      <c r="F11" s="156"/>
      <c r="G11" s="156"/>
      <c r="H11" s="156"/>
      <c r="I11" s="156"/>
      <c r="J11" s="155"/>
      <c r="K11" s="157"/>
      <c r="L11" s="154"/>
      <c r="M11" s="156"/>
      <c r="N11" s="156"/>
      <c r="O11" s="156"/>
      <c r="P11" s="156"/>
      <c r="Q11" s="155"/>
      <c r="R11" s="157"/>
      <c r="S11" s="154"/>
      <c r="T11" s="156"/>
      <c r="U11" s="156"/>
      <c r="V11" s="156"/>
      <c r="W11" s="156"/>
      <c r="X11" s="155"/>
      <c r="Y11" s="157"/>
      <c r="Z11" s="154"/>
      <c r="AA11" s="156"/>
      <c r="AB11" s="156"/>
      <c r="AC11" s="156"/>
      <c r="AD11" s="156"/>
      <c r="AE11" s="155"/>
      <c r="AF11" s="157"/>
      <c r="AG11" s="158"/>
      <c r="AH11" s="159"/>
      <c r="AI11" s="160"/>
      <c r="AJ11" s="1182">
        <f>SUM(E11:AF11)</f>
        <v>0</v>
      </c>
      <c r="AK11" s="1182"/>
      <c r="AL11" s="1183"/>
      <c r="AM11" s="1184">
        <f aca="true" t="shared" si="0" ref="AM11:AM18">ROUNDDOWN(SUM(E11:AF11)/4,1)</f>
        <v>0</v>
      </c>
      <c r="AN11" s="1185"/>
      <c r="AO11" s="1186"/>
      <c r="AP11" s="1184">
        <f>MIN(ROUNDDOWN(AM11/AG19,1),1)</f>
        <v>0</v>
      </c>
      <c r="AQ11" s="1185"/>
      <c r="AR11" s="1186"/>
      <c r="AS11" s="161"/>
    </row>
    <row r="12" spans="1:45" s="137" customFormat="1" ht="17.25" customHeight="1">
      <c r="A12" s="1226"/>
      <c r="B12" s="154"/>
      <c r="C12" s="155"/>
      <c r="D12" s="155"/>
      <c r="E12" s="154"/>
      <c r="F12" s="156"/>
      <c r="G12" s="156"/>
      <c r="H12" s="156"/>
      <c r="I12" s="156"/>
      <c r="J12" s="155"/>
      <c r="K12" s="157"/>
      <c r="L12" s="154"/>
      <c r="M12" s="156"/>
      <c r="N12" s="156"/>
      <c r="O12" s="156"/>
      <c r="P12" s="156"/>
      <c r="Q12" s="155"/>
      <c r="R12" s="157"/>
      <c r="S12" s="154"/>
      <c r="T12" s="156"/>
      <c r="U12" s="156"/>
      <c r="V12" s="156"/>
      <c r="W12" s="156"/>
      <c r="X12" s="155"/>
      <c r="Y12" s="157"/>
      <c r="Z12" s="154"/>
      <c r="AA12" s="156"/>
      <c r="AB12" s="156"/>
      <c r="AC12" s="156"/>
      <c r="AD12" s="156"/>
      <c r="AE12" s="155"/>
      <c r="AF12" s="157"/>
      <c r="AG12" s="158"/>
      <c r="AH12" s="159"/>
      <c r="AI12" s="160"/>
      <c r="AJ12" s="1182">
        <f aca="true" t="shared" si="1" ref="AJ12:AJ17">SUM(E12:AF12)</f>
        <v>0</v>
      </c>
      <c r="AK12" s="1182"/>
      <c r="AL12" s="1183"/>
      <c r="AM12" s="1184">
        <f t="shared" si="0"/>
        <v>0</v>
      </c>
      <c r="AN12" s="1185"/>
      <c r="AO12" s="1186"/>
      <c r="AP12" s="1184">
        <f>MIN(ROUNDDOWN(AM12/AG19,1),1)</f>
        <v>0</v>
      </c>
      <c r="AQ12" s="1185"/>
      <c r="AR12" s="1186"/>
      <c r="AS12" s="161"/>
    </row>
    <row r="13" spans="1:45" s="137" customFormat="1" ht="17.25" customHeight="1">
      <c r="A13" s="1226"/>
      <c r="B13" s="154"/>
      <c r="C13" s="155"/>
      <c r="D13" s="155"/>
      <c r="E13" s="154"/>
      <c r="F13" s="156"/>
      <c r="G13" s="156"/>
      <c r="H13" s="156"/>
      <c r="I13" s="156"/>
      <c r="J13" s="155"/>
      <c r="K13" s="157"/>
      <c r="L13" s="154"/>
      <c r="M13" s="156"/>
      <c r="N13" s="156"/>
      <c r="O13" s="156"/>
      <c r="P13" s="156"/>
      <c r="Q13" s="155"/>
      <c r="R13" s="157"/>
      <c r="S13" s="154"/>
      <c r="T13" s="156"/>
      <c r="U13" s="156"/>
      <c r="V13" s="156"/>
      <c r="W13" s="156"/>
      <c r="X13" s="155"/>
      <c r="Y13" s="157"/>
      <c r="Z13" s="154"/>
      <c r="AA13" s="156"/>
      <c r="AB13" s="156"/>
      <c r="AC13" s="156"/>
      <c r="AD13" s="156"/>
      <c r="AE13" s="155"/>
      <c r="AF13" s="157"/>
      <c r="AG13" s="158"/>
      <c r="AH13" s="159"/>
      <c r="AI13" s="160"/>
      <c r="AJ13" s="1182">
        <f>SUM(E13:AF13)</f>
        <v>0</v>
      </c>
      <c r="AK13" s="1182"/>
      <c r="AL13" s="1183"/>
      <c r="AM13" s="1184">
        <f>ROUNDDOWN(SUM(E13:AF13)/4,1)</f>
        <v>0</v>
      </c>
      <c r="AN13" s="1185"/>
      <c r="AO13" s="1186"/>
      <c r="AP13" s="1184">
        <f>MIN(ROUNDDOWN(AM13/AG19,1),1)</f>
        <v>0</v>
      </c>
      <c r="AQ13" s="1185"/>
      <c r="AR13" s="1186"/>
      <c r="AS13" s="161"/>
    </row>
    <row r="14" spans="1:45" s="137" customFormat="1" ht="17.25" customHeight="1">
      <c r="A14" s="1226"/>
      <c r="B14" s="154"/>
      <c r="C14" s="155"/>
      <c r="D14" s="155"/>
      <c r="E14" s="154"/>
      <c r="F14" s="156"/>
      <c r="G14" s="156"/>
      <c r="H14" s="156"/>
      <c r="I14" s="156"/>
      <c r="J14" s="155"/>
      <c r="K14" s="157"/>
      <c r="L14" s="154"/>
      <c r="M14" s="156"/>
      <c r="N14" s="156"/>
      <c r="O14" s="156"/>
      <c r="P14" s="156"/>
      <c r="Q14" s="155"/>
      <c r="R14" s="157"/>
      <c r="S14" s="154"/>
      <c r="T14" s="156"/>
      <c r="U14" s="156"/>
      <c r="V14" s="156"/>
      <c r="W14" s="156"/>
      <c r="X14" s="155"/>
      <c r="Y14" s="157"/>
      <c r="Z14" s="154"/>
      <c r="AA14" s="156"/>
      <c r="AB14" s="156"/>
      <c r="AC14" s="156"/>
      <c r="AD14" s="156"/>
      <c r="AE14" s="155"/>
      <c r="AF14" s="157"/>
      <c r="AG14" s="158"/>
      <c r="AH14" s="159"/>
      <c r="AI14" s="160"/>
      <c r="AJ14" s="1182">
        <f t="shared" si="1"/>
        <v>0</v>
      </c>
      <c r="AK14" s="1182"/>
      <c r="AL14" s="1183"/>
      <c r="AM14" s="1184">
        <f t="shared" si="0"/>
        <v>0</v>
      </c>
      <c r="AN14" s="1185"/>
      <c r="AO14" s="1186"/>
      <c r="AP14" s="1184">
        <f>MIN(ROUNDDOWN(AM14/AG19,1),1)</f>
        <v>0</v>
      </c>
      <c r="AQ14" s="1185"/>
      <c r="AR14" s="1186"/>
      <c r="AS14" s="161"/>
    </row>
    <row r="15" spans="1:45" s="137" customFormat="1" ht="17.25" customHeight="1">
      <c r="A15" s="1226"/>
      <c r="B15" s="154"/>
      <c r="C15" s="155"/>
      <c r="D15" s="155"/>
      <c r="E15" s="154"/>
      <c r="F15" s="156"/>
      <c r="G15" s="156"/>
      <c r="H15" s="156"/>
      <c r="I15" s="156"/>
      <c r="J15" s="155"/>
      <c r="K15" s="157"/>
      <c r="L15" s="154"/>
      <c r="M15" s="156"/>
      <c r="N15" s="156"/>
      <c r="O15" s="156"/>
      <c r="P15" s="156"/>
      <c r="Q15" s="155"/>
      <c r="R15" s="157"/>
      <c r="S15" s="154"/>
      <c r="T15" s="156"/>
      <c r="U15" s="156"/>
      <c r="V15" s="156"/>
      <c r="W15" s="156"/>
      <c r="X15" s="155"/>
      <c r="Y15" s="157"/>
      <c r="Z15" s="154"/>
      <c r="AA15" s="156"/>
      <c r="AB15" s="156"/>
      <c r="AC15" s="156"/>
      <c r="AD15" s="156"/>
      <c r="AE15" s="155"/>
      <c r="AF15" s="157"/>
      <c r="AG15" s="158"/>
      <c r="AH15" s="159"/>
      <c r="AI15" s="160"/>
      <c r="AJ15" s="1182">
        <f t="shared" si="1"/>
        <v>0</v>
      </c>
      <c r="AK15" s="1182"/>
      <c r="AL15" s="1183"/>
      <c r="AM15" s="1184">
        <f t="shared" si="0"/>
        <v>0</v>
      </c>
      <c r="AN15" s="1185"/>
      <c r="AO15" s="1186"/>
      <c r="AP15" s="1184">
        <f>MIN(ROUNDDOWN(AM15/AG19,1),1)</f>
        <v>0</v>
      </c>
      <c r="AQ15" s="1185"/>
      <c r="AR15" s="1186"/>
      <c r="AS15" s="161"/>
    </row>
    <row r="16" spans="1:45" s="137" customFormat="1" ht="17.25" customHeight="1">
      <c r="A16" s="1226"/>
      <c r="B16" s="154"/>
      <c r="C16" s="155"/>
      <c r="D16" s="155"/>
      <c r="E16" s="154"/>
      <c r="F16" s="156"/>
      <c r="G16" s="156"/>
      <c r="H16" s="156"/>
      <c r="I16" s="156"/>
      <c r="J16" s="155"/>
      <c r="K16" s="157"/>
      <c r="L16" s="154"/>
      <c r="M16" s="156"/>
      <c r="N16" s="156"/>
      <c r="O16" s="156"/>
      <c r="P16" s="156"/>
      <c r="Q16" s="155"/>
      <c r="R16" s="157"/>
      <c r="S16" s="154"/>
      <c r="T16" s="156"/>
      <c r="U16" s="156"/>
      <c r="V16" s="156"/>
      <c r="W16" s="156"/>
      <c r="X16" s="155"/>
      <c r="Y16" s="157"/>
      <c r="Z16" s="154"/>
      <c r="AA16" s="156"/>
      <c r="AB16" s="156"/>
      <c r="AC16" s="156"/>
      <c r="AD16" s="156"/>
      <c r="AE16" s="155"/>
      <c r="AF16" s="157"/>
      <c r="AG16" s="158"/>
      <c r="AH16" s="159"/>
      <c r="AI16" s="160"/>
      <c r="AJ16" s="1182">
        <f t="shared" si="1"/>
        <v>0</v>
      </c>
      <c r="AK16" s="1182"/>
      <c r="AL16" s="1183"/>
      <c r="AM16" s="1184">
        <f t="shared" si="0"/>
        <v>0</v>
      </c>
      <c r="AN16" s="1185"/>
      <c r="AO16" s="1186"/>
      <c r="AP16" s="1184">
        <f>MIN(ROUNDDOWN(AM16/AG19,1),1)</f>
        <v>0</v>
      </c>
      <c r="AQ16" s="1185"/>
      <c r="AR16" s="1186"/>
      <c r="AS16" s="161"/>
    </row>
    <row r="17" spans="1:45" s="137" customFormat="1" ht="17.25" customHeight="1" thickBot="1">
      <c r="A17" s="1226"/>
      <c r="B17" s="154"/>
      <c r="C17" s="155"/>
      <c r="D17" s="155"/>
      <c r="E17" s="154"/>
      <c r="F17" s="155"/>
      <c r="G17" s="156"/>
      <c r="H17" s="156"/>
      <c r="I17" s="156"/>
      <c r="J17" s="155"/>
      <c r="K17" s="157"/>
      <c r="L17" s="154"/>
      <c r="M17" s="156"/>
      <c r="N17" s="156"/>
      <c r="O17" s="156"/>
      <c r="P17" s="156"/>
      <c r="Q17" s="155"/>
      <c r="R17" s="157"/>
      <c r="S17" s="154"/>
      <c r="T17" s="156"/>
      <c r="U17" s="156"/>
      <c r="V17" s="156"/>
      <c r="W17" s="156"/>
      <c r="X17" s="155"/>
      <c r="Y17" s="157"/>
      <c r="Z17" s="154"/>
      <c r="AA17" s="156"/>
      <c r="AB17" s="156"/>
      <c r="AC17" s="156"/>
      <c r="AD17" s="156"/>
      <c r="AE17" s="155"/>
      <c r="AF17" s="157"/>
      <c r="AG17" s="158"/>
      <c r="AH17" s="159"/>
      <c r="AI17" s="160"/>
      <c r="AJ17" s="1182">
        <f t="shared" si="1"/>
        <v>0</v>
      </c>
      <c r="AK17" s="1182"/>
      <c r="AL17" s="1183"/>
      <c r="AM17" s="1184">
        <f t="shared" si="0"/>
        <v>0</v>
      </c>
      <c r="AN17" s="1185"/>
      <c r="AO17" s="1186"/>
      <c r="AP17" s="1184">
        <f>MIN(ROUNDDOWN(AM17/AG19,1),1)</f>
        <v>0</v>
      </c>
      <c r="AQ17" s="1185"/>
      <c r="AR17" s="1186"/>
      <c r="AS17" s="162"/>
    </row>
    <row r="18" spans="1:45" s="137" customFormat="1" ht="17.25" customHeight="1" thickBot="1">
      <c r="A18" s="1226"/>
      <c r="B18" s="1187" t="s">
        <v>215</v>
      </c>
      <c r="C18" s="1188"/>
      <c r="D18" s="1188"/>
      <c r="E18" s="142">
        <f aca="true" t="shared" si="2" ref="E18:AI18">SUM(E11:E17)</f>
        <v>0</v>
      </c>
      <c r="F18" s="143">
        <f t="shared" si="2"/>
        <v>0</v>
      </c>
      <c r="G18" s="143">
        <f t="shared" si="2"/>
        <v>0</v>
      </c>
      <c r="H18" s="143">
        <f t="shared" si="2"/>
        <v>0</v>
      </c>
      <c r="I18" s="143">
        <f t="shared" si="2"/>
        <v>0</v>
      </c>
      <c r="J18" s="143">
        <f t="shared" si="2"/>
        <v>0</v>
      </c>
      <c r="K18" s="163">
        <f t="shared" si="2"/>
        <v>0</v>
      </c>
      <c r="L18" s="142">
        <f t="shared" si="2"/>
        <v>0</v>
      </c>
      <c r="M18" s="143">
        <f t="shared" si="2"/>
        <v>0</v>
      </c>
      <c r="N18" s="143">
        <f t="shared" si="2"/>
        <v>0</v>
      </c>
      <c r="O18" s="143">
        <f t="shared" si="2"/>
        <v>0</v>
      </c>
      <c r="P18" s="143">
        <f t="shared" si="2"/>
        <v>0</v>
      </c>
      <c r="Q18" s="143">
        <f t="shared" si="2"/>
        <v>0</v>
      </c>
      <c r="R18" s="163">
        <f t="shared" si="2"/>
        <v>0</v>
      </c>
      <c r="S18" s="142">
        <f t="shared" si="2"/>
        <v>0</v>
      </c>
      <c r="T18" s="143">
        <f t="shared" si="2"/>
        <v>0</v>
      </c>
      <c r="U18" s="143">
        <f t="shared" si="2"/>
        <v>0</v>
      </c>
      <c r="V18" s="143">
        <f t="shared" si="2"/>
        <v>0</v>
      </c>
      <c r="W18" s="143">
        <f t="shared" si="2"/>
        <v>0</v>
      </c>
      <c r="X18" s="143">
        <f t="shared" si="2"/>
        <v>0</v>
      </c>
      <c r="Y18" s="163">
        <f t="shared" si="2"/>
        <v>0</v>
      </c>
      <c r="Z18" s="142">
        <f t="shared" si="2"/>
        <v>0</v>
      </c>
      <c r="AA18" s="143">
        <f t="shared" si="2"/>
        <v>0</v>
      </c>
      <c r="AB18" s="143">
        <f t="shared" si="2"/>
        <v>0</v>
      </c>
      <c r="AC18" s="143">
        <f t="shared" si="2"/>
        <v>0</v>
      </c>
      <c r="AD18" s="143">
        <f t="shared" si="2"/>
        <v>0</v>
      </c>
      <c r="AE18" s="143">
        <f t="shared" si="2"/>
        <v>0</v>
      </c>
      <c r="AF18" s="163">
        <f t="shared" si="2"/>
        <v>0</v>
      </c>
      <c r="AG18" s="164">
        <f t="shared" si="2"/>
        <v>0</v>
      </c>
      <c r="AH18" s="165">
        <f t="shared" si="2"/>
        <v>0</v>
      </c>
      <c r="AI18" s="166">
        <f t="shared" si="2"/>
        <v>0</v>
      </c>
      <c r="AJ18" s="1202">
        <f>SUM(E18:AF18)</f>
        <v>0</v>
      </c>
      <c r="AK18" s="1202"/>
      <c r="AL18" s="1203"/>
      <c r="AM18" s="1204">
        <f t="shared" si="0"/>
        <v>0</v>
      </c>
      <c r="AN18" s="1202"/>
      <c r="AO18" s="1203"/>
      <c r="AP18" s="1204">
        <f>SUM(AP11:AR17)</f>
        <v>0</v>
      </c>
      <c r="AQ18" s="1202"/>
      <c r="AR18" s="1203"/>
      <c r="AS18" s="167"/>
    </row>
    <row r="19" spans="1:45" s="137" customFormat="1" ht="17.25" customHeight="1" thickBot="1" thickTop="1">
      <c r="A19" s="1226"/>
      <c r="B19" s="1187" t="s">
        <v>216</v>
      </c>
      <c r="C19" s="1188"/>
      <c r="D19" s="1188"/>
      <c r="E19" s="1188"/>
      <c r="F19" s="1188"/>
      <c r="G19" s="1188"/>
      <c r="H19" s="1188"/>
      <c r="I19" s="1188"/>
      <c r="J19" s="1188"/>
      <c r="K19" s="1188"/>
      <c r="L19" s="1188"/>
      <c r="M19" s="1188"/>
      <c r="N19" s="1188"/>
      <c r="O19" s="1188"/>
      <c r="P19" s="1188"/>
      <c r="Q19" s="1188"/>
      <c r="R19" s="1188"/>
      <c r="S19" s="1188"/>
      <c r="T19" s="1188"/>
      <c r="U19" s="1188"/>
      <c r="V19" s="1188"/>
      <c r="W19" s="1188"/>
      <c r="X19" s="1188"/>
      <c r="Y19" s="1188"/>
      <c r="Z19" s="1188"/>
      <c r="AA19" s="1188"/>
      <c r="AB19" s="1188"/>
      <c r="AC19" s="1188"/>
      <c r="AD19" s="1188" t="s">
        <v>194</v>
      </c>
      <c r="AE19" s="1188"/>
      <c r="AF19" s="1189"/>
      <c r="AG19" s="1190">
        <v>40</v>
      </c>
      <c r="AH19" s="1191"/>
      <c r="AI19" s="1192"/>
      <c r="AJ19" s="1193" t="s">
        <v>217</v>
      </c>
      <c r="AK19" s="1194"/>
      <c r="AL19" s="1194"/>
      <c r="AM19" s="1194"/>
      <c r="AN19" s="1194"/>
      <c r="AO19" s="1194"/>
      <c r="AP19" s="1194"/>
      <c r="AQ19" s="1194"/>
      <c r="AR19" s="1195"/>
      <c r="AS19" s="167"/>
    </row>
    <row r="20" spans="1:45" s="137" customFormat="1" ht="17.25" customHeight="1" thickBot="1">
      <c r="A20" s="1227"/>
      <c r="B20" s="1196" t="s">
        <v>8</v>
      </c>
      <c r="C20" s="1197"/>
      <c r="D20" s="1197"/>
      <c r="E20" s="169"/>
      <c r="F20" s="170"/>
      <c r="G20" s="170"/>
      <c r="H20" s="170"/>
      <c r="I20" s="170"/>
      <c r="J20" s="170"/>
      <c r="K20" s="171"/>
      <c r="L20" s="169"/>
      <c r="M20" s="170"/>
      <c r="N20" s="170"/>
      <c r="O20" s="170"/>
      <c r="P20" s="170"/>
      <c r="Q20" s="170"/>
      <c r="R20" s="171"/>
      <c r="S20" s="169"/>
      <c r="T20" s="170"/>
      <c r="U20" s="170"/>
      <c r="V20" s="170"/>
      <c r="W20" s="170"/>
      <c r="X20" s="170"/>
      <c r="Y20" s="171"/>
      <c r="Z20" s="169"/>
      <c r="AA20" s="170"/>
      <c r="AB20" s="170"/>
      <c r="AC20" s="170"/>
      <c r="AD20" s="172"/>
      <c r="AE20" s="172"/>
      <c r="AF20" s="173"/>
      <c r="AG20" s="174"/>
      <c r="AH20" s="174"/>
      <c r="AI20" s="175"/>
      <c r="AJ20" s="1198"/>
      <c r="AK20" s="1199"/>
      <c r="AL20" s="1200"/>
      <c r="AM20" s="1201"/>
      <c r="AN20" s="1199"/>
      <c r="AO20" s="1200"/>
      <c r="AP20" s="1201"/>
      <c r="AQ20" s="1199"/>
      <c r="AR20" s="1200"/>
      <c r="AS20" s="167"/>
    </row>
    <row r="21" spans="2:45" s="137" customFormat="1" ht="17.25" customHeight="1" thickBot="1">
      <c r="B21" s="176"/>
      <c r="C21" s="176"/>
      <c r="D21" s="176"/>
      <c r="E21" s="177"/>
      <c r="F21" s="177"/>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9"/>
      <c r="AJ21" s="180"/>
      <c r="AK21" s="181"/>
      <c r="AL21" s="181"/>
      <c r="AM21" s="181"/>
      <c r="AN21" s="181"/>
      <c r="AO21" s="181"/>
      <c r="AP21" s="181"/>
      <c r="AQ21" s="181"/>
      <c r="AR21" s="181"/>
      <c r="AS21" s="182"/>
    </row>
    <row r="22" spans="1:45" s="137" customFormat="1" ht="17.25" customHeight="1">
      <c r="A22" s="1172" t="s">
        <v>218</v>
      </c>
      <c r="B22" s="183"/>
      <c r="C22" s="184"/>
      <c r="D22" s="185"/>
      <c r="E22" s="144"/>
      <c r="F22" s="145"/>
      <c r="G22" s="156"/>
      <c r="H22" s="156"/>
      <c r="I22" s="156"/>
      <c r="J22" s="156"/>
      <c r="K22" s="186"/>
      <c r="L22" s="187"/>
      <c r="M22" s="188"/>
      <c r="N22" s="156"/>
      <c r="O22" s="156"/>
      <c r="P22" s="156"/>
      <c r="Q22" s="156"/>
      <c r="R22" s="186"/>
      <c r="S22" s="187"/>
      <c r="T22" s="188"/>
      <c r="U22" s="156"/>
      <c r="V22" s="156"/>
      <c r="W22" s="156"/>
      <c r="X22" s="156"/>
      <c r="Y22" s="186"/>
      <c r="Z22" s="187"/>
      <c r="AA22" s="188"/>
      <c r="AB22" s="156"/>
      <c r="AC22" s="156"/>
      <c r="AD22" s="156"/>
      <c r="AE22" s="156"/>
      <c r="AF22" s="186"/>
      <c r="AG22" s="189"/>
      <c r="AH22" s="189"/>
      <c r="AI22" s="190"/>
      <c r="AJ22" s="1175">
        <f>SUM(E22:AF22)</f>
        <v>0</v>
      </c>
      <c r="AK22" s="1176"/>
      <c r="AL22" s="1177"/>
      <c r="AM22" s="1178">
        <f>ROUNDDOWN(SUM(E22:AF22)/4,1)</f>
        <v>0</v>
      </c>
      <c r="AN22" s="1179"/>
      <c r="AO22" s="1180"/>
      <c r="AP22" s="1178">
        <f>MIN(ROUNDDOWN(AM22/AG19,1),1)</f>
        <v>0</v>
      </c>
      <c r="AQ22" s="1179"/>
      <c r="AR22" s="1180"/>
      <c r="AS22" s="191"/>
    </row>
    <row r="23" spans="1:45" s="137" customFormat="1" ht="17.25" customHeight="1">
      <c r="A23" s="1173"/>
      <c r="B23" s="154"/>
      <c r="C23" s="155"/>
      <c r="D23" s="192"/>
      <c r="E23" s="146"/>
      <c r="F23" s="188"/>
      <c r="G23" s="188"/>
      <c r="H23" s="188"/>
      <c r="I23" s="188"/>
      <c r="J23" s="192"/>
      <c r="K23" s="193"/>
      <c r="L23" s="146"/>
      <c r="M23" s="188"/>
      <c r="N23" s="188"/>
      <c r="O23" s="188"/>
      <c r="P23" s="188"/>
      <c r="Q23" s="192"/>
      <c r="R23" s="193"/>
      <c r="S23" s="146"/>
      <c r="T23" s="188"/>
      <c r="U23" s="188"/>
      <c r="V23" s="188"/>
      <c r="W23" s="188"/>
      <c r="X23" s="192"/>
      <c r="Y23" s="193"/>
      <c r="Z23" s="146"/>
      <c r="AA23" s="188"/>
      <c r="AB23" s="188"/>
      <c r="AC23" s="188"/>
      <c r="AD23" s="188"/>
      <c r="AE23" s="192"/>
      <c r="AF23" s="193"/>
      <c r="AG23" s="194"/>
      <c r="AH23" s="195"/>
      <c r="AI23" s="196"/>
      <c r="AJ23" s="1181">
        <f>SUM(E23:AF23)</f>
        <v>0</v>
      </c>
      <c r="AK23" s="1182"/>
      <c r="AL23" s="1183"/>
      <c r="AM23" s="1184">
        <f>ROUNDDOWN(SUM(E23:AF23)/4,1)</f>
        <v>0</v>
      </c>
      <c r="AN23" s="1185"/>
      <c r="AO23" s="1186"/>
      <c r="AP23" s="1184">
        <f>MIN(ROUNDDOWN(AM23/AG19,1),1)</f>
        <v>0</v>
      </c>
      <c r="AQ23" s="1185"/>
      <c r="AR23" s="1186"/>
      <c r="AS23" s="161"/>
    </row>
    <row r="24" spans="1:45" s="137" customFormat="1" ht="17.25" customHeight="1">
      <c r="A24" s="1173"/>
      <c r="B24" s="154"/>
      <c r="C24" s="155"/>
      <c r="D24" s="192"/>
      <c r="E24" s="146"/>
      <c r="F24" s="188"/>
      <c r="G24" s="188"/>
      <c r="H24" s="188"/>
      <c r="I24" s="188"/>
      <c r="J24" s="192"/>
      <c r="K24" s="193"/>
      <c r="L24" s="146"/>
      <c r="M24" s="188"/>
      <c r="N24" s="188"/>
      <c r="O24" s="188"/>
      <c r="P24" s="188"/>
      <c r="Q24" s="192"/>
      <c r="R24" s="193"/>
      <c r="S24" s="146"/>
      <c r="T24" s="188"/>
      <c r="U24" s="188"/>
      <c r="V24" s="188"/>
      <c r="W24" s="188"/>
      <c r="X24" s="192"/>
      <c r="Y24" s="193"/>
      <c r="Z24" s="146"/>
      <c r="AA24" s="188"/>
      <c r="AB24" s="188"/>
      <c r="AC24" s="188"/>
      <c r="AD24" s="188"/>
      <c r="AE24" s="192"/>
      <c r="AF24" s="193"/>
      <c r="AG24" s="194"/>
      <c r="AH24" s="195"/>
      <c r="AI24" s="196"/>
      <c r="AJ24" s="1181">
        <f>SUM(E24:AF24)</f>
        <v>0</v>
      </c>
      <c r="AK24" s="1182"/>
      <c r="AL24" s="1183"/>
      <c r="AM24" s="1184">
        <f>ROUNDDOWN(SUM(E24:AF24)/4,1)</f>
        <v>0</v>
      </c>
      <c r="AN24" s="1185"/>
      <c r="AO24" s="1186"/>
      <c r="AP24" s="1184">
        <f>MIN(ROUNDDOWN(AM24/AG19,1),1)</f>
        <v>0</v>
      </c>
      <c r="AQ24" s="1185"/>
      <c r="AR24" s="1186"/>
      <c r="AS24" s="161"/>
    </row>
    <row r="25" spans="1:45" s="137" customFormat="1" ht="17.25" customHeight="1" thickBot="1">
      <c r="A25" s="1174"/>
      <c r="B25" s="197"/>
      <c r="C25" s="198"/>
      <c r="D25" s="199"/>
      <c r="E25" s="200"/>
      <c r="F25" s="199"/>
      <c r="G25" s="198"/>
      <c r="H25" s="198"/>
      <c r="I25" s="198"/>
      <c r="J25" s="198"/>
      <c r="K25" s="201"/>
      <c r="L25" s="202"/>
      <c r="M25" s="198"/>
      <c r="N25" s="198"/>
      <c r="O25" s="198"/>
      <c r="P25" s="198"/>
      <c r="Q25" s="198"/>
      <c r="R25" s="201"/>
      <c r="S25" s="202"/>
      <c r="T25" s="198"/>
      <c r="U25" s="198"/>
      <c r="V25" s="198"/>
      <c r="W25" s="198"/>
      <c r="X25" s="198"/>
      <c r="Y25" s="201"/>
      <c r="Z25" s="202"/>
      <c r="AA25" s="198"/>
      <c r="AB25" s="198"/>
      <c r="AC25" s="198"/>
      <c r="AD25" s="198"/>
      <c r="AE25" s="198"/>
      <c r="AF25" s="201"/>
      <c r="AG25" s="203"/>
      <c r="AH25" s="203"/>
      <c r="AI25" s="204"/>
      <c r="AJ25" s="1166">
        <f>SUM(E25:AF25)</f>
        <v>0</v>
      </c>
      <c r="AK25" s="1167"/>
      <c r="AL25" s="1168"/>
      <c r="AM25" s="1169">
        <f>ROUNDDOWN(SUM(E25:AF25)/4,1)</f>
        <v>0</v>
      </c>
      <c r="AN25" s="1170"/>
      <c r="AO25" s="1171"/>
      <c r="AP25" s="1169">
        <f>MIN(ROUNDDOWN(AM25/AG19,1),1)</f>
        <v>0</v>
      </c>
      <c r="AQ25" s="1170"/>
      <c r="AR25" s="1171"/>
      <c r="AS25" s="162"/>
    </row>
    <row r="26" spans="1:59" s="206" customFormat="1" ht="11.25" customHeight="1">
      <c r="A26" s="205" t="s">
        <v>219</v>
      </c>
      <c r="B26" s="205" t="s">
        <v>220</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row>
    <row r="27" spans="1:59" s="206" customFormat="1" ht="11.25" customHeight="1">
      <c r="A27" s="205" t="s">
        <v>221</v>
      </c>
      <c r="B27" s="205" t="s">
        <v>222</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row>
    <row r="28" spans="1:59" s="206" customFormat="1" ht="11.25" customHeight="1">
      <c r="A28" s="207" t="s">
        <v>223</v>
      </c>
      <c r="B28" s="205" t="s">
        <v>224</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row>
    <row r="29" spans="1:59" s="206" customFormat="1" ht="11.25" customHeight="1">
      <c r="A29" s="205" t="s">
        <v>225</v>
      </c>
      <c r="B29" s="205" t="s">
        <v>226</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row>
    <row r="30" spans="1:59" s="206" customFormat="1" ht="11.25" customHeight="1">
      <c r="A30" s="208"/>
      <c r="B30" s="205" t="s">
        <v>227</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row>
    <row r="31" spans="1:59" s="206" customFormat="1" ht="11.25" customHeight="1">
      <c r="A31" s="208" t="s">
        <v>228</v>
      </c>
      <c r="B31" s="205" t="s">
        <v>229</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row>
    <row r="32" spans="1:59" s="206" customFormat="1" ht="11.25" customHeight="1">
      <c r="A32" s="205" t="s">
        <v>230</v>
      </c>
      <c r="B32" s="205" t="s">
        <v>231</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row>
    <row r="33" spans="1:59" s="206" customFormat="1" ht="11.25" customHeight="1">
      <c r="A33" s="205" t="s">
        <v>232</v>
      </c>
      <c r="B33" s="205" t="s">
        <v>233</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row>
    <row r="34" spans="1:59" s="206" customFormat="1" ht="11.25" customHeight="1">
      <c r="A34" s="209"/>
      <c r="B34" s="209" t="s">
        <v>234</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row>
    <row r="35" spans="1:59" s="206" customFormat="1" ht="11.25" customHeight="1">
      <c r="A35" s="209" t="s">
        <v>235</v>
      </c>
      <c r="B35" s="209" t="s">
        <v>236</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row>
    <row r="36" spans="1:59" s="206" customFormat="1" ht="11.25" customHeight="1">
      <c r="A36" s="209"/>
      <c r="B36" s="209" t="s">
        <v>237</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row>
    <row r="37" spans="1:59" s="206" customFormat="1" ht="11.25" customHeight="1">
      <c r="A37" s="209" t="s">
        <v>238</v>
      </c>
      <c r="B37" s="209" t="s">
        <v>239</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row>
    <row r="38" spans="1:59" s="206" customFormat="1" ht="11.25" customHeight="1">
      <c r="A38" s="209"/>
      <c r="B38" s="206" t="s">
        <v>240</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row>
    <row r="39" spans="1:59" s="206" customFormat="1" ht="11.25" customHeight="1">
      <c r="A39" s="205" t="s">
        <v>241</v>
      </c>
      <c r="B39" s="205" t="s">
        <v>242</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row>
    <row r="40" spans="1:59" s="206" customFormat="1" ht="11.25" customHeight="1">
      <c r="A40" s="208"/>
      <c r="B40" s="205" t="s">
        <v>243</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row>
    <row r="41" spans="1:2" ht="11.25" customHeight="1">
      <c r="A41" s="205" t="s">
        <v>244</v>
      </c>
      <c r="B41" s="205" t="s">
        <v>245</v>
      </c>
    </row>
    <row r="42" spans="1:2" ht="11.25" customHeight="1">
      <c r="A42" s="205" t="s">
        <v>246</v>
      </c>
      <c r="B42" s="205" t="s">
        <v>247</v>
      </c>
    </row>
    <row r="43" spans="1:2" ht="11.25" customHeight="1">
      <c r="A43" s="205" t="s">
        <v>248</v>
      </c>
      <c r="B43" s="205" t="s">
        <v>249</v>
      </c>
    </row>
  </sheetData>
  <sheetProtection/>
  <mergeCells count="77">
    <mergeCell ref="A2:AS2"/>
    <mergeCell ref="AC3:AL3"/>
    <mergeCell ref="A4:D4"/>
    <mergeCell ref="E4:O4"/>
    <mergeCell ref="P4:Y4"/>
    <mergeCell ref="Z4:AS4"/>
    <mergeCell ref="A5:D5"/>
    <mergeCell ref="E5:AA5"/>
    <mergeCell ref="AB5:AS5"/>
    <mergeCell ref="A6:C6"/>
    <mergeCell ref="E6:L6"/>
    <mergeCell ref="M6:V6"/>
    <mergeCell ref="W6:AE6"/>
    <mergeCell ref="AF6:AS6"/>
    <mergeCell ref="A7:L7"/>
    <mergeCell ref="M7:V7"/>
    <mergeCell ref="W7:AE7"/>
    <mergeCell ref="AF7:AS7"/>
    <mergeCell ref="A8:A20"/>
    <mergeCell ref="B8:B10"/>
    <mergeCell ref="C8:C10"/>
    <mergeCell ref="D8:D10"/>
    <mergeCell ref="E8:K8"/>
    <mergeCell ref="L8:R8"/>
    <mergeCell ref="S8:Y8"/>
    <mergeCell ref="Z8:AF8"/>
    <mergeCell ref="AG8:AI8"/>
    <mergeCell ref="AJ8:AL10"/>
    <mergeCell ref="AM8:AO10"/>
    <mergeCell ref="AP8:AR10"/>
    <mergeCell ref="AS8:AS10"/>
    <mergeCell ref="AJ11:AL11"/>
    <mergeCell ref="AM11:AO11"/>
    <mergeCell ref="AP11:AR11"/>
    <mergeCell ref="AJ12:AL12"/>
    <mergeCell ref="AM12:AO12"/>
    <mergeCell ref="AP12:AR12"/>
    <mergeCell ref="AJ13:AL13"/>
    <mergeCell ref="AM13:AO13"/>
    <mergeCell ref="AP13:AR13"/>
    <mergeCell ref="AJ14:AL14"/>
    <mergeCell ref="AM14:AO14"/>
    <mergeCell ref="AP14:AR14"/>
    <mergeCell ref="AJ15:AL15"/>
    <mergeCell ref="AM15:AO15"/>
    <mergeCell ref="AP15:AR15"/>
    <mergeCell ref="AJ16:AL16"/>
    <mergeCell ref="AM16:AO16"/>
    <mergeCell ref="AP16:AR16"/>
    <mergeCell ref="AP20:AR20"/>
    <mergeCell ref="AJ17:AL17"/>
    <mergeCell ref="AM17:AO17"/>
    <mergeCell ref="AP17:AR17"/>
    <mergeCell ref="B18:D18"/>
    <mergeCell ref="AJ18:AL18"/>
    <mergeCell ref="AM18:AO18"/>
    <mergeCell ref="AP18:AR18"/>
    <mergeCell ref="AJ24:AL24"/>
    <mergeCell ref="AM24:AO24"/>
    <mergeCell ref="AP24:AR24"/>
    <mergeCell ref="B19:AC19"/>
    <mergeCell ref="AD19:AF19"/>
    <mergeCell ref="AG19:AI19"/>
    <mergeCell ref="AJ19:AR19"/>
    <mergeCell ref="B20:D20"/>
    <mergeCell ref="AJ20:AL20"/>
    <mergeCell ref="AM20:AO20"/>
    <mergeCell ref="AJ25:AL25"/>
    <mergeCell ref="AM25:AO25"/>
    <mergeCell ref="AP25:AR25"/>
    <mergeCell ref="A22:A25"/>
    <mergeCell ref="AJ22:AL22"/>
    <mergeCell ref="AM22:AO22"/>
    <mergeCell ref="AP22:AR22"/>
    <mergeCell ref="AJ23:AL23"/>
    <mergeCell ref="AM23:AO23"/>
    <mergeCell ref="AP23:AR23"/>
  </mergeCells>
  <conditionalFormatting sqref="AJ11:AL17">
    <cfRule type="cellIs" priority="2" dxfId="2" operator="greaterThan" stopIfTrue="1">
      <formula>$AG$19*4</formula>
    </cfRule>
  </conditionalFormatting>
  <conditionalFormatting sqref="AJ22:AL25">
    <cfRule type="cellIs" priority="1" dxfId="2" operator="greaterThan" stopIfTrue="1">
      <formula>$AG$19*4</formula>
    </cfRule>
  </conditionalFormatting>
  <printOptions/>
  <pageMargins left="0.5905511811023623" right="0.3937007874015748" top="0.984251968503937" bottom="0.7874015748031497" header="0.5118110236220472" footer="0.511811023622047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BG46"/>
  <sheetViews>
    <sheetView view="pageBreakPreview" zoomScale="70" zoomScaleSheetLayoutView="70" zoomScalePageLayoutView="0" workbookViewId="0" topLeftCell="A1">
      <selection activeCell="BD10" sqref="BD10"/>
    </sheetView>
  </sheetViews>
  <sheetFormatPr defaultColWidth="9.00390625" defaultRowHeight="21" customHeight="1"/>
  <cols>
    <col min="1" max="1" width="4.75390625" style="211" customWidth="1"/>
    <col min="2" max="2" width="14.125" style="210" customWidth="1"/>
    <col min="3" max="3" width="14.25390625" style="210" customWidth="1"/>
    <col min="4" max="4" width="14.875" style="210" customWidth="1"/>
    <col min="5" max="5" width="2.625" style="210" customWidth="1"/>
    <col min="6" max="35" width="2.625" style="211" customWidth="1"/>
    <col min="36" max="44" width="2.875" style="211" customWidth="1"/>
    <col min="45" max="45" width="10.00390625" style="211" customWidth="1"/>
    <col min="46" max="50" width="2.875" style="211" customWidth="1"/>
    <col min="51" max="53" width="2.25390625" style="211" customWidth="1"/>
    <col min="54" max="74" width="2.625" style="211" customWidth="1"/>
    <col min="75" max="16384" width="9.00390625" style="211" customWidth="1"/>
  </cols>
  <sheetData>
    <row r="1" spans="1:3" ht="53.25" customHeight="1">
      <c r="A1" s="1243"/>
      <c r="B1" s="1243"/>
      <c r="C1" s="210" t="s">
        <v>579</v>
      </c>
    </row>
    <row r="2" ht="11.25" customHeight="1"/>
    <row r="3" spans="1:52" s="137" customFormat="1" ht="21" customHeight="1">
      <c r="A3" s="138" t="s">
        <v>190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row>
    <row r="4" spans="1:59" s="137" customFormat="1" ht="21" customHeight="1" thickBot="1">
      <c r="A4" s="1236" t="s">
        <v>250</v>
      </c>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35"/>
      <c r="AU4" s="135"/>
      <c r="AV4" s="135"/>
      <c r="AW4" s="135"/>
      <c r="AX4" s="135"/>
      <c r="AY4" s="135"/>
      <c r="AZ4" s="135"/>
      <c r="BA4" s="135"/>
      <c r="BB4" s="135"/>
      <c r="BC4" s="135"/>
      <c r="BD4" s="135"/>
      <c r="BE4" s="135"/>
      <c r="BF4" s="135"/>
      <c r="BG4" s="135"/>
    </row>
    <row r="5" spans="2:45" s="137" customFormat="1" ht="18.75" customHeight="1" thickBot="1">
      <c r="B5" s="138"/>
      <c r="C5" s="138"/>
      <c r="D5" s="138"/>
      <c r="E5" s="138"/>
      <c r="F5" s="138"/>
      <c r="AC5" s="1237" t="s">
        <v>192</v>
      </c>
      <c r="AD5" s="1238"/>
      <c r="AE5" s="1238"/>
      <c r="AF5" s="1238"/>
      <c r="AG5" s="1238"/>
      <c r="AH5" s="1238"/>
      <c r="AI5" s="1238"/>
      <c r="AJ5" s="1238"/>
      <c r="AK5" s="1238"/>
      <c r="AL5" s="1239"/>
      <c r="AM5" s="139" t="s">
        <v>193</v>
      </c>
      <c r="AN5" s="140"/>
      <c r="AO5" s="140"/>
      <c r="AP5" s="140"/>
      <c r="AQ5" s="140"/>
      <c r="AR5" s="140"/>
      <c r="AS5" s="141"/>
    </row>
    <row r="6" spans="1:45" s="137" customFormat="1" ht="18.75" customHeight="1" thickBot="1">
      <c r="A6" s="1187" t="s">
        <v>57</v>
      </c>
      <c r="B6" s="1188"/>
      <c r="C6" s="1188"/>
      <c r="D6" s="1188"/>
      <c r="E6" s="1231" t="s">
        <v>251</v>
      </c>
      <c r="F6" s="1188"/>
      <c r="G6" s="1188"/>
      <c r="H6" s="1188"/>
      <c r="I6" s="1188"/>
      <c r="J6" s="1188"/>
      <c r="K6" s="1188"/>
      <c r="L6" s="1188"/>
      <c r="M6" s="1188"/>
      <c r="N6" s="1188"/>
      <c r="O6" s="1188"/>
      <c r="P6" s="1187" t="s">
        <v>195</v>
      </c>
      <c r="Q6" s="1188"/>
      <c r="R6" s="1188"/>
      <c r="S6" s="1188"/>
      <c r="T6" s="1188"/>
      <c r="U6" s="1188"/>
      <c r="V6" s="1188"/>
      <c r="W6" s="1188"/>
      <c r="X6" s="1188"/>
      <c r="Y6" s="1218"/>
      <c r="Z6" s="1231" t="s">
        <v>252</v>
      </c>
      <c r="AA6" s="1188"/>
      <c r="AB6" s="1188"/>
      <c r="AC6" s="1188"/>
      <c r="AD6" s="1188"/>
      <c r="AE6" s="1188"/>
      <c r="AF6" s="1188"/>
      <c r="AG6" s="1188"/>
      <c r="AH6" s="1188"/>
      <c r="AI6" s="1188"/>
      <c r="AJ6" s="1188"/>
      <c r="AK6" s="1188"/>
      <c r="AL6" s="1188"/>
      <c r="AM6" s="1188"/>
      <c r="AN6" s="1188"/>
      <c r="AO6" s="1188"/>
      <c r="AP6" s="1188"/>
      <c r="AQ6" s="1188"/>
      <c r="AR6" s="1188"/>
      <c r="AS6" s="1232"/>
    </row>
    <row r="7" spans="1:45" s="137" customFormat="1" ht="18.75" customHeight="1" thickBot="1">
      <c r="A7" s="1198"/>
      <c r="B7" s="1199"/>
      <c r="C7" s="1199"/>
      <c r="D7" s="1199"/>
      <c r="E7" s="1230" t="s">
        <v>196</v>
      </c>
      <c r="F7" s="1220"/>
      <c r="G7" s="1220"/>
      <c r="H7" s="1220"/>
      <c r="I7" s="1220"/>
      <c r="J7" s="1220"/>
      <c r="K7" s="1220"/>
      <c r="L7" s="1220"/>
      <c r="M7" s="1220"/>
      <c r="N7" s="1220"/>
      <c r="O7" s="1220"/>
      <c r="P7" s="1220"/>
      <c r="Q7" s="1220"/>
      <c r="R7" s="1220"/>
      <c r="S7" s="1220"/>
      <c r="T7" s="1220"/>
      <c r="U7" s="1220"/>
      <c r="V7" s="1220"/>
      <c r="W7" s="1220"/>
      <c r="X7" s="1220"/>
      <c r="Y7" s="1220"/>
      <c r="Z7" s="1220"/>
      <c r="AA7" s="1221"/>
      <c r="AB7" s="1231" t="s">
        <v>194</v>
      </c>
      <c r="AC7" s="1188"/>
      <c r="AD7" s="1188"/>
      <c r="AE7" s="1188"/>
      <c r="AF7" s="1188"/>
      <c r="AG7" s="1188"/>
      <c r="AH7" s="1188"/>
      <c r="AI7" s="1188"/>
      <c r="AJ7" s="1188"/>
      <c r="AK7" s="1188"/>
      <c r="AL7" s="1188"/>
      <c r="AM7" s="1188"/>
      <c r="AN7" s="1188"/>
      <c r="AO7" s="1188"/>
      <c r="AP7" s="1188"/>
      <c r="AQ7" s="1188"/>
      <c r="AR7" s="1188"/>
      <c r="AS7" s="1232"/>
    </row>
    <row r="8" spans="1:45" s="137" customFormat="1" ht="18.75" customHeight="1" thickBot="1">
      <c r="A8" s="1187" t="s">
        <v>52</v>
      </c>
      <c r="B8" s="1188"/>
      <c r="C8" s="1188"/>
      <c r="D8" s="143" t="s">
        <v>253</v>
      </c>
      <c r="E8" s="1219" t="s">
        <v>198</v>
      </c>
      <c r="F8" s="1220"/>
      <c r="G8" s="1220"/>
      <c r="H8" s="1220"/>
      <c r="I8" s="1220"/>
      <c r="J8" s="1220"/>
      <c r="K8" s="1220"/>
      <c r="L8" s="1221"/>
      <c r="M8" s="1219" t="s">
        <v>254</v>
      </c>
      <c r="N8" s="1220"/>
      <c r="O8" s="1220"/>
      <c r="P8" s="1220"/>
      <c r="Q8" s="1220"/>
      <c r="R8" s="1220"/>
      <c r="S8" s="1220"/>
      <c r="T8" s="1220"/>
      <c r="U8" s="1220"/>
      <c r="V8" s="1221"/>
      <c r="W8" s="1219" t="s">
        <v>200</v>
      </c>
      <c r="X8" s="1220"/>
      <c r="Y8" s="1220"/>
      <c r="Z8" s="1220"/>
      <c r="AA8" s="1220"/>
      <c r="AB8" s="1220"/>
      <c r="AC8" s="1220"/>
      <c r="AD8" s="1220"/>
      <c r="AE8" s="1221"/>
      <c r="AF8" s="1233" t="s">
        <v>255</v>
      </c>
      <c r="AG8" s="1234"/>
      <c r="AH8" s="1234"/>
      <c r="AI8" s="1234"/>
      <c r="AJ8" s="1234"/>
      <c r="AK8" s="1234"/>
      <c r="AL8" s="1234"/>
      <c r="AM8" s="1234"/>
      <c r="AN8" s="1234"/>
      <c r="AO8" s="1234"/>
      <c r="AP8" s="1234"/>
      <c r="AQ8" s="1234"/>
      <c r="AR8" s="1234"/>
      <c r="AS8" s="1235"/>
    </row>
    <row r="9" spans="1:45" s="137" customFormat="1" ht="18.75" customHeight="1" thickBot="1">
      <c r="A9" s="1187" t="s">
        <v>201</v>
      </c>
      <c r="B9" s="1188"/>
      <c r="C9" s="1188"/>
      <c r="D9" s="1188"/>
      <c r="E9" s="1188"/>
      <c r="F9" s="1188"/>
      <c r="G9" s="1188"/>
      <c r="H9" s="1188"/>
      <c r="I9" s="1188"/>
      <c r="J9" s="1188"/>
      <c r="K9" s="1188"/>
      <c r="L9" s="1218"/>
      <c r="M9" s="1219" t="s">
        <v>256</v>
      </c>
      <c r="N9" s="1220"/>
      <c r="O9" s="1220"/>
      <c r="P9" s="1220"/>
      <c r="Q9" s="1220"/>
      <c r="R9" s="1220"/>
      <c r="S9" s="1220"/>
      <c r="T9" s="1220"/>
      <c r="U9" s="1220"/>
      <c r="V9" s="1221"/>
      <c r="W9" s="1219" t="s">
        <v>202</v>
      </c>
      <c r="X9" s="1220"/>
      <c r="Y9" s="1220"/>
      <c r="Z9" s="1220"/>
      <c r="AA9" s="1220"/>
      <c r="AB9" s="1220"/>
      <c r="AC9" s="1220"/>
      <c r="AD9" s="1220"/>
      <c r="AE9" s="1221"/>
      <c r="AF9" s="1222" t="s">
        <v>257</v>
      </c>
      <c r="AG9" s="1223"/>
      <c r="AH9" s="1223"/>
      <c r="AI9" s="1223"/>
      <c r="AJ9" s="1223"/>
      <c r="AK9" s="1223"/>
      <c r="AL9" s="1223"/>
      <c r="AM9" s="1223"/>
      <c r="AN9" s="1223"/>
      <c r="AO9" s="1223"/>
      <c r="AP9" s="1223"/>
      <c r="AQ9" s="1223"/>
      <c r="AR9" s="1223"/>
      <c r="AS9" s="1224"/>
    </row>
    <row r="10" spans="1:45" s="137" customFormat="1" ht="18.75" customHeight="1">
      <c r="A10" s="1225" t="s">
        <v>203</v>
      </c>
      <c r="B10" s="1207" t="s">
        <v>204</v>
      </c>
      <c r="C10" s="1215" t="s">
        <v>205</v>
      </c>
      <c r="D10" s="1208" t="s">
        <v>128</v>
      </c>
      <c r="E10" s="1207" t="s">
        <v>206</v>
      </c>
      <c r="F10" s="1208"/>
      <c r="G10" s="1208"/>
      <c r="H10" s="1208"/>
      <c r="I10" s="1208"/>
      <c r="J10" s="1208"/>
      <c r="K10" s="1209"/>
      <c r="L10" s="1207" t="s">
        <v>207</v>
      </c>
      <c r="M10" s="1208"/>
      <c r="N10" s="1208"/>
      <c r="O10" s="1208"/>
      <c r="P10" s="1208"/>
      <c r="Q10" s="1208"/>
      <c r="R10" s="1209"/>
      <c r="S10" s="1207" t="s">
        <v>208</v>
      </c>
      <c r="T10" s="1208"/>
      <c r="U10" s="1208"/>
      <c r="V10" s="1208"/>
      <c r="W10" s="1208"/>
      <c r="X10" s="1208"/>
      <c r="Y10" s="1209"/>
      <c r="Z10" s="1210" t="s">
        <v>209</v>
      </c>
      <c r="AA10" s="1208"/>
      <c r="AB10" s="1208"/>
      <c r="AC10" s="1208"/>
      <c r="AD10" s="1208"/>
      <c r="AE10" s="1208"/>
      <c r="AF10" s="1209"/>
      <c r="AG10" s="1240"/>
      <c r="AH10" s="1241"/>
      <c r="AI10" s="1242"/>
      <c r="AJ10" s="1214" t="s">
        <v>210</v>
      </c>
      <c r="AK10" s="1215"/>
      <c r="AL10" s="1215"/>
      <c r="AM10" s="1215" t="s">
        <v>211</v>
      </c>
      <c r="AN10" s="1215"/>
      <c r="AO10" s="1215"/>
      <c r="AP10" s="1215" t="s">
        <v>212</v>
      </c>
      <c r="AQ10" s="1215"/>
      <c r="AR10" s="1215"/>
      <c r="AS10" s="1205" t="s">
        <v>213</v>
      </c>
    </row>
    <row r="11" spans="1:45" s="137" customFormat="1" ht="18.75" customHeight="1">
      <c r="A11" s="1226"/>
      <c r="B11" s="1228"/>
      <c r="C11" s="1217"/>
      <c r="D11" s="1229"/>
      <c r="E11" s="147">
        <v>1</v>
      </c>
      <c r="F11" s="148">
        <v>2</v>
      </c>
      <c r="G11" s="148">
        <v>3</v>
      </c>
      <c r="H11" s="149">
        <v>4</v>
      </c>
      <c r="I11" s="148">
        <v>5</v>
      </c>
      <c r="J11" s="148">
        <v>6</v>
      </c>
      <c r="K11" s="150">
        <v>7</v>
      </c>
      <c r="L11" s="147">
        <v>8</v>
      </c>
      <c r="M11" s="148">
        <v>9</v>
      </c>
      <c r="N11" s="148">
        <v>10</v>
      </c>
      <c r="O11" s="148">
        <v>11</v>
      </c>
      <c r="P11" s="148">
        <v>12</v>
      </c>
      <c r="Q11" s="148">
        <v>13</v>
      </c>
      <c r="R11" s="150">
        <v>14</v>
      </c>
      <c r="S11" s="147">
        <v>15</v>
      </c>
      <c r="T11" s="148">
        <v>16</v>
      </c>
      <c r="U11" s="148">
        <v>17</v>
      </c>
      <c r="V11" s="148">
        <v>18</v>
      </c>
      <c r="W11" s="148">
        <v>19</v>
      </c>
      <c r="X11" s="148">
        <v>20</v>
      </c>
      <c r="Y11" s="150">
        <v>21</v>
      </c>
      <c r="Z11" s="149">
        <v>22</v>
      </c>
      <c r="AA11" s="148">
        <v>23</v>
      </c>
      <c r="AB11" s="148">
        <v>24</v>
      </c>
      <c r="AC11" s="148">
        <v>25</v>
      </c>
      <c r="AD11" s="148">
        <v>26</v>
      </c>
      <c r="AE11" s="148">
        <v>27</v>
      </c>
      <c r="AF11" s="150">
        <v>28</v>
      </c>
      <c r="AG11" s="147">
        <v>29</v>
      </c>
      <c r="AH11" s="148">
        <v>30</v>
      </c>
      <c r="AI11" s="150">
        <v>31</v>
      </c>
      <c r="AJ11" s="1216"/>
      <c r="AK11" s="1217"/>
      <c r="AL11" s="1217"/>
      <c r="AM11" s="1217"/>
      <c r="AN11" s="1217"/>
      <c r="AO11" s="1217"/>
      <c r="AP11" s="1217"/>
      <c r="AQ11" s="1217"/>
      <c r="AR11" s="1217"/>
      <c r="AS11" s="1206"/>
    </row>
    <row r="12" spans="1:45" s="137" customFormat="1" ht="18.75" customHeight="1">
      <c r="A12" s="1226"/>
      <c r="B12" s="1228"/>
      <c r="C12" s="1217"/>
      <c r="D12" s="1229"/>
      <c r="E12" s="154" t="s">
        <v>258</v>
      </c>
      <c r="F12" s="148" t="s">
        <v>259</v>
      </c>
      <c r="G12" s="148" t="s">
        <v>260</v>
      </c>
      <c r="H12" s="148" t="s">
        <v>21</v>
      </c>
      <c r="I12" s="148" t="s">
        <v>22</v>
      </c>
      <c r="J12" s="148" t="s">
        <v>261</v>
      </c>
      <c r="K12" s="150" t="s">
        <v>262</v>
      </c>
      <c r="L12" s="154" t="s">
        <v>258</v>
      </c>
      <c r="M12" s="148" t="s">
        <v>259</v>
      </c>
      <c r="N12" s="148" t="s">
        <v>260</v>
      </c>
      <c r="O12" s="148" t="s">
        <v>21</v>
      </c>
      <c r="P12" s="148" t="s">
        <v>22</v>
      </c>
      <c r="Q12" s="148" t="s">
        <v>261</v>
      </c>
      <c r="R12" s="150" t="s">
        <v>262</v>
      </c>
      <c r="S12" s="154" t="s">
        <v>258</v>
      </c>
      <c r="T12" s="148" t="s">
        <v>259</v>
      </c>
      <c r="U12" s="148" t="s">
        <v>260</v>
      </c>
      <c r="V12" s="148" t="s">
        <v>21</v>
      </c>
      <c r="W12" s="148" t="s">
        <v>22</v>
      </c>
      <c r="X12" s="148" t="s">
        <v>261</v>
      </c>
      <c r="Y12" s="150" t="s">
        <v>262</v>
      </c>
      <c r="Z12" s="154" t="s">
        <v>258</v>
      </c>
      <c r="AA12" s="148" t="s">
        <v>259</v>
      </c>
      <c r="AB12" s="148" t="s">
        <v>260</v>
      </c>
      <c r="AC12" s="148" t="s">
        <v>21</v>
      </c>
      <c r="AD12" s="148" t="s">
        <v>22</v>
      </c>
      <c r="AE12" s="148" t="s">
        <v>261</v>
      </c>
      <c r="AF12" s="150" t="s">
        <v>262</v>
      </c>
      <c r="AG12" s="147" t="s">
        <v>258</v>
      </c>
      <c r="AH12" s="148" t="s">
        <v>259</v>
      </c>
      <c r="AI12" s="150" t="s">
        <v>260</v>
      </c>
      <c r="AJ12" s="1216"/>
      <c r="AK12" s="1217"/>
      <c r="AL12" s="1217"/>
      <c r="AM12" s="1217"/>
      <c r="AN12" s="1217"/>
      <c r="AO12" s="1217"/>
      <c r="AP12" s="1217"/>
      <c r="AQ12" s="1217"/>
      <c r="AR12" s="1217"/>
      <c r="AS12" s="1206"/>
    </row>
    <row r="13" spans="1:45" s="137" customFormat="1" ht="17.25" customHeight="1">
      <c r="A13" s="1226"/>
      <c r="B13" s="154" t="s">
        <v>263</v>
      </c>
      <c r="C13" s="155" t="s">
        <v>264</v>
      </c>
      <c r="D13" s="157" t="s">
        <v>265</v>
      </c>
      <c r="E13" s="154"/>
      <c r="F13" s="156">
        <v>4</v>
      </c>
      <c r="G13" s="156"/>
      <c r="H13" s="212"/>
      <c r="I13" s="156">
        <v>4</v>
      </c>
      <c r="J13" s="155"/>
      <c r="K13" s="157">
        <v>4</v>
      </c>
      <c r="L13" s="154"/>
      <c r="M13" s="156">
        <v>4</v>
      </c>
      <c r="N13" s="156"/>
      <c r="O13" s="156"/>
      <c r="P13" s="156">
        <v>4</v>
      </c>
      <c r="Q13" s="155"/>
      <c r="R13" s="157">
        <v>4</v>
      </c>
      <c r="S13" s="154"/>
      <c r="T13" s="156">
        <v>4</v>
      </c>
      <c r="U13" s="156"/>
      <c r="V13" s="156"/>
      <c r="W13" s="156">
        <v>4</v>
      </c>
      <c r="X13" s="155"/>
      <c r="Y13" s="157">
        <v>4</v>
      </c>
      <c r="Z13" s="154"/>
      <c r="AA13" s="156">
        <v>4</v>
      </c>
      <c r="AB13" s="156"/>
      <c r="AC13" s="156"/>
      <c r="AD13" s="156">
        <v>4</v>
      </c>
      <c r="AE13" s="155"/>
      <c r="AF13" s="157">
        <v>4</v>
      </c>
      <c r="AG13" s="213"/>
      <c r="AH13" s="155">
        <v>4</v>
      </c>
      <c r="AI13" s="157"/>
      <c r="AJ13" s="1182">
        <f>SUM(E13:AF13)</f>
        <v>48</v>
      </c>
      <c r="AK13" s="1182"/>
      <c r="AL13" s="1183"/>
      <c r="AM13" s="1184">
        <f>AJ13/4</f>
        <v>12</v>
      </c>
      <c r="AN13" s="1185"/>
      <c r="AO13" s="1186"/>
      <c r="AP13" s="1184">
        <f>IF($AG$24=0,0,ROUNDDOWN(AM13/$AG$24,1))</f>
        <v>0.3</v>
      </c>
      <c r="AQ13" s="1185"/>
      <c r="AR13" s="1186"/>
      <c r="AS13" s="161" t="s">
        <v>266</v>
      </c>
    </row>
    <row r="14" spans="1:45" s="137" customFormat="1" ht="17.25" customHeight="1">
      <c r="A14" s="1226"/>
      <c r="B14" s="154" t="s">
        <v>267</v>
      </c>
      <c r="C14" s="155" t="s">
        <v>264</v>
      </c>
      <c r="D14" s="157" t="s">
        <v>268</v>
      </c>
      <c r="E14" s="154">
        <v>8</v>
      </c>
      <c r="F14" s="156"/>
      <c r="G14" s="156"/>
      <c r="H14" s="156"/>
      <c r="I14" s="156"/>
      <c r="J14" s="155">
        <v>8</v>
      </c>
      <c r="K14" s="157"/>
      <c r="L14" s="154">
        <v>8</v>
      </c>
      <c r="M14" s="156"/>
      <c r="N14" s="156"/>
      <c r="O14" s="156"/>
      <c r="P14" s="156"/>
      <c r="Q14" s="155">
        <v>8</v>
      </c>
      <c r="R14" s="157"/>
      <c r="S14" s="154">
        <v>8</v>
      </c>
      <c r="T14" s="156"/>
      <c r="U14" s="156"/>
      <c r="V14" s="156"/>
      <c r="W14" s="156"/>
      <c r="X14" s="155">
        <v>8</v>
      </c>
      <c r="Y14" s="157"/>
      <c r="Z14" s="154">
        <v>8</v>
      </c>
      <c r="AA14" s="156"/>
      <c r="AB14" s="156"/>
      <c r="AC14" s="156"/>
      <c r="AD14" s="156"/>
      <c r="AE14" s="155">
        <v>8</v>
      </c>
      <c r="AF14" s="157"/>
      <c r="AG14" s="213">
        <v>8</v>
      </c>
      <c r="AH14" s="155"/>
      <c r="AI14" s="157"/>
      <c r="AJ14" s="1182">
        <f aca="true" t="shared" si="0" ref="AJ14:AJ22">SUM(E14:AF14)</f>
        <v>64</v>
      </c>
      <c r="AK14" s="1182"/>
      <c r="AL14" s="1183"/>
      <c r="AM14" s="1184">
        <f aca="true" t="shared" si="1" ref="AM14:AM22">AJ14/4</f>
        <v>16</v>
      </c>
      <c r="AN14" s="1185"/>
      <c r="AO14" s="1186"/>
      <c r="AP14" s="1184">
        <f aca="true" t="shared" si="2" ref="AP14:AP22">IF($AG$24=0,0,ROUNDDOWN(AM14/$AG$24,1))</f>
        <v>0.4</v>
      </c>
      <c r="AQ14" s="1185"/>
      <c r="AR14" s="1186"/>
      <c r="AS14" s="161" t="s">
        <v>269</v>
      </c>
    </row>
    <row r="15" spans="1:45" s="137" customFormat="1" ht="17.25" customHeight="1">
      <c r="A15" s="1226"/>
      <c r="B15" s="154" t="s">
        <v>270</v>
      </c>
      <c r="C15" s="155" t="s">
        <v>271</v>
      </c>
      <c r="D15" s="157" t="s">
        <v>272</v>
      </c>
      <c r="E15" s="154">
        <v>8</v>
      </c>
      <c r="F15" s="156">
        <v>8</v>
      </c>
      <c r="G15" s="156"/>
      <c r="H15" s="156"/>
      <c r="I15" s="156">
        <v>8</v>
      </c>
      <c r="J15" s="155">
        <v>8</v>
      </c>
      <c r="K15" s="157">
        <v>8</v>
      </c>
      <c r="L15" s="154">
        <v>8</v>
      </c>
      <c r="M15" s="156">
        <v>8</v>
      </c>
      <c r="N15" s="156"/>
      <c r="O15" s="156"/>
      <c r="P15" s="156">
        <v>8</v>
      </c>
      <c r="Q15" s="155">
        <v>8</v>
      </c>
      <c r="R15" s="157">
        <v>8</v>
      </c>
      <c r="S15" s="154">
        <v>8</v>
      </c>
      <c r="T15" s="156">
        <v>8</v>
      </c>
      <c r="U15" s="156"/>
      <c r="V15" s="156"/>
      <c r="W15" s="156">
        <v>8</v>
      </c>
      <c r="X15" s="155">
        <v>8</v>
      </c>
      <c r="Y15" s="157">
        <v>8</v>
      </c>
      <c r="Z15" s="154">
        <v>8</v>
      </c>
      <c r="AA15" s="156">
        <v>8</v>
      </c>
      <c r="AB15" s="156"/>
      <c r="AC15" s="156"/>
      <c r="AD15" s="156">
        <v>8</v>
      </c>
      <c r="AE15" s="155">
        <v>8</v>
      </c>
      <c r="AF15" s="157">
        <v>8</v>
      </c>
      <c r="AG15" s="213">
        <v>8</v>
      </c>
      <c r="AH15" s="155">
        <v>8</v>
      </c>
      <c r="AI15" s="157"/>
      <c r="AJ15" s="1182">
        <f>SUM(E15:AF15)</f>
        <v>160</v>
      </c>
      <c r="AK15" s="1182"/>
      <c r="AL15" s="1183"/>
      <c r="AM15" s="1184">
        <f t="shared" si="1"/>
        <v>40</v>
      </c>
      <c r="AN15" s="1185"/>
      <c r="AO15" s="1186"/>
      <c r="AP15" s="1184">
        <f t="shared" si="2"/>
        <v>1</v>
      </c>
      <c r="AQ15" s="1185"/>
      <c r="AR15" s="1186"/>
      <c r="AS15" s="161" t="s">
        <v>273</v>
      </c>
    </row>
    <row r="16" spans="1:45" s="137" customFormat="1" ht="17.25" customHeight="1">
      <c r="A16" s="1226"/>
      <c r="B16" s="154" t="s">
        <v>55</v>
      </c>
      <c r="C16" s="155" t="s">
        <v>274</v>
      </c>
      <c r="D16" s="157" t="s">
        <v>275</v>
      </c>
      <c r="E16" s="154">
        <v>8</v>
      </c>
      <c r="F16" s="156">
        <v>8</v>
      </c>
      <c r="G16" s="156"/>
      <c r="H16" s="156"/>
      <c r="I16" s="156">
        <v>8</v>
      </c>
      <c r="J16" s="155">
        <v>8</v>
      </c>
      <c r="K16" s="157">
        <v>8</v>
      </c>
      <c r="L16" s="154">
        <v>8</v>
      </c>
      <c r="M16" s="156">
        <v>8</v>
      </c>
      <c r="N16" s="156"/>
      <c r="O16" s="156"/>
      <c r="P16" s="156">
        <v>8</v>
      </c>
      <c r="Q16" s="155">
        <v>8</v>
      </c>
      <c r="R16" s="157">
        <v>8</v>
      </c>
      <c r="S16" s="154">
        <v>8</v>
      </c>
      <c r="T16" s="156">
        <v>8</v>
      </c>
      <c r="U16" s="156"/>
      <c r="V16" s="156"/>
      <c r="W16" s="156">
        <v>8</v>
      </c>
      <c r="X16" s="155">
        <v>8</v>
      </c>
      <c r="Y16" s="157">
        <v>8</v>
      </c>
      <c r="Z16" s="154">
        <v>8</v>
      </c>
      <c r="AA16" s="156">
        <v>8</v>
      </c>
      <c r="AB16" s="156"/>
      <c r="AC16" s="156"/>
      <c r="AD16" s="156">
        <v>8</v>
      </c>
      <c r="AE16" s="155">
        <v>8</v>
      </c>
      <c r="AF16" s="157">
        <v>8</v>
      </c>
      <c r="AG16" s="213">
        <v>8</v>
      </c>
      <c r="AH16" s="155">
        <v>8</v>
      </c>
      <c r="AI16" s="157"/>
      <c r="AJ16" s="1182">
        <f>SUM(E16:AF16)</f>
        <v>160</v>
      </c>
      <c r="AK16" s="1182"/>
      <c r="AL16" s="1183"/>
      <c r="AM16" s="1184">
        <f>AJ16/4</f>
        <v>40</v>
      </c>
      <c r="AN16" s="1185"/>
      <c r="AO16" s="1186"/>
      <c r="AP16" s="1184">
        <f t="shared" si="2"/>
        <v>1</v>
      </c>
      <c r="AQ16" s="1185"/>
      <c r="AR16" s="1186"/>
      <c r="AS16" s="161" t="s">
        <v>276</v>
      </c>
    </row>
    <row r="17" spans="1:45" s="137" customFormat="1" ht="17.25" customHeight="1">
      <c r="A17" s="1226"/>
      <c r="B17" s="214" t="s">
        <v>55</v>
      </c>
      <c r="C17" s="215" t="s">
        <v>277</v>
      </c>
      <c r="D17" s="157" t="s">
        <v>278</v>
      </c>
      <c r="E17" s="154">
        <v>8</v>
      </c>
      <c r="F17" s="156">
        <v>8</v>
      </c>
      <c r="G17" s="156"/>
      <c r="H17" s="156"/>
      <c r="I17" s="156">
        <v>8</v>
      </c>
      <c r="J17" s="155">
        <v>8</v>
      </c>
      <c r="K17" s="157">
        <v>8</v>
      </c>
      <c r="L17" s="154">
        <v>8</v>
      </c>
      <c r="M17" s="156">
        <v>8</v>
      </c>
      <c r="N17" s="156"/>
      <c r="O17" s="156"/>
      <c r="P17" s="156">
        <v>8</v>
      </c>
      <c r="Q17" s="155">
        <v>8</v>
      </c>
      <c r="R17" s="157">
        <v>8</v>
      </c>
      <c r="S17" s="154">
        <v>8</v>
      </c>
      <c r="T17" s="156">
        <v>8</v>
      </c>
      <c r="U17" s="156"/>
      <c r="V17" s="156"/>
      <c r="W17" s="156">
        <v>8</v>
      </c>
      <c r="X17" s="155">
        <v>8</v>
      </c>
      <c r="Y17" s="157">
        <v>8</v>
      </c>
      <c r="Z17" s="154">
        <v>8</v>
      </c>
      <c r="AA17" s="156">
        <v>8</v>
      </c>
      <c r="AB17" s="156"/>
      <c r="AC17" s="156"/>
      <c r="AD17" s="156">
        <v>8</v>
      </c>
      <c r="AE17" s="155">
        <v>8</v>
      </c>
      <c r="AF17" s="157">
        <v>8</v>
      </c>
      <c r="AG17" s="213">
        <v>8</v>
      </c>
      <c r="AH17" s="155">
        <v>8</v>
      </c>
      <c r="AI17" s="157"/>
      <c r="AJ17" s="1182">
        <f t="shared" si="0"/>
        <v>160</v>
      </c>
      <c r="AK17" s="1182"/>
      <c r="AL17" s="1183"/>
      <c r="AM17" s="1184">
        <f t="shared" si="1"/>
        <v>40</v>
      </c>
      <c r="AN17" s="1185"/>
      <c r="AO17" s="1186"/>
      <c r="AP17" s="1184">
        <f t="shared" si="2"/>
        <v>1</v>
      </c>
      <c r="AQ17" s="1185"/>
      <c r="AR17" s="1186"/>
      <c r="AS17" s="161" t="s">
        <v>273</v>
      </c>
    </row>
    <row r="18" spans="1:45" s="137" customFormat="1" ht="17.25" customHeight="1">
      <c r="A18" s="1226"/>
      <c r="B18" s="214" t="s">
        <v>55</v>
      </c>
      <c r="C18" s="215" t="s">
        <v>277</v>
      </c>
      <c r="D18" s="157" t="s">
        <v>279</v>
      </c>
      <c r="E18" s="154">
        <v>8</v>
      </c>
      <c r="F18" s="156">
        <v>8</v>
      </c>
      <c r="G18" s="156"/>
      <c r="H18" s="156"/>
      <c r="I18" s="156">
        <v>8</v>
      </c>
      <c r="J18" s="155">
        <v>8</v>
      </c>
      <c r="K18" s="157">
        <v>8</v>
      </c>
      <c r="L18" s="154">
        <v>8</v>
      </c>
      <c r="M18" s="156">
        <v>8</v>
      </c>
      <c r="N18" s="156"/>
      <c r="O18" s="156"/>
      <c r="P18" s="156">
        <v>8</v>
      </c>
      <c r="Q18" s="155">
        <v>8</v>
      </c>
      <c r="R18" s="157">
        <v>8</v>
      </c>
      <c r="S18" s="154">
        <v>8</v>
      </c>
      <c r="T18" s="156">
        <v>8</v>
      </c>
      <c r="U18" s="156"/>
      <c r="V18" s="156"/>
      <c r="W18" s="156">
        <v>8</v>
      </c>
      <c r="X18" s="155">
        <v>8</v>
      </c>
      <c r="Y18" s="157">
        <v>8</v>
      </c>
      <c r="Z18" s="154">
        <v>8</v>
      </c>
      <c r="AA18" s="156">
        <v>8</v>
      </c>
      <c r="AB18" s="156"/>
      <c r="AC18" s="156"/>
      <c r="AD18" s="156">
        <v>8</v>
      </c>
      <c r="AE18" s="155">
        <v>8</v>
      </c>
      <c r="AF18" s="157">
        <v>8</v>
      </c>
      <c r="AG18" s="213">
        <v>8</v>
      </c>
      <c r="AH18" s="155">
        <v>8</v>
      </c>
      <c r="AI18" s="157"/>
      <c r="AJ18" s="1182">
        <f>SUM(E18:AF18)</f>
        <v>160</v>
      </c>
      <c r="AK18" s="1182"/>
      <c r="AL18" s="1183"/>
      <c r="AM18" s="1184">
        <f t="shared" si="1"/>
        <v>40</v>
      </c>
      <c r="AN18" s="1185"/>
      <c r="AO18" s="1186"/>
      <c r="AP18" s="1184">
        <f t="shared" si="2"/>
        <v>1</v>
      </c>
      <c r="AQ18" s="1185"/>
      <c r="AR18" s="1186"/>
      <c r="AS18" s="161" t="s">
        <v>276</v>
      </c>
    </row>
    <row r="19" spans="1:45" s="137" customFormat="1" ht="17.25" customHeight="1">
      <c r="A19" s="1226"/>
      <c r="B19" s="214" t="s">
        <v>55</v>
      </c>
      <c r="C19" s="215" t="s">
        <v>277</v>
      </c>
      <c r="D19" s="157" t="s">
        <v>280</v>
      </c>
      <c r="E19" s="154">
        <v>8</v>
      </c>
      <c r="F19" s="156">
        <v>8</v>
      </c>
      <c r="G19" s="156"/>
      <c r="H19" s="156"/>
      <c r="I19" s="156">
        <v>8</v>
      </c>
      <c r="J19" s="155">
        <v>8</v>
      </c>
      <c r="K19" s="157">
        <v>8</v>
      </c>
      <c r="L19" s="154">
        <v>8</v>
      </c>
      <c r="M19" s="156">
        <v>8</v>
      </c>
      <c r="N19" s="156"/>
      <c r="O19" s="156"/>
      <c r="P19" s="156">
        <v>8</v>
      </c>
      <c r="Q19" s="155">
        <v>8</v>
      </c>
      <c r="R19" s="157">
        <v>8</v>
      </c>
      <c r="S19" s="154">
        <v>8</v>
      </c>
      <c r="T19" s="156">
        <v>8</v>
      </c>
      <c r="U19" s="156"/>
      <c r="V19" s="156"/>
      <c r="W19" s="156">
        <v>8</v>
      </c>
      <c r="X19" s="155" t="s">
        <v>281</v>
      </c>
      <c r="Y19" s="157" t="s">
        <v>282</v>
      </c>
      <c r="Z19" s="154">
        <v>8</v>
      </c>
      <c r="AA19" s="156">
        <v>8</v>
      </c>
      <c r="AB19" s="156"/>
      <c r="AC19" s="156"/>
      <c r="AD19" s="156">
        <v>8</v>
      </c>
      <c r="AE19" s="155">
        <v>8</v>
      </c>
      <c r="AF19" s="157">
        <v>8</v>
      </c>
      <c r="AG19" s="213">
        <v>8</v>
      </c>
      <c r="AH19" s="155">
        <v>8</v>
      </c>
      <c r="AI19" s="157"/>
      <c r="AJ19" s="1182">
        <f>SUM(E19:AF19)</f>
        <v>144</v>
      </c>
      <c r="AK19" s="1182"/>
      <c r="AL19" s="1183"/>
      <c r="AM19" s="1184">
        <f>AJ19/4</f>
        <v>36</v>
      </c>
      <c r="AN19" s="1185"/>
      <c r="AO19" s="1186"/>
      <c r="AP19" s="1184">
        <f t="shared" si="2"/>
        <v>0.9</v>
      </c>
      <c r="AQ19" s="1185"/>
      <c r="AR19" s="1186"/>
      <c r="AS19" s="161"/>
    </row>
    <row r="20" spans="1:45" s="137" customFormat="1" ht="17.25" customHeight="1">
      <c r="A20" s="1226"/>
      <c r="B20" s="214" t="s">
        <v>55</v>
      </c>
      <c r="C20" s="215" t="s">
        <v>277</v>
      </c>
      <c r="D20" s="157" t="s">
        <v>283</v>
      </c>
      <c r="E20" s="154">
        <v>8</v>
      </c>
      <c r="F20" s="156">
        <v>8</v>
      </c>
      <c r="G20" s="156"/>
      <c r="H20" s="156"/>
      <c r="I20" s="156">
        <v>8</v>
      </c>
      <c r="J20" s="155">
        <v>8</v>
      </c>
      <c r="K20" s="157">
        <v>8</v>
      </c>
      <c r="L20" s="154">
        <v>8</v>
      </c>
      <c r="M20" s="156">
        <v>8</v>
      </c>
      <c r="N20" s="156"/>
      <c r="O20" s="156"/>
      <c r="P20" s="156">
        <v>8</v>
      </c>
      <c r="Q20" s="155">
        <v>8</v>
      </c>
      <c r="R20" s="157">
        <v>8</v>
      </c>
      <c r="S20" s="154">
        <v>8</v>
      </c>
      <c r="T20" s="156">
        <v>8</v>
      </c>
      <c r="U20" s="156"/>
      <c r="V20" s="156"/>
      <c r="W20" s="156">
        <v>8</v>
      </c>
      <c r="X20" s="155">
        <v>8</v>
      </c>
      <c r="Y20" s="157">
        <v>8</v>
      </c>
      <c r="Z20" s="154">
        <v>8</v>
      </c>
      <c r="AA20" s="156">
        <v>8</v>
      </c>
      <c r="AB20" s="156"/>
      <c r="AC20" s="156"/>
      <c r="AD20" s="156">
        <v>8</v>
      </c>
      <c r="AE20" s="155">
        <v>8</v>
      </c>
      <c r="AF20" s="157">
        <v>8</v>
      </c>
      <c r="AG20" s="213">
        <v>8</v>
      </c>
      <c r="AH20" s="155">
        <v>8</v>
      </c>
      <c r="AI20" s="157"/>
      <c r="AJ20" s="1182">
        <f>SUM(E20:AF20)</f>
        <v>160</v>
      </c>
      <c r="AK20" s="1182"/>
      <c r="AL20" s="1183"/>
      <c r="AM20" s="1184">
        <f t="shared" si="1"/>
        <v>40</v>
      </c>
      <c r="AN20" s="1185"/>
      <c r="AO20" s="1186"/>
      <c r="AP20" s="1184">
        <f t="shared" si="2"/>
        <v>1</v>
      </c>
      <c r="AQ20" s="1185"/>
      <c r="AR20" s="1186"/>
      <c r="AS20" s="161"/>
    </row>
    <row r="21" spans="1:45" s="137" customFormat="1" ht="17.25" customHeight="1">
      <c r="A21" s="1226"/>
      <c r="B21" s="154" t="s">
        <v>55</v>
      </c>
      <c r="C21" s="155" t="s">
        <v>284</v>
      </c>
      <c r="D21" s="157" t="s">
        <v>285</v>
      </c>
      <c r="E21" s="154" t="s">
        <v>54</v>
      </c>
      <c r="F21" s="156">
        <v>6</v>
      </c>
      <c r="G21" s="156"/>
      <c r="H21" s="156"/>
      <c r="I21" s="156">
        <v>6</v>
      </c>
      <c r="J21" s="155">
        <v>6</v>
      </c>
      <c r="K21" s="157">
        <v>6</v>
      </c>
      <c r="L21" s="154" t="s">
        <v>54</v>
      </c>
      <c r="M21" s="156">
        <v>6</v>
      </c>
      <c r="N21" s="156"/>
      <c r="O21" s="156"/>
      <c r="P21" s="156">
        <v>6</v>
      </c>
      <c r="Q21" s="155">
        <v>6</v>
      </c>
      <c r="R21" s="157">
        <v>6</v>
      </c>
      <c r="S21" s="154" t="s">
        <v>54</v>
      </c>
      <c r="T21" s="156">
        <v>6</v>
      </c>
      <c r="U21" s="156"/>
      <c r="V21" s="156"/>
      <c r="W21" s="156">
        <v>6</v>
      </c>
      <c r="X21" s="155">
        <v>6</v>
      </c>
      <c r="Y21" s="157">
        <v>6</v>
      </c>
      <c r="Z21" s="154" t="s">
        <v>54</v>
      </c>
      <c r="AA21" s="156">
        <v>6</v>
      </c>
      <c r="AB21" s="156"/>
      <c r="AC21" s="156"/>
      <c r="AD21" s="156">
        <v>6</v>
      </c>
      <c r="AE21" s="155">
        <v>6</v>
      </c>
      <c r="AF21" s="157">
        <v>6</v>
      </c>
      <c r="AG21" s="213"/>
      <c r="AH21" s="155">
        <v>6</v>
      </c>
      <c r="AI21" s="157"/>
      <c r="AJ21" s="1182">
        <f t="shared" si="0"/>
        <v>96</v>
      </c>
      <c r="AK21" s="1182"/>
      <c r="AL21" s="1183"/>
      <c r="AM21" s="1184">
        <f t="shared" si="1"/>
        <v>24</v>
      </c>
      <c r="AN21" s="1185"/>
      <c r="AO21" s="1186"/>
      <c r="AP21" s="1184">
        <f t="shared" si="2"/>
        <v>0.6</v>
      </c>
      <c r="AQ21" s="1185"/>
      <c r="AR21" s="1186"/>
      <c r="AS21" s="161"/>
    </row>
    <row r="22" spans="1:45" s="137" customFormat="1" ht="17.25" customHeight="1" thickBot="1">
      <c r="A22" s="1226"/>
      <c r="B22" s="154" t="s">
        <v>55</v>
      </c>
      <c r="C22" s="155" t="s">
        <v>284</v>
      </c>
      <c r="D22" s="201" t="s">
        <v>286</v>
      </c>
      <c r="E22" s="154">
        <v>6</v>
      </c>
      <c r="F22" s="155">
        <v>6</v>
      </c>
      <c r="G22" s="156"/>
      <c r="H22" s="156"/>
      <c r="I22" s="156">
        <v>6</v>
      </c>
      <c r="J22" s="155" t="s">
        <v>54</v>
      </c>
      <c r="K22" s="157">
        <v>6</v>
      </c>
      <c r="L22" s="154">
        <v>6</v>
      </c>
      <c r="M22" s="156">
        <v>6</v>
      </c>
      <c r="N22" s="156"/>
      <c r="O22" s="156"/>
      <c r="P22" s="156">
        <v>6</v>
      </c>
      <c r="Q22" s="155" t="s">
        <v>54</v>
      </c>
      <c r="R22" s="157">
        <v>6</v>
      </c>
      <c r="S22" s="154">
        <v>6</v>
      </c>
      <c r="T22" s="156">
        <v>6</v>
      </c>
      <c r="U22" s="156"/>
      <c r="V22" s="156"/>
      <c r="W22" s="156">
        <v>6</v>
      </c>
      <c r="X22" s="155" t="s">
        <v>54</v>
      </c>
      <c r="Y22" s="157">
        <v>6</v>
      </c>
      <c r="Z22" s="154">
        <v>6</v>
      </c>
      <c r="AA22" s="156">
        <v>6</v>
      </c>
      <c r="AB22" s="156"/>
      <c r="AC22" s="156"/>
      <c r="AD22" s="156">
        <v>6</v>
      </c>
      <c r="AE22" s="155" t="s">
        <v>54</v>
      </c>
      <c r="AF22" s="157">
        <v>6</v>
      </c>
      <c r="AG22" s="213">
        <v>6</v>
      </c>
      <c r="AH22" s="155">
        <v>6</v>
      </c>
      <c r="AI22" s="157"/>
      <c r="AJ22" s="1182">
        <f t="shared" si="0"/>
        <v>96</v>
      </c>
      <c r="AK22" s="1182"/>
      <c r="AL22" s="1183"/>
      <c r="AM22" s="1184">
        <f t="shared" si="1"/>
        <v>24</v>
      </c>
      <c r="AN22" s="1185"/>
      <c r="AO22" s="1186"/>
      <c r="AP22" s="1184">
        <f t="shared" si="2"/>
        <v>0.6</v>
      </c>
      <c r="AQ22" s="1185"/>
      <c r="AR22" s="1186"/>
      <c r="AS22" s="162"/>
    </row>
    <row r="23" spans="1:45" s="137" customFormat="1" ht="17.25" customHeight="1" thickBot="1">
      <c r="A23" s="1226"/>
      <c r="B23" s="1187" t="s">
        <v>215</v>
      </c>
      <c r="C23" s="1188"/>
      <c r="D23" s="1188"/>
      <c r="E23" s="142">
        <f>SUM(E13:E22)</f>
        <v>62</v>
      </c>
      <c r="F23" s="143">
        <f aca="true" t="shared" si="3" ref="F23:AI23">SUM(F13:F22)</f>
        <v>64</v>
      </c>
      <c r="G23" s="143">
        <f t="shared" si="3"/>
        <v>0</v>
      </c>
      <c r="H23" s="143">
        <f t="shared" si="3"/>
        <v>0</v>
      </c>
      <c r="I23" s="143">
        <f t="shared" si="3"/>
        <v>64</v>
      </c>
      <c r="J23" s="143">
        <f t="shared" si="3"/>
        <v>62</v>
      </c>
      <c r="K23" s="163">
        <f t="shared" si="3"/>
        <v>64</v>
      </c>
      <c r="L23" s="168">
        <f t="shared" si="3"/>
        <v>62</v>
      </c>
      <c r="M23" s="143">
        <f t="shared" si="3"/>
        <v>64</v>
      </c>
      <c r="N23" s="143">
        <f t="shared" si="3"/>
        <v>0</v>
      </c>
      <c r="O23" s="143">
        <f t="shared" si="3"/>
        <v>0</v>
      </c>
      <c r="P23" s="143">
        <f t="shared" si="3"/>
        <v>64</v>
      </c>
      <c r="Q23" s="143">
        <f t="shared" si="3"/>
        <v>62</v>
      </c>
      <c r="R23" s="163">
        <f t="shared" si="3"/>
        <v>64</v>
      </c>
      <c r="S23" s="168">
        <f t="shared" si="3"/>
        <v>62</v>
      </c>
      <c r="T23" s="143">
        <f t="shared" si="3"/>
        <v>64</v>
      </c>
      <c r="U23" s="143">
        <f t="shared" si="3"/>
        <v>0</v>
      </c>
      <c r="V23" s="143">
        <f t="shared" si="3"/>
        <v>0</v>
      </c>
      <c r="W23" s="143">
        <f t="shared" si="3"/>
        <v>64</v>
      </c>
      <c r="X23" s="143">
        <f t="shared" si="3"/>
        <v>54</v>
      </c>
      <c r="Y23" s="163">
        <f t="shared" si="3"/>
        <v>56</v>
      </c>
      <c r="Z23" s="168">
        <f t="shared" si="3"/>
        <v>62</v>
      </c>
      <c r="AA23" s="143">
        <f t="shared" si="3"/>
        <v>64</v>
      </c>
      <c r="AB23" s="143">
        <f t="shared" si="3"/>
        <v>0</v>
      </c>
      <c r="AC23" s="143">
        <f t="shared" si="3"/>
        <v>0</v>
      </c>
      <c r="AD23" s="184">
        <f t="shared" si="3"/>
        <v>64</v>
      </c>
      <c r="AE23" s="184">
        <f t="shared" si="3"/>
        <v>62</v>
      </c>
      <c r="AF23" s="216">
        <f t="shared" si="3"/>
        <v>64</v>
      </c>
      <c r="AG23" s="217">
        <f t="shared" si="3"/>
        <v>62</v>
      </c>
      <c r="AH23" s="218">
        <f t="shared" si="3"/>
        <v>64</v>
      </c>
      <c r="AI23" s="219">
        <f t="shared" si="3"/>
        <v>0</v>
      </c>
      <c r="AJ23" s="1202">
        <f>SUM(AJ13:AL22)</f>
        <v>1248</v>
      </c>
      <c r="AK23" s="1202"/>
      <c r="AL23" s="1203"/>
      <c r="AM23" s="1204">
        <f>SUM(AM13:AO22)</f>
        <v>312</v>
      </c>
      <c r="AN23" s="1202"/>
      <c r="AO23" s="1203"/>
      <c r="AP23" s="1204">
        <f>SUM(AP13:AR22)</f>
        <v>7.8</v>
      </c>
      <c r="AQ23" s="1202"/>
      <c r="AR23" s="1203"/>
      <c r="AS23" s="167"/>
    </row>
    <row r="24" spans="1:45" s="137" customFormat="1" ht="17.25" customHeight="1" thickBot="1" thickTop="1">
      <c r="A24" s="1226"/>
      <c r="B24" s="1187" t="s">
        <v>216</v>
      </c>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t="s">
        <v>194</v>
      </c>
      <c r="AE24" s="1188"/>
      <c r="AF24" s="1189"/>
      <c r="AG24" s="1190">
        <v>40</v>
      </c>
      <c r="AH24" s="1191"/>
      <c r="AI24" s="1192"/>
      <c r="AJ24" s="1193" t="s">
        <v>217</v>
      </c>
      <c r="AK24" s="1194"/>
      <c r="AL24" s="1194"/>
      <c r="AM24" s="1194"/>
      <c r="AN24" s="1194"/>
      <c r="AO24" s="1194"/>
      <c r="AP24" s="1194"/>
      <c r="AQ24" s="1194"/>
      <c r="AR24" s="1195"/>
      <c r="AS24" s="167"/>
    </row>
    <row r="25" spans="1:45" s="137" customFormat="1" ht="17.25" customHeight="1" thickBot="1">
      <c r="A25" s="1227"/>
      <c r="B25" s="1196" t="s">
        <v>8</v>
      </c>
      <c r="C25" s="1197"/>
      <c r="D25" s="1197"/>
      <c r="E25" s="169">
        <v>8</v>
      </c>
      <c r="F25" s="170">
        <v>8</v>
      </c>
      <c r="G25" s="170" t="s">
        <v>54</v>
      </c>
      <c r="H25" s="170" t="s">
        <v>54</v>
      </c>
      <c r="I25" s="170">
        <v>8</v>
      </c>
      <c r="J25" s="170">
        <v>8</v>
      </c>
      <c r="K25" s="171">
        <v>8</v>
      </c>
      <c r="L25" s="169">
        <v>8</v>
      </c>
      <c r="M25" s="170">
        <v>8</v>
      </c>
      <c r="N25" s="170" t="s">
        <v>54</v>
      </c>
      <c r="O25" s="170" t="s">
        <v>54</v>
      </c>
      <c r="P25" s="170">
        <v>8</v>
      </c>
      <c r="Q25" s="170">
        <v>8</v>
      </c>
      <c r="R25" s="171">
        <v>8</v>
      </c>
      <c r="S25" s="169">
        <v>8</v>
      </c>
      <c r="T25" s="170">
        <v>8</v>
      </c>
      <c r="U25" s="170" t="s">
        <v>54</v>
      </c>
      <c r="V25" s="170" t="s">
        <v>54</v>
      </c>
      <c r="W25" s="170">
        <v>8</v>
      </c>
      <c r="X25" s="170">
        <v>8</v>
      </c>
      <c r="Y25" s="171">
        <v>8</v>
      </c>
      <c r="Z25" s="169">
        <v>8</v>
      </c>
      <c r="AA25" s="170">
        <v>8</v>
      </c>
      <c r="AB25" s="170" t="s">
        <v>54</v>
      </c>
      <c r="AC25" s="170" t="s">
        <v>54</v>
      </c>
      <c r="AD25" s="172">
        <v>8</v>
      </c>
      <c r="AE25" s="172">
        <v>8</v>
      </c>
      <c r="AF25" s="173">
        <v>8</v>
      </c>
      <c r="AG25" s="170"/>
      <c r="AH25" s="170"/>
      <c r="AI25" s="171"/>
      <c r="AJ25" s="1198"/>
      <c r="AK25" s="1199"/>
      <c r="AL25" s="1200"/>
      <c r="AM25" s="1201"/>
      <c r="AN25" s="1199"/>
      <c r="AO25" s="1200"/>
      <c r="AP25" s="1201"/>
      <c r="AQ25" s="1199"/>
      <c r="AR25" s="1200"/>
      <c r="AS25" s="167"/>
    </row>
    <row r="26" spans="2:45" s="137" customFormat="1" ht="17.25" customHeight="1" thickBot="1">
      <c r="B26" s="176"/>
      <c r="C26" s="176"/>
      <c r="D26" s="176"/>
      <c r="E26" s="177"/>
      <c r="F26" s="177"/>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9"/>
      <c r="AI26" s="179"/>
      <c r="AJ26" s="180"/>
      <c r="AK26" s="181"/>
      <c r="AL26" s="181"/>
      <c r="AM26" s="181"/>
      <c r="AN26" s="181"/>
      <c r="AO26" s="181"/>
      <c r="AP26" s="181"/>
      <c r="AQ26" s="181"/>
      <c r="AR26" s="181"/>
      <c r="AS26" s="182"/>
    </row>
    <row r="27" spans="1:45" s="137" customFormat="1" ht="17.25" customHeight="1" thickBot="1">
      <c r="A27" s="1172" t="s">
        <v>218</v>
      </c>
      <c r="B27" s="183" t="s">
        <v>61</v>
      </c>
      <c r="C27" s="184" t="s">
        <v>274</v>
      </c>
      <c r="D27" s="220" t="s">
        <v>287</v>
      </c>
      <c r="E27" s="144">
        <v>8</v>
      </c>
      <c r="F27" s="145">
        <v>8</v>
      </c>
      <c r="G27" s="156"/>
      <c r="H27" s="156"/>
      <c r="I27" s="156">
        <v>8</v>
      </c>
      <c r="J27" s="156">
        <v>8</v>
      </c>
      <c r="K27" s="186">
        <v>8</v>
      </c>
      <c r="L27" s="187">
        <v>8</v>
      </c>
      <c r="M27" s="188">
        <v>8</v>
      </c>
      <c r="N27" s="156"/>
      <c r="O27" s="156"/>
      <c r="P27" s="156">
        <v>8</v>
      </c>
      <c r="Q27" s="156">
        <v>8</v>
      </c>
      <c r="R27" s="186">
        <v>8</v>
      </c>
      <c r="S27" s="187">
        <v>8</v>
      </c>
      <c r="T27" s="188">
        <v>8</v>
      </c>
      <c r="U27" s="156"/>
      <c r="V27" s="156"/>
      <c r="W27" s="156">
        <v>8</v>
      </c>
      <c r="X27" s="156">
        <v>8</v>
      </c>
      <c r="Y27" s="186">
        <v>8</v>
      </c>
      <c r="Z27" s="187">
        <v>8</v>
      </c>
      <c r="AA27" s="188">
        <v>8</v>
      </c>
      <c r="AB27" s="156"/>
      <c r="AC27" s="156"/>
      <c r="AD27" s="156">
        <v>8</v>
      </c>
      <c r="AE27" s="143">
        <v>8</v>
      </c>
      <c r="AF27" s="186">
        <v>8</v>
      </c>
      <c r="AG27" s="156">
        <v>8</v>
      </c>
      <c r="AH27" s="221">
        <v>8</v>
      </c>
      <c r="AI27" s="222"/>
      <c r="AJ27" s="1176">
        <f aca="true" t="shared" si="4" ref="AJ27:AJ32">SUM(E27:AF27)</f>
        <v>160</v>
      </c>
      <c r="AK27" s="1176"/>
      <c r="AL27" s="1177"/>
      <c r="AM27" s="1178">
        <f aca="true" t="shared" si="5" ref="AM27:AM32">AJ27/4</f>
        <v>40</v>
      </c>
      <c r="AN27" s="1179"/>
      <c r="AO27" s="1180"/>
      <c r="AP27" s="1178">
        <f aca="true" t="shared" si="6" ref="AP27:AP32">IF($AG$24=0,0,ROUNDDOWN(AM27/$AG$24,1))</f>
        <v>1</v>
      </c>
      <c r="AQ27" s="1179"/>
      <c r="AR27" s="1180"/>
      <c r="AS27" s="191"/>
    </row>
    <row r="28" spans="1:45" s="137" customFormat="1" ht="17.25" customHeight="1">
      <c r="A28" s="1173"/>
      <c r="B28" s="154" t="s">
        <v>87</v>
      </c>
      <c r="C28" s="155" t="s">
        <v>274</v>
      </c>
      <c r="D28" s="193" t="s">
        <v>288</v>
      </c>
      <c r="E28" s="146">
        <v>8</v>
      </c>
      <c r="F28" s="188">
        <v>8</v>
      </c>
      <c r="G28" s="188"/>
      <c r="H28" s="188"/>
      <c r="I28" s="188">
        <v>8</v>
      </c>
      <c r="J28" s="192">
        <v>8</v>
      </c>
      <c r="K28" s="193">
        <v>8</v>
      </c>
      <c r="L28" s="146">
        <v>8</v>
      </c>
      <c r="M28" s="188">
        <v>8</v>
      </c>
      <c r="N28" s="188"/>
      <c r="O28" s="188"/>
      <c r="P28" s="188">
        <v>8</v>
      </c>
      <c r="Q28" s="192">
        <v>8</v>
      </c>
      <c r="R28" s="193">
        <v>8</v>
      </c>
      <c r="S28" s="146">
        <v>8</v>
      </c>
      <c r="T28" s="188">
        <v>8</v>
      </c>
      <c r="U28" s="188"/>
      <c r="V28" s="188"/>
      <c r="W28" s="188">
        <v>8</v>
      </c>
      <c r="X28" s="192">
        <v>8</v>
      </c>
      <c r="Y28" s="193">
        <v>8</v>
      </c>
      <c r="Z28" s="146">
        <v>8</v>
      </c>
      <c r="AA28" s="188">
        <v>8</v>
      </c>
      <c r="AB28" s="188"/>
      <c r="AC28" s="188"/>
      <c r="AD28" s="188">
        <v>8</v>
      </c>
      <c r="AE28" s="188">
        <v>8</v>
      </c>
      <c r="AF28" s="193">
        <v>8</v>
      </c>
      <c r="AG28" s="188">
        <v>8</v>
      </c>
      <c r="AH28" s="192">
        <v>8</v>
      </c>
      <c r="AI28" s="193"/>
      <c r="AJ28" s="1182">
        <f t="shared" si="4"/>
        <v>160</v>
      </c>
      <c r="AK28" s="1182"/>
      <c r="AL28" s="1183"/>
      <c r="AM28" s="1184">
        <f t="shared" si="5"/>
        <v>40</v>
      </c>
      <c r="AN28" s="1185"/>
      <c r="AO28" s="1186"/>
      <c r="AP28" s="1184">
        <f t="shared" si="6"/>
        <v>1</v>
      </c>
      <c r="AQ28" s="1185"/>
      <c r="AR28" s="1186"/>
      <c r="AS28" s="161"/>
    </row>
    <row r="29" spans="1:45" s="137" customFormat="1" ht="17.25" customHeight="1">
      <c r="A29" s="1173"/>
      <c r="B29" s="154" t="s">
        <v>9</v>
      </c>
      <c r="C29" s="155" t="s">
        <v>289</v>
      </c>
      <c r="D29" s="193" t="s">
        <v>290</v>
      </c>
      <c r="E29" s="146">
        <v>2</v>
      </c>
      <c r="F29" s="188"/>
      <c r="G29" s="188"/>
      <c r="H29" s="188"/>
      <c r="I29" s="188"/>
      <c r="J29" s="192"/>
      <c r="K29" s="193"/>
      <c r="L29" s="146">
        <v>2</v>
      </c>
      <c r="M29" s="188"/>
      <c r="N29" s="188"/>
      <c r="O29" s="188"/>
      <c r="P29" s="188"/>
      <c r="Q29" s="192"/>
      <c r="R29" s="193"/>
      <c r="S29" s="146"/>
      <c r="T29" s="188"/>
      <c r="U29" s="188"/>
      <c r="V29" s="188"/>
      <c r="W29" s="188">
        <v>2</v>
      </c>
      <c r="X29" s="192"/>
      <c r="Y29" s="193"/>
      <c r="Z29" s="146"/>
      <c r="AA29" s="188"/>
      <c r="AB29" s="188"/>
      <c r="AC29" s="188"/>
      <c r="AD29" s="188">
        <v>2</v>
      </c>
      <c r="AE29" s="192"/>
      <c r="AF29" s="193"/>
      <c r="AG29" s="188"/>
      <c r="AH29" s="192"/>
      <c r="AI29" s="193"/>
      <c r="AJ29" s="1182">
        <f t="shared" si="4"/>
        <v>8</v>
      </c>
      <c r="AK29" s="1182"/>
      <c r="AL29" s="1183"/>
      <c r="AM29" s="1184">
        <f t="shared" si="5"/>
        <v>2</v>
      </c>
      <c r="AN29" s="1185"/>
      <c r="AO29" s="1186"/>
      <c r="AP29" s="1184">
        <f t="shared" si="6"/>
        <v>0</v>
      </c>
      <c r="AQ29" s="1185"/>
      <c r="AR29" s="1186"/>
      <c r="AS29" s="161"/>
    </row>
    <row r="30" spans="1:45" s="137" customFormat="1" ht="17.25" customHeight="1">
      <c r="A30" s="1173"/>
      <c r="B30" s="154" t="s">
        <v>291</v>
      </c>
      <c r="C30" s="155" t="s">
        <v>274</v>
      </c>
      <c r="D30" s="193" t="s">
        <v>292</v>
      </c>
      <c r="E30" s="146">
        <v>8</v>
      </c>
      <c r="F30" s="188">
        <v>8</v>
      </c>
      <c r="G30" s="188"/>
      <c r="H30" s="188"/>
      <c r="I30" s="188">
        <v>8</v>
      </c>
      <c r="J30" s="192">
        <v>8</v>
      </c>
      <c r="K30" s="193">
        <v>8</v>
      </c>
      <c r="L30" s="146">
        <v>8</v>
      </c>
      <c r="M30" s="188">
        <v>8</v>
      </c>
      <c r="N30" s="188"/>
      <c r="O30" s="188"/>
      <c r="P30" s="188">
        <v>8</v>
      </c>
      <c r="Q30" s="192">
        <v>8</v>
      </c>
      <c r="R30" s="193">
        <v>8</v>
      </c>
      <c r="S30" s="146">
        <v>8</v>
      </c>
      <c r="T30" s="188">
        <v>8</v>
      </c>
      <c r="U30" s="188"/>
      <c r="V30" s="188"/>
      <c r="W30" s="188">
        <v>8</v>
      </c>
      <c r="X30" s="192">
        <v>8</v>
      </c>
      <c r="Y30" s="193">
        <v>8</v>
      </c>
      <c r="Z30" s="146">
        <v>8</v>
      </c>
      <c r="AA30" s="188">
        <v>8</v>
      </c>
      <c r="AB30" s="188"/>
      <c r="AC30" s="188"/>
      <c r="AD30" s="188">
        <v>8</v>
      </c>
      <c r="AE30" s="192">
        <v>8</v>
      </c>
      <c r="AF30" s="193">
        <v>8</v>
      </c>
      <c r="AG30" s="188">
        <v>8</v>
      </c>
      <c r="AH30" s="192">
        <v>8</v>
      </c>
      <c r="AI30" s="193"/>
      <c r="AJ30" s="1182">
        <f t="shared" si="4"/>
        <v>160</v>
      </c>
      <c r="AK30" s="1182"/>
      <c r="AL30" s="1183"/>
      <c r="AM30" s="1184">
        <f t="shared" si="5"/>
        <v>40</v>
      </c>
      <c r="AN30" s="1185"/>
      <c r="AO30" s="1186"/>
      <c r="AP30" s="1184">
        <f t="shared" si="6"/>
        <v>1</v>
      </c>
      <c r="AQ30" s="1185"/>
      <c r="AR30" s="1186"/>
      <c r="AS30" s="161"/>
    </row>
    <row r="31" spans="1:45" s="137" customFormat="1" ht="17.25" customHeight="1">
      <c r="A31" s="1173"/>
      <c r="B31" s="223" t="s">
        <v>293</v>
      </c>
      <c r="C31" s="155" t="s">
        <v>274</v>
      </c>
      <c r="D31" s="193" t="s">
        <v>294</v>
      </c>
      <c r="E31" s="146">
        <v>8</v>
      </c>
      <c r="F31" s="188">
        <v>8</v>
      </c>
      <c r="G31" s="188"/>
      <c r="H31" s="188"/>
      <c r="I31" s="188">
        <v>8</v>
      </c>
      <c r="J31" s="192">
        <v>8</v>
      </c>
      <c r="K31" s="193">
        <v>8</v>
      </c>
      <c r="L31" s="146">
        <v>8</v>
      </c>
      <c r="M31" s="188">
        <v>8</v>
      </c>
      <c r="N31" s="188"/>
      <c r="O31" s="188"/>
      <c r="P31" s="188">
        <v>8</v>
      </c>
      <c r="Q31" s="192">
        <v>8</v>
      </c>
      <c r="R31" s="193">
        <v>8</v>
      </c>
      <c r="S31" s="146">
        <v>8</v>
      </c>
      <c r="T31" s="188">
        <v>8</v>
      </c>
      <c r="U31" s="188"/>
      <c r="V31" s="188"/>
      <c r="W31" s="188">
        <v>8</v>
      </c>
      <c r="X31" s="192">
        <v>8</v>
      </c>
      <c r="Y31" s="193">
        <v>8</v>
      </c>
      <c r="Z31" s="146">
        <v>8</v>
      </c>
      <c r="AA31" s="188">
        <v>8</v>
      </c>
      <c r="AB31" s="188"/>
      <c r="AC31" s="188"/>
      <c r="AD31" s="188">
        <v>8</v>
      </c>
      <c r="AE31" s="192">
        <v>8</v>
      </c>
      <c r="AF31" s="193">
        <v>8</v>
      </c>
      <c r="AG31" s="188">
        <v>8</v>
      </c>
      <c r="AH31" s="192">
        <v>8</v>
      </c>
      <c r="AI31" s="193"/>
      <c r="AJ31" s="1182">
        <f t="shared" si="4"/>
        <v>160</v>
      </c>
      <c r="AK31" s="1182"/>
      <c r="AL31" s="1183"/>
      <c r="AM31" s="1184">
        <f t="shared" si="5"/>
        <v>40</v>
      </c>
      <c r="AN31" s="1185"/>
      <c r="AO31" s="1186"/>
      <c r="AP31" s="1184">
        <f t="shared" si="6"/>
        <v>1</v>
      </c>
      <c r="AQ31" s="1185"/>
      <c r="AR31" s="1186"/>
      <c r="AS31" s="161"/>
    </row>
    <row r="32" spans="1:45" s="137" customFormat="1" ht="17.25" customHeight="1" thickBot="1">
      <c r="A32" s="1174"/>
      <c r="B32" s="197" t="s">
        <v>295</v>
      </c>
      <c r="C32" s="198" t="s">
        <v>284</v>
      </c>
      <c r="D32" s="224" t="s">
        <v>296</v>
      </c>
      <c r="E32" s="200">
        <v>6</v>
      </c>
      <c r="F32" s="199">
        <v>6</v>
      </c>
      <c r="G32" s="198"/>
      <c r="H32" s="198"/>
      <c r="I32" s="198">
        <v>6</v>
      </c>
      <c r="J32" s="198">
        <v>6</v>
      </c>
      <c r="K32" s="201" t="s">
        <v>54</v>
      </c>
      <c r="L32" s="202">
        <v>6</v>
      </c>
      <c r="M32" s="198">
        <v>6</v>
      </c>
      <c r="N32" s="198"/>
      <c r="O32" s="198"/>
      <c r="P32" s="198">
        <v>6</v>
      </c>
      <c r="Q32" s="198">
        <v>6</v>
      </c>
      <c r="R32" s="201" t="s">
        <v>54</v>
      </c>
      <c r="S32" s="202">
        <v>6</v>
      </c>
      <c r="T32" s="198">
        <v>6</v>
      </c>
      <c r="U32" s="198"/>
      <c r="V32" s="198"/>
      <c r="W32" s="198">
        <v>6</v>
      </c>
      <c r="X32" s="198">
        <v>6</v>
      </c>
      <c r="Y32" s="201" t="s">
        <v>54</v>
      </c>
      <c r="Z32" s="202">
        <v>6</v>
      </c>
      <c r="AA32" s="198">
        <v>6</v>
      </c>
      <c r="AB32" s="198"/>
      <c r="AC32" s="198"/>
      <c r="AD32" s="198">
        <v>6</v>
      </c>
      <c r="AE32" s="198">
        <v>6</v>
      </c>
      <c r="AF32" s="201"/>
      <c r="AG32" s="202">
        <v>6</v>
      </c>
      <c r="AH32" s="198">
        <v>6</v>
      </c>
      <c r="AI32" s="201"/>
      <c r="AJ32" s="1167">
        <f t="shared" si="4"/>
        <v>96</v>
      </c>
      <c r="AK32" s="1167"/>
      <c r="AL32" s="1168"/>
      <c r="AM32" s="1169">
        <f t="shared" si="5"/>
        <v>24</v>
      </c>
      <c r="AN32" s="1170"/>
      <c r="AO32" s="1171"/>
      <c r="AP32" s="1169">
        <f t="shared" si="6"/>
        <v>0.6</v>
      </c>
      <c r="AQ32" s="1170"/>
      <c r="AR32" s="1171"/>
      <c r="AS32" s="162"/>
    </row>
    <row r="33" spans="1:59" s="137" customFormat="1" ht="17.25" customHeight="1">
      <c r="A33" s="225"/>
      <c r="B33" s="176"/>
      <c r="C33" s="176"/>
      <c r="D33" s="176"/>
      <c r="E33" s="176"/>
      <c r="F33" s="176"/>
      <c r="G33" s="176"/>
      <c r="H33" s="176"/>
      <c r="I33" s="176"/>
      <c r="J33" s="176"/>
      <c r="K33" s="176"/>
      <c r="L33" s="176"/>
      <c r="M33" s="181"/>
      <c r="N33" s="181"/>
      <c r="O33" s="181"/>
      <c r="P33" s="181"/>
      <c r="Q33" s="181"/>
      <c r="R33" s="181"/>
      <c r="S33" s="181"/>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81"/>
      <c r="AZ33" s="181"/>
      <c r="BA33" s="181"/>
      <c r="BB33" s="226"/>
      <c r="BC33" s="226"/>
      <c r="BD33" s="226"/>
      <c r="BE33" s="226"/>
      <c r="BF33" s="226"/>
      <c r="BG33" s="226"/>
    </row>
    <row r="34" spans="1:59" s="206" customFormat="1" ht="11.25" customHeight="1">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row>
    <row r="35" spans="1:59" s="206" customFormat="1" ht="11.25" customHeight="1">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row>
    <row r="36" spans="1:59" s="206" customFormat="1" ht="11.25" customHeight="1">
      <c r="A36" s="207"/>
      <c r="B36" s="205"/>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row>
    <row r="37" spans="1:59" s="206" customFormat="1" ht="11.25" customHeight="1">
      <c r="A37" s="205"/>
      <c r="B37" s="205"/>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row>
    <row r="38" spans="1:59" s="206" customFormat="1" ht="11.25" customHeight="1">
      <c r="A38" s="208"/>
      <c r="B38" s="205"/>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row>
    <row r="39" spans="1:59" s="206" customFormat="1" ht="11.25" customHeight="1">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row>
    <row r="40" spans="1:59" s="206" customFormat="1" ht="11.25" customHeight="1">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row>
    <row r="41" spans="1:59" s="206" customFormat="1" ht="11.25" customHeight="1">
      <c r="A41" s="209"/>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row>
    <row r="42" spans="1:59" s="206" customFormat="1" ht="11.25" customHeight="1">
      <c r="A42" s="205"/>
      <c r="B42" s="205"/>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row>
    <row r="43" spans="1:59" s="206" customFormat="1" ht="11.25" customHeight="1">
      <c r="A43" s="208"/>
      <c r="B43" s="205"/>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row>
    <row r="44" spans="1:2" ht="11.25" customHeight="1">
      <c r="A44" s="205"/>
      <c r="B44" s="205"/>
    </row>
    <row r="45" spans="1:2" ht="11.25" customHeight="1">
      <c r="A45" s="205"/>
      <c r="B45" s="205"/>
    </row>
    <row r="46" spans="1:2" ht="11.25" customHeight="1">
      <c r="A46" s="205"/>
      <c r="B46" s="205"/>
    </row>
  </sheetData>
  <sheetProtection/>
  <mergeCells count="93">
    <mergeCell ref="A1:B1"/>
    <mergeCell ref="A4:AS4"/>
    <mergeCell ref="AC5:AL5"/>
    <mergeCell ref="A6:D6"/>
    <mergeCell ref="E6:O6"/>
    <mergeCell ref="P6:Y6"/>
    <mergeCell ref="Z6:AS6"/>
    <mergeCell ref="A7:D7"/>
    <mergeCell ref="E7:AA7"/>
    <mergeCell ref="AB7:AS7"/>
    <mergeCell ref="A8:C8"/>
    <mergeCell ref="E8:L8"/>
    <mergeCell ref="M8:V8"/>
    <mergeCell ref="W8:AE8"/>
    <mergeCell ref="AF8:AS8"/>
    <mergeCell ref="A9:L9"/>
    <mergeCell ref="M9:V9"/>
    <mergeCell ref="W9:AE9"/>
    <mergeCell ref="AF9:AS9"/>
    <mergeCell ref="A10:A25"/>
    <mergeCell ref="B10:B12"/>
    <mergeCell ref="C10:C12"/>
    <mergeCell ref="D10:D12"/>
    <mergeCell ref="E10:K10"/>
    <mergeCell ref="L10:R10"/>
    <mergeCell ref="S10:Y10"/>
    <mergeCell ref="Z10:AF10"/>
    <mergeCell ref="AG10:AI10"/>
    <mergeCell ref="AJ10:AL12"/>
    <mergeCell ref="AM10:AO12"/>
    <mergeCell ref="AP10:AR12"/>
    <mergeCell ref="AS10:AS12"/>
    <mergeCell ref="AJ13:AL13"/>
    <mergeCell ref="AM13:AO13"/>
    <mergeCell ref="AP13:AR13"/>
    <mergeCell ref="AJ14:AL14"/>
    <mergeCell ref="AM14:AO14"/>
    <mergeCell ref="AP14:AR14"/>
    <mergeCell ref="AJ15:AL15"/>
    <mergeCell ref="AM15:AO15"/>
    <mergeCell ref="AP15:AR15"/>
    <mergeCell ref="AJ16:AL16"/>
    <mergeCell ref="AM16:AO16"/>
    <mergeCell ref="AP16:AR16"/>
    <mergeCell ref="AJ17:AL17"/>
    <mergeCell ref="AM17:AO17"/>
    <mergeCell ref="AP17:AR17"/>
    <mergeCell ref="AJ18:AL18"/>
    <mergeCell ref="AM18:AO18"/>
    <mergeCell ref="AP18:AR18"/>
    <mergeCell ref="AJ19:AL19"/>
    <mergeCell ref="AM19:AO19"/>
    <mergeCell ref="AP19:AR19"/>
    <mergeCell ref="AJ20:AL20"/>
    <mergeCell ref="AM20:AO20"/>
    <mergeCell ref="AP20:AR20"/>
    <mergeCell ref="AJ21:AL21"/>
    <mergeCell ref="AM21:AO21"/>
    <mergeCell ref="AP21:AR21"/>
    <mergeCell ref="AJ22:AL22"/>
    <mergeCell ref="AM22:AO22"/>
    <mergeCell ref="AP22:AR22"/>
    <mergeCell ref="B23:D23"/>
    <mergeCell ref="AJ23:AL23"/>
    <mergeCell ref="AM23:AO23"/>
    <mergeCell ref="AP23:AR23"/>
    <mergeCell ref="B24:AC24"/>
    <mergeCell ref="AD24:AF24"/>
    <mergeCell ref="AG24:AI24"/>
    <mergeCell ref="AJ24:AR24"/>
    <mergeCell ref="B25:D25"/>
    <mergeCell ref="AJ25:AL25"/>
    <mergeCell ref="AM25:AO25"/>
    <mergeCell ref="AP25:AR25"/>
    <mergeCell ref="A27:A32"/>
    <mergeCell ref="AJ27:AL27"/>
    <mergeCell ref="AM27:AO27"/>
    <mergeCell ref="AP27:AR27"/>
    <mergeCell ref="AJ28:AL28"/>
    <mergeCell ref="AM28:AO28"/>
    <mergeCell ref="AP28:AR28"/>
    <mergeCell ref="AJ29:AL29"/>
    <mergeCell ref="AM29:AO29"/>
    <mergeCell ref="AP29:AR29"/>
    <mergeCell ref="AJ30:AL30"/>
    <mergeCell ref="AM30:AO30"/>
    <mergeCell ref="AP30:AR30"/>
    <mergeCell ref="AJ31:AL31"/>
    <mergeCell ref="AM31:AO31"/>
    <mergeCell ref="AP31:AR31"/>
    <mergeCell ref="AJ32:AL32"/>
    <mergeCell ref="AM32:AO32"/>
    <mergeCell ref="AP32:AR32"/>
  </mergeCells>
  <printOptions/>
  <pageMargins left="0.5905511811023623" right="0.3937007874015748" top="0.984251968503937" bottom="0.984251968503937" header="0.5118110236220472" footer="0.5118110236220472"/>
  <pageSetup cellComments="asDisplayed" fitToHeight="1" fitToWidth="1" horizontalDpi="600" verticalDpi="600" orientation="landscape" paperSize="9" scale="77" r:id="rId4"/>
  <drawing r:id="rId3"/>
  <legacyDrawing r:id="rId2"/>
</worksheet>
</file>

<file path=xl/worksheets/sheet9.xml><?xml version="1.0" encoding="utf-8"?>
<worksheet xmlns="http://schemas.openxmlformats.org/spreadsheetml/2006/main" xmlns:r="http://schemas.openxmlformats.org/officeDocument/2006/relationships">
  <dimension ref="A1:BC46"/>
  <sheetViews>
    <sheetView view="pageBreakPreview" zoomScale="55" zoomScaleNormal="40" zoomScaleSheetLayoutView="55" zoomScalePageLayoutView="0" workbookViewId="0" topLeftCell="A1">
      <selection activeCell="B1" sqref="B1:C1"/>
    </sheetView>
  </sheetViews>
  <sheetFormatPr defaultColWidth="9.00390625" defaultRowHeight="13.5"/>
  <cols>
    <col min="1" max="1" width="3.75390625" style="211" customWidth="1"/>
    <col min="2" max="2" width="6.625" style="211" customWidth="1"/>
    <col min="3" max="3" width="10.125" style="210" customWidth="1"/>
    <col min="4" max="4" width="4.50390625" style="210" customWidth="1"/>
    <col min="5" max="5" width="8.625" style="210" customWidth="1"/>
    <col min="6" max="6" width="12.625" style="210" customWidth="1"/>
    <col min="7" max="7" width="3.875" style="210" customWidth="1"/>
    <col min="8" max="37" width="3.875" style="211" customWidth="1"/>
    <col min="38" max="40" width="7.25390625" style="211" customWidth="1"/>
    <col min="41" max="41" width="8.125" style="211" customWidth="1"/>
    <col min="42" max="43" width="2.875" style="211" customWidth="1"/>
    <col min="44" max="55" width="9.875" style="211" customWidth="1"/>
    <col min="56" max="67" width="2.625" style="211" customWidth="1"/>
    <col min="68" max="16384" width="9.00390625" style="211" customWidth="1"/>
  </cols>
  <sheetData>
    <row r="1" spans="2:55" s="137" customFormat="1" ht="15" customHeight="1" thickTop="1">
      <c r="B1" s="1561" t="s">
        <v>696</v>
      </c>
      <c r="C1" s="1562"/>
      <c r="D1" s="1563"/>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5" t="s">
        <v>593</v>
      </c>
      <c r="AO1" s="1566"/>
      <c r="AP1" s="1567"/>
      <c r="AQ1" s="1567"/>
      <c r="AR1" s="1568" t="s">
        <v>594</v>
      </c>
      <c r="AS1" s="1569" t="s">
        <v>595</v>
      </c>
      <c r="AT1" s="1570" t="s">
        <v>596</v>
      </c>
      <c r="AU1" s="1571" t="s">
        <v>266</v>
      </c>
      <c r="AV1" s="1571" t="s">
        <v>597</v>
      </c>
      <c r="AW1" s="1571" t="s">
        <v>598</v>
      </c>
      <c r="AX1" s="1571" t="s">
        <v>599</v>
      </c>
      <c r="AY1" s="1571" t="s">
        <v>600</v>
      </c>
      <c r="AZ1" s="1572" t="s">
        <v>601</v>
      </c>
      <c r="BA1" s="1571" t="s">
        <v>9</v>
      </c>
      <c r="BC1" s="1573"/>
    </row>
    <row r="2" spans="1:55" s="137" customFormat="1" ht="21" customHeight="1" thickBot="1">
      <c r="A2" s="1574" t="s">
        <v>602</v>
      </c>
      <c r="B2" s="1574"/>
      <c r="C2" s="1574"/>
      <c r="D2" s="1574"/>
      <c r="E2" s="1574"/>
      <c r="F2" s="1574"/>
      <c r="G2" s="1574"/>
      <c r="H2" s="1574"/>
      <c r="I2" s="1574"/>
      <c r="J2" s="1574"/>
      <c r="K2" s="1574"/>
      <c r="L2" s="1574"/>
      <c r="M2" s="1574"/>
      <c r="N2" s="1574"/>
      <c r="O2" s="1574"/>
      <c r="P2" s="1574"/>
      <c r="Q2" s="1574"/>
      <c r="R2" s="1574"/>
      <c r="S2" s="1574"/>
      <c r="T2" s="1574"/>
      <c r="U2" s="1574"/>
      <c r="V2" s="1575" t="s">
        <v>603</v>
      </c>
      <c r="W2" s="1576"/>
      <c r="X2" s="1576"/>
      <c r="Y2" s="1576"/>
      <c r="Z2" s="1577" t="s">
        <v>23</v>
      </c>
      <c r="AA2" s="1576"/>
      <c r="AB2" s="1576"/>
      <c r="AC2" s="1577" t="s">
        <v>22</v>
      </c>
      <c r="AD2" s="1578" t="s">
        <v>604</v>
      </c>
      <c r="AE2" s="1575" t="s">
        <v>605</v>
      </c>
      <c r="AF2" s="1578"/>
      <c r="AG2" s="1578"/>
      <c r="AH2" s="1578"/>
      <c r="AI2" s="1578"/>
      <c r="AJ2" s="1578"/>
      <c r="AK2" s="1578"/>
      <c r="AL2" s="1578"/>
      <c r="AM2" s="1578"/>
      <c r="AN2" s="1579"/>
      <c r="AO2" s="1580"/>
      <c r="AP2" s="135"/>
      <c r="AQ2" s="135"/>
      <c r="AR2" s="1573" t="s">
        <v>606</v>
      </c>
      <c r="AS2" s="1581" t="s">
        <v>607</v>
      </c>
      <c r="AT2" s="1581" t="s">
        <v>608</v>
      </c>
      <c r="AU2" s="1581"/>
      <c r="AV2" s="1581"/>
      <c r="AW2" s="1581"/>
      <c r="AX2" s="1581"/>
      <c r="AY2" s="1582"/>
      <c r="AZ2" s="1582"/>
      <c r="BA2" s="1583"/>
      <c r="BB2" s="1584"/>
      <c r="BC2" s="1585"/>
    </row>
    <row r="3" spans="1:55" s="137" customFormat="1" ht="18.75" customHeight="1" thickBot="1">
      <c r="A3" s="1586" t="s">
        <v>609</v>
      </c>
      <c r="B3" s="1587"/>
      <c r="C3" s="1587"/>
      <c r="D3" s="1587"/>
      <c r="E3" s="1588"/>
      <c r="F3" s="1589" t="s">
        <v>54</v>
      </c>
      <c r="G3" s="1590"/>
      <c r="H3" s="1590"/>
      <c r="I3" s="1590"/>
      <c r="J3" s="1590"/>
      <c r="K3" s="1590"/>
      <c r="L3" s="1590"/>
      <c r="M3" s="1590"/>
      <c r="N3" s="1590"/>
      <c r="O3" s="1590"/>
      <c r="P3" s="1590"/>
      <c r="Q3" s="1590"/>
      <c r="R3" s="1590"/>
      <c r="S3" s="1590"/>
      <c r="T3" s="1590"/>
      <c r="U3" s="1586" t="s">
        <v>610</v>
      </c>
      <c r="V3" s="1590"/>
      <c r="W3" s="1590"/>
      <c r="X3" s="1590"/>
      <c r="Y3" s="1590"/>
      <c r="Z3" s="1590"/>
      <c r="AA3" s="1591"/>
      <c r="AB3" s="1589"/>
      <c r="AC3" s="1590"/>
      <c r="AD3" s="1590"/>
      <c r="AE3" s="1590"/>
      <c r="AF3" s="1590"/>
      <c r="AG3" s="1590"/>
      <c r="AH3" s="1590"/>
      <c r="AI3" s="1590"/>
      <c r="AJ3" s="1590"/>
      <c r="AK3" s="1590"/>
      <c r="AL3" s="1590"/>
      <c r="AM3" s="1590"/>
      <c r="AN3" s="1590"/>
      <c r="AO3" s="1592"/>
      <c r="AP3" s="1593"/>
      <c r="AR3" s="1573" t="s">
        <v>611</v>
      </c>
      <c r="AS3" s="1581" t="s">
        <v>612</v>
      </c>
      <c r="AT3" s="1581" t="s">
        <v>613</v>
      </c>
      <c r="AU3" s="1581" t="s">
        <v>258</v>
      </c>
      <c r="AV3" s="1581" t="s">
        <v>259</v>
      </c>
      <c r="AW3" s="1581" t="s">
        <v>260</v>
      </c>
      <c r="AX3" s="1581" t="s">
        <v>21</v>
      </c>
      <c r="AY3" s="1583"/>
      <c r="AZ3" s="1583"/>
      <c r="BA3" s="1583"/>
      <c r="BB3" s="1584"/>
      <c r="BC3" s="1585"/>
    </row>
    <row r="4" spans="1:55" s="137" customFormat="1" ht="29.25" customHeight="1" thickBot="1">
      <c r="A4" s="1586" t="s">
        <v>52</v>
      </c>
      <c r="B4" s="1587"/>
      <c r="C4" s="1594"/>
      <c r="D4" s="1595" t="s">
        <v>614</v>
      </c>
      <c r="E4" s="1596"/>
      <c r="F4" s="1596"/>
      <c r="G4" s="1596"/>
      <c r="H4" s="1597"/>
      <c r="I4" s="1598"/>
      <c r="J4" s="1599"/>
      <c r="K4" s="1600" t="s">
        <v>615</v>
      </c>
      <c r="L4" s="1601"/>
      <c r="M4" s="1601"/>
      <c r="N4" s="1601"/>
      <c r="O4" s="1602"/>
      <c r="P4" s="1603"/>
      <c r="Q4" s="1604"/>
      <c r="R4" s="1605"/>
      <c r="S4" s="1606" t="s">
        <v>616</v>
      </c>
      <c r="T4" s="1604"/>
      <c r="U4" s="1604"/>
      <c r="V4" s="1604"/>
      <c r="W4" s="1607"/>
      <c r="X4" s="1603"/>
      <c r="Y4" s="1604"/>
      <c r="Z4" s="1605"/>
      <c r="AA4" s="1608" t="s">
        <v>617</v>
      </c>
      <c r="AB4" s="1609"/>
      <c r="AC4" s="1609"/>
      <c r="AD4" s="1609"/>
      <c r="AE4" s="1609"/>
      <c r="AF4" s="1609"/>
      <c r="AG4" s="1609"/>
      <c r="AH4" s="1609"/>
      <c r="AI4" s="1609"/>
      <c r="AJ4" s="1609"/>
      <c r="AK4" s="1609"/>
      <c r="AL4" s="1609"/>
      <c r="AM4" s="1609"/>
      <c r="AN4" s="1610"/>
      <c r="AO4" s="1611"/>
      <c r="AR4" s="1612" t="s">
        <v>558</v>
      </c>
      <c r="AS4" s="1613" t="s">
        <v>618</v>
      </c>
      <c r="AT4" s="1614"/>
      <c r="AU4" s="1614"/>
      <c r="AV4" s="1614"/>
      <c r="AW4" s="1614"/>
      <c r="AX4" s="1614"/>
      <c r="AY4" s="1614"/>
      <c r="AZ4" s="1614"/>
      <c r="BA4" s="1614"/>
      <c r="BB4" s="1615"/>
      <c r="BC4" s="1585"/>
    </row>
    <row r="5" spans="2:41" s="137" customFormat="1" ht="18.75" customHeight="1" thickBot="1">
      <c r="B5" s="1616"/>
      <c r="C5" s="1616"/>
      <c r="D5" s="1616"/>
      <c r="E5" s="1616"/>
      <c r="F5" s="1617"/>
      <c r="G5" s="1617"/>
      <c r="H5" s="1617"/>
      <c r="I5" s="1617"/>
      <c r="J5" s="1617"/>
      <c r="K5" s="1617"/>
      <c r="L5" s="1617"/>
      <c r="M5" s="1617"/>
      <c r="N5" s="1617"/>
      <c r="O5" s="1618" t="s">
        <v>619</v>
      </c>
      <c r="P5" s="1618"/>
      <c r="Q5" s="1618"/>
      <c r="R5" s="1618"/>
      <c r="S5" s="1619"/>
      <c r="T5" s="1619"/>
      <c r="U5" s="1619"/>
      <c r="V5" s="1619"/>
      <c r="W5" s="1619"/>
      <c r="X5" s="1619"/>
      <c r="Y5" s="1619"/>
      <c r="Z5" s="1619"/>
      <c r="AA5" s="1619"/>
      <c r="AB5" s="1619"/>
      <c r="AC5" s="1619"/>
      <c r="AD5" s="1619"/>
      <c r="AE5" s="1619"/>
      <c r="AF5" s="1619"/>
      <c r="AG5" s="1619"/>
      <c r="AH5" s="1620" t="s">
        <v>620</v>
      </c>
      <c r="AI5" s="1620"/>
      <c r="AJ5" s="1620"/>
      <c r="AK5" s="1620"/>
      <c r="AL5" s="1620"/>
      <c r="AM5" s="1620"/>
      <c r="AN5" s="1620"/>
      <c r="AO5" s="1620"/>
    </row>
    <row r="6" spans="1:41" s="137" customFormat="1" ht="21" customHeight="1">
      <c r="A6" s="1621" t="s">
        <v>621</v>
      </c>
      <c r="B6" s="1622"/>
      <c r="C6" s="1623" t="s">
        <v>622</v>
      </c>
      <c r="D6" s="1624" t="s">
        <v>623</v>
      </c>
      <c r="E6" s="1625" t="s">
        <v>205</v>
      </c>
      <c r="F6" s="1626" t="s">
        <v>128</v>
      </c>
      <c r="G6" s="1627" t="s">
        <v>206</v>
      </c>
      <c r="H6" s="1626"/>
      <c r="I6" s="1626"/>
      <c r="J6" s="1626"/>
      <c r="K6" s="1626"/>
      <c r="L6" s="1626"/>
      <c r="M6" s="1628"/>
      <c r="N6" s="1627" t="s">
        <v>207</v>
      </c>
      <c r="O6" s="1626"/>
      <c r="P6" s="1626"/>
      <c r="Q6" s="1626"/>
      <c r="R6" s="1626"/>
      <c r="S6" s="1626"/>
      <c r="T6" s="1628"/>
      <c r="U6" s="1627" t="s">
        <v>208</v>
      </c>
      <c r="V6" s="1626"/>
      <c r="W6" s="1626"/>
      <c r="X6" s="1626"/>
      <c r="Y6" s="1626"/>
      <c r="Z6" s="1626"/>
      <c r="AA6" s="1628"/>
      <c r="AB6" s="1629" t="s">
        <v>209</v>
      </c>
      <c r="AC6" s="1626"/>
      <c r="AD6" s="1626"/>
      <c r="AE6" s="1626"/>
      <c r="AF6" s="1626"/>
      <c r="AG6" s="1626"/>
      <c r="AH6" s="1628"/>
      <c r="AI6" s="1629" t="s">
        <v>624</v>
      </c>
      <c r="AJ6" s="1626"/>
      <c r="AK6" s="1626"/>
      <c r="AL6" s="1630" t="s">
        <v>625</v>
      </c>
      <c r="AM6" s="1631" t="s">
        <v>626</v>
      </c>
      <c r="AN6" s="1631"/>
      <c r="AO6" s="1632"/>
    </row>
    <row r="7" spans="1:41" s="137" customFormat="1" ht="21" customHeight="1">
      <c r="A7" s="1633"/>
      <c r="B7" s="1634"/>
      <c r="C7" s="1635"/>
      <c r="D7" s="1636"/>
      <c r="E7" s="1637"/>
      <c r="F7" s="1638"/>
      <c r="G7" s="1639" t="e">
        <f>DATE(W2,AA2,1)</f>
        <v>#NUM!</v>
      </c>
      <c r="H7" s="1640" t="e">
        <f>DATE(W2,AA2,2)</f>
        <v>#NUM!</v>
      </c>
      <c r="I7" s="1640" t="e">
        <f>DATE(W2,AA2,3)</f>
        <v>#NUM!</v>
      </c>
      <c r="J7" s="1640" t="e">
        <f>DATE(W2,AA2,4)</f>
        <v>#NUM!</v>
      </c>
      <c r="K7" s="1640" t="e">
        <f>DATE(W2,AA2,5)</f>
        <v>#NUM!</v>
      </c>
      <c r="L7" s="1640" t="e">
        <f>DATE(W2,AA2,6)</f>
        <v>#NUM!</v>
      </c>
      <c r="M7" s="1641" t="e">
        <f>DATE(W2,AA2,7)</f>
        <v>#NUM!</v>
      </c>
      <c r="N7" s="1639" t="e">
        <f>DATE(W2,AA2,8)</f>
        <v>#NUM!</v>
      </c>
      <c r="O7" s="1640" t="e">
        <f>DATE(W2,AA2,9)</f>
        <v>#NUM!</v>
      </c>
      <c r="P7" s="1640" t="e">
        <f>DATE(W2,AA2,10)</f>
        <v>#NUM!</v>
      </c>
      <c r="Q7" s="1640" t="e">
        <f>DATE(W2,AA2,11)</f>
        <v>#NUM!</v>
      </c>
      <c r="R7" s="1640" t="e">
        <f>DATE(W2,AA2,12)</f>
        <v>#NUM!</v>
      </c>
      <c r="S7" s="1640" t="e">
        <f>DATE(W2,AA2,13)</f>
        <v>#NUM!</v>
      </c>
      <c r="T7" s="1641" t="e">
        <f>DATE(W2,AA2,14)</f>
        <v>#NUM!</v>
      </c>
      <c r="U7" s="1639" t="e">
        <f>DATE(W2,AA2,15)</f>
        <v>#NUM!</v>
      </c>
      <c r="V7" s="1640" t="e">
        <f>DATE(W2,AA2,16)</f>
        <v>#NUM!</v>
      </c>
      <c r="W7" s="1640" t="e">
        <f>DATE(W2,AA2,17)</f>
        <v>#NUM!</v>
      </c>
      <c r="X7" s="1640" t="e">
        <f>DATE(W2,AA2,18)</f>
        <v>#NUM!</v>
      </c>
      <c r="Y7" s="1640" t="e">
        <f>DATE(W2,AA2,19)</f>
        <v>#NUM!</v>
      </c>
      <c r="Z7" s="1640" t="e">
        <f>DATE(W2,AA2,20)</f>
        <v>#NUM!</v>
      </c>
      <c r="AA7" s="1641" t="e">
        <f>DATE(W2,AA2,21)</f>
        <v>#NUM!</v>
      </c>
      <c r="AB7" s="1642" t="e">
        <f>DATE(W2,AA2,22)</f>
        <v>#NUM!</v>
      </c>
      <c r="AC7" s="1640" t="e">
        <f>DATE(W2,AA2,23)</f>
        <v>#NUM!</v>
      </c>
      <c r="AD7" s="1640" t="e">
        <f>DATE(W2,AA2,24)</f>
        <v>#NUM!</v>
      </c>
      <c r="AE7" s="1640" t="e">
        <f>DATE(W2,AA2,25)</f>
        <v>#NUM!</v>
      </c>
      <c r="AF7" s="1640" t="e">
        <f>DATE(W2,AA2,26)</f>
        <v>#NUM!</v>
      </c>
      <c r="AG7" s="1640" t="e">
        <f>DATE(W2,AA2,27)</f>
        <v>#NUM!</v>
      </c>
      <c r="AH7" s="1641" t="e">
        <f>DATE(W2,AA2,28)</f>
        <v>#NUM!</v>
      </c>
      <c r="AI7" s="1640" t="e">
        <f>DATE(W2,AA2,29)</f>
        <v>#NUM!</v>
      </c>
      <c r="AJ7" s="1640" t="e">
        <f>DATE(W2,AA2,30)</f>
        <v>#NUM!</v>
      </c>
      <c r="AK7" s="1640" t="e">
        <f>DATE(W2,AA2,31)</f>
        <v>#NUM!</v>
      </c>
      <c r="AL7" s="1643"/>
      <c r="AM7" s="1644" t="s">
        <v>627</v>
      </c>
      <c r="AN7" s="1645" t="s">
        <v>628</v>
      </c>
      <c r="AO7" s="1646" t="s">
        <v>629</v>
      </c>
    </row>
    <row r="8" spans="1:41" s="137" customFormat="1" ht="21" customHeight="1" thickBot="1">
      <c r="A8" s="1647"/>
      <c r="B8" s="1648"/>
      <c r="C8" s="1649"/>
      <c r="D8" s="1650"/>
      <c r="E8" s="1651"/>
      <c r="F8" s="1652"/>
      <c r="G8" s="1653" t="e">
        <f aca="true" t="shared" si="0" ref="G8:AK8">TEXT(G7,"aaa")</f>
        <v>#NUM!</v>
      </c>
      <c r="H8" s="1654" t="e">
        <f t="shared" si="0"/>
        <v>#NUM!</v>
      </c>
      <c r="I8" s="1654" t="e">
        <f t="shared" si="0"/>
        <v>#NUM!</v>
      </c>
      <c r="J8" s="1654" t="e">
        <f t="shared" si="0"/>
        <v>#NUM!</v>
      </c>
      <c r="K8" s="1654" t="e">
        <f t="shared" si="0"/>
        <v>#NUM!</v>
      </c>
      <c r="L8" s="1654" t="e">
        <f t="shared" si="0"/>
        <v>#NUM!</v>
      </c>
      <c r="M8" s="1654" t="e">
        <f t="shared" si="0"/>
        <v>#NUM!</v>
      </c>
      <c r="N8" s="1653" t="e">
        <f t="shared" si="0"/>
        <v>#NUM!</v>
      </c>
      <c r="O8" s="1654" t="e">
        <f t="shared" si="0"/>
        <v>#NUM!</v>
      </c>
      <c r="P8" s="1654" t="e">
        <f t="shared" si="0"/>
        <v>#NUM!</v>
      </c>
      <c r="Q8" s="1654" t="e">
        <f t="shared" si="0"/>
        <v>#NUM!</v>
      </c>
      <c r="R8" s="1654" t="e">
        <f t="shared" si="0"/>
        <v>#NUM!</v>
      </c>
      <c r="S8" s="1654" t="e">
        <f t="shared" si="0"/>
        <v>#NUM!</v>
      </c>
      <c r="T8" s="1654" t="e">
        <f t="shared" si="0"/>
        <v>#NUM!</v>
      </c>
      <c r="U8" s="1653" t="e">
        <f t="shared" si="0"/>
        <v>#NUM!</v>
      </c>
      <c r="V8" s="1654" t="e">
        <f t="shared" si="0"/>
        <v>#NUM!</v>
      </c>
      <c r="W8" s="1654" t="e">
        <f t="shared" si="0"/>
        <v>#NUM!</v>
      </c>
      <c r="X8" s="1654" t="e">
        <f t="shared" si="0"/>
        <v>#NUM!</v>
      </c>
      <c r="Y8" s="1654" t="e">
        <f t="shared" si="0"/>
        <v>#NUM!</v>
      </c>
      <c r="Z8" s="1654" t="e">
        <f t="shared" si="0"/>
        <v>#NUM!</v>
      </c>
      <c r="AA8" s="1654" t="e">
        <f t="shared" si="0"/>
        <v>#NUM!</v>
      </c>
      <c r="AB8" s="1653" t="e">
        <f t="shared" si="0"/>
        <v>#NUM!</v>
      </c>
      <c r="AC8" s="1654" t="e">
        <f t="shared" si="0"/>
        <v>#NUM!</v>
      </c>
      <c r="AD8" s="1654" t="e">
        <f t="shared" si="0"/>
        <v>#NUM!</v>
      </c>
      <c r="AE8" s="1654" t="e">
        <f t="shared" si="0"/>
        <v>#NUM!</v>
      </c>
      <c r="AF8" s="1654" t="e">
        <f t="shared" si="0"/>
        <v>#NUM!</v>
      </c>
      <c r="AG8" s="1654" t="e">
        <f t="shared" si="0"/>
        <v>#NUM!</v>
      </c>
      <c r="AH8" s="1654" t="e">
        <f t="shared" si="0"/>
        <v>#NUM!</v>
      </c>
      <c r="AI8" s="1653" t="e">
        <f t="shared" si="0"/>
        <v>#NUM!</v>
      </c>
      <c r="AJ8" s="1654" t="e">
        <f t="shared" si="0"/>
        <v>#NUM!</v>
      </c>
      <c r="AK8" s="1654" t="e">
        <f t="shared" si="0"/>
        <v>#NUM!</v>
      </c>
      <c r="AL8" s="1655"/>
      <c r="AM8" s="1656"/>
      <c r="AN8" s="1657"/>
      <c r="AO8" s="1658"/>
    </row>
    <row r="9" spans="1:41" s="137" customFormat="1" ht="17.25" customHeight="1">
      <c r="A9" s="1659" t="s">
        <v>630</v>
      </c>
      <c r="B9" s="1660" t="s">
        <v>631</v>
      </c>
      <c r="C9" s="1661"/>
      <c r="D9" s="1662" t="s">
        <v>632</v>
      </c>
      <c r="E9" s="1663"/>
      <c r="F9" s="1664"/>
      <c r="G9" s="1665"/>
      <c r="H9" s="1666"/>
      <c r="I9" s="1666"/>
      <c r="J9" s="1666"/>
      <c r="K9" s="1666"/>
      <c r="L9" s="1666"/>
      <c r="M9" s="1667"/>
      <c r="N9" s="1665"/>
      <c r="O9" s="1666"/>
      <c r="P9" s="1666"/>
      <c r="Q9" s="1666"/>
      <c r="R9" s="1666"/>
      <c r="S9" s="1666"/>
      <c r="T9" s="1667"/>
      <c r="U9" s="1665"/>
      <c r="V9" s="1666"/>
      <c r="W9" s="1666"/>
      <c r="X9" s="1666"/>
      <c r="Y9" s="1666"/>
      <c r="Z9" s="1666"/>
      <c r="AA9" s="1667"/>
      <c r="AB9" s="1665"/>
      <c r="AC9" s="1666"/>
      <c r="AD9" s="1666"/>
      <c r="AE9" s="1666"/>
      <c r="AF9" s="1666"/>
      <c r="AG9" s="1666"/>
      <c r="AH9" s="1667"/>
      <c r="AI9" s="1665"/>
      <c r="AJ9" s="1666"/>
      <c r="AK9" s="1666"/>
      <c r="AL9" s="1668">
        <f>SUMIF(G10:AK10,"&gt;0")</f>
        <v>0</v>
      </c>
      <c r="AM9" s="1669">
        <f>SUMIF(G10:AH10,"&gt;0")</f>
        <v>0</v>
      </c>
      <c r="AN9" s="1670">
        <f>AM9/4</f>
        <v>0</v>
      </c>
      <c r="AO9" s="1671" t="e">
        <f>ROUNDDOWN(AN9/$AO$4,1)</f>
        <v>#DIV/0!</v>
      </c>
    </row>
    <row r="10" spans="1:41" s="137" customFormat="1" ht="17.25" customHeight="1">
      <c r="A10" s="1672"/>
      <c r="B10" s="1673"/>
      <c r="C10" s="1674"/>
      <c r="D10" s="1675"/>
      <c r="E10" s="1676"/>
      <c r="F10" s="1677"/>
      <c r="G10" s="1678" t="e">
        <f>VLOOKUP(G9,$E$33:F40,2,FALSE)</f>
        <v>#N/A</v>
      </c>
      <c r="H10" s="1679" t="e">
        <f>VLOOKUP(H9,$E$33:G40,2,FALSE)</f>
        <v>#N/A</v>
      </c>
      <c r="I10" s="1679" t="e">
        <f>VLOOKUP(I9,$E$33:H40,2,FALSE)</f>
        <v>#N/A</v>
      </c>
      <c r="J10" s="1679" t="e">
        <f>VLOOKUP(J9,$E$33:I40,2,FALSE)</f>
        <v>#N/A</v>
      </c>
      <c r="K10" s="1679" t="e">
        <f>VLOOKUP(K9,$E$33:J40,2,FALSE)</f>
        <v>#N/A</v>
      </c>
      <c r="L10" s="1679" t="e">
        <f>VLOOKUP(L9,$E$33:K40,2,FALSE)</f>
        <v>#N/A</v>
      </c>
      <c r="M10" s="1680" t="e">
        <f>VLOOKUP(M9,$E$33:L40,2,FALSE)</f>
        <v>#N/A</v>
      </c>
      <c r="N10" s="1678" t="e">
        <f>VLOOKUP(N9,$E$33:M40,2,FALSE)</f>
        <v>#N/A</v>
      </c>
      <c r="O10" s="1679" t="e">
        <f>VLOOKUP(O9,$E$33:N40,2,FALSE)</f>
        <v>#N/A</v>
      </c>
      <c r="P10" s="1679" t="e">
        <f>VLOOKUP(P9,$E$33:O40,2,FALSE)</f>
        <v>#N/A</v>
      </c>
      <c r="Q10" s="1679" t="e">
        <f>VLOOKUP(Q9,$E$33:P40,2,FALSE)</f>
        <v>#N/A</v>
      </c>
      <c r="R10" s="1679" t="e">
        <f>VLOOKUP(R9,$E$33:Q40,2,FALSE)</f>
        <v>#N/A</v>
      </c>
      <c r="S10" s="1679" t="e">
        <f>VLOOKUP(S9,$E$33:R40,2,FALSE)</f>
        <v>#N/A</v>
      </c>
      <c r="T10" s="1680" t="e">
        <f>VLOOKUP(T9,$E$33:S40,2,FALSE)</f>
        <v>#N/A</v>
      </c>
      <c r="U10" s="1678" t="e">
        <f>VLOOKUP(U9,$E$33:T40,2,FALSE)</f>
        <v>#N/A</v>
      </c>
      <c r="V10" s="1679" t="e">
        <f>VLOOKUP(V9,$E$33:U40,2,FALSE)</f>
        <v>#N/A</v>
      </c>
      <c r="W10" s="1679" t="e">
        <f>VLOOKUP(W9,$E$33:V40,2,FALSE)</f>
        <v>#N/A</v>
      </c>
      <c r="X10" s="1679" t="e">
        <f>VLOOKUP(X9,$E$33:W40,2,FALSE)</f>
        <v>#N/A</v>
      </c>
      <c r="Y10" s="1679" t="e">
        <f>VLOOKUP(Y9,$E$33:X40,2,FALSE)</f>
        <v>#N/A</v>
      </c>
      <c r="Z10" s="1679" t="e">
        <f>VLOOKUP(Z9,$E$33:Y40,2,FALSE)</f>
        <v>#N/A</v>
      </c>
      <c r="AA10" s="1680" t="e">
        <f>VLOOKUP(AA9,$E$33:Z40,2,FALSE)</f>
        <v>#N/A</v>
      </c>
      <c r="AB10" s="1678" t="e">
        <f>VLOOKUP(AB9,$E$33:AA40,2,FALSE)</f>
        <v>#N/A</v>
      </c>
      <c r="AC10" s="1679" t="e">
        <f>VLOOKUP(AC9,$E$33:AB40,2,FALSE)</f>
        <v>#N/A</v>
      </c>
      <c r="AD10" s="1679" t="e">
        <f>VLOOKUP(AD9,$E$33:AC40,2,FALSE)</f>
        <v>#N/A</v>
      </c>
      <c r="AE10" s="1679" t="e">
        <f>VLOOKUP(AE9,$E$33:AD40,2,FALSE)</f>
        <v>#N/A</v>
      </c>
      <c r="AF10" s="1679" t="e">
        <f>VLOOKUP(AF9,$E$33:AE40,2,FALSE)</f>
        <v>#N/A</v>
      </c>
      <c r="AG10" s="1679" t="e">
        <f>VLOOKUP(AG9,$E$33:AF40,2,FALSE)</f>
        <v>#N/A</v>
      </c>
      <c r="AH10" s="1680" t="e">
        <f>VLOOKUP(AH9,$E$33:AG40,2,FALSE)</f>
        <v>#N/A</v>
      </c>
      <c r="AI10" s="1678" t="e">
        <f>VLOOKUP(AI9,$E$33:AH40,2,FALSE)</f>
        <v>#N/A</v>
      </c>
      <c r="AJ10" s="1679" t="e">
        <f>VLOOKUP(AJ9,$E$33:AI40,2,FALSE)</f>
        <v>#N/A</v>
      </c>
      <c r="AK10" s="1679" t="e">
        <f>VLOOKUP(AK9,$E$33:AJ40,2,FALSE)</f>
        <v>#N/A</v>
      </c>
      <c r="AL10" s="1681"/>
      <c r="AM10" s="1682"/>
      <c r="AN10" s="1683" t="e">
        <f>IF(#REF!/4&gt;=1,"1",#REF!)</f>
        <v>#REF!</v>
      </c>
      <c r="AO10" s="1684"/>
    </row>
    <row r="11" spans="1:41" s="137" customFormat="1" ht="17.25" customHeight="1">
      <c r="A11" s="1672"/>
      <c r="B11" s="1673"/>
      <c r="C11" s="1661"/>
      <c r="D11" s="1662" t="s">
        <v>632</v>
      </c>
      <c r="E11" s="1685"/>
      <c r="F11" s="1686"/>
      <c r="G11" s="1687"/>
      <c r="H11" s="1688"/>
      <c r="I11" s="1688"/>
      <c r="J11" s="1688"/>
      <c r="K11" s="1688"/>
      <c r="L11" s="1688"/>
      <c r="M11" s="1689"/>
      <c r="N11" s="1687"/>
      <c r="O11" s="1688"/>
      <c r="P11" s="1688"/>
      <c r="Q11" s="1688"/>
      <c r="R11" s="1688"/>
      <c r="S11" s="1688"/>
      <c r="T11" s="1689"/>
      <c r="U11" s="1687"/>
      <c r="V11" s="1688"/>
      <c r="W11" s="1688"/>
      <c r="X11" s="1688"/>
      <c r="Y11" s="1688"/>
      <c r="Z11" s="1688"/>
      <c r="AA11" s="1689"/>
      <c r="AB11" s="1687"/>
      <c r="AC11" s="1688"/>
      <c r="AD11" s="1688"/>
      <c r="AE11" s="1688"/>
      <c r="AF11" s="1688"/>
      <c r="AG11" s="1688"/>
      <c r="AH11" s="1689"/>
      <c r="AI11" s="1687"/>
      <c r="AJ11" s="1688"/>
      <c r="AK11" s="1688"/>
      <c r="AL11" s="1690">
        <f>SUMIF(G12:AK12,"&gt;0")</f>
        <v>0</v>
      </c>
      <c r="AM11" s="1691">
        <f>SUMIF(G12:AH12,"&gt;0")</f>
        <v>0</v>
      </c>
      <c r="AN11" s="1692">
        <f>AM11/4</f>
        <v>0</v>
      </c>
      <c r="AO11" s="1693" t="e">
        <f>ROUNDDOWN(AN11/$AO$4,1)</f>
        <v>#DIV/0!</v>
      </c>
    </row>
    <row r="12" spans="1:41" s="137" customFormat="1" ht="17.25" customHeight="1">
      <c r="A12" s="1672"/>
      <c r="B12" s="1673"/>
      <c r="C12" s="1674"/>
      <c r="D12" s="1675"/>
      <c r="E12" s="1676"/>
      <c r="F12" s="1677"/>
      <c r="G12" s="1678" t="e">
        <f>VLOOKUP(G11,$E$33:F40,2,FALSE)</f>
        <v>#N/A</v>
      </c>
      <c r="H12" s="1679" t="e">
        <f>VLOOKUP(H11,$E$33:G40,2,FALSE)</f>
        <v>#N/A</v>
      </c>
      <c r="I12" s="1679" t="e">
        <f>VLOOKUP(I11,$E$33:H40,2,FALSE)</f>
        <v>#N/A</v>
      </c>
      <c r="J12" s="1679" t="e">
        <f>VLOOKUP(J11,$E$33:I40,2,FALSE)</f>
        <v>#N/A</v>
      </c>
      <c r="K12" s="1679" t="e">
        <f>VLOOKUP(K11,$E$33:J40,2,FALSE)</f>
        <v>#N/A</v>
      </c>
      <c r="L12" s="1679" t="e">
        <f>VLOOKUP(L11,$E$33:K40,2,FALSE)</f>
        <v>#N/A</v>
      </c>
      <c r="M12" s="1680" t="e">
        <f>VLOOKUP(M11,$E$33:L40,2,FALSE)</f>
        <v>#N/A</v>
      </c>
      <c r="N12" s="1678" t="e">
        <f>VLOOKUP(N11,$E$33:M40,2,FALSE)</f>
        <v>#N/A</v>
      </c>
      <c r="O12" s="1679" t="e">
        <f>VLOOKUP(O11,$E$33:N40,2,FALSE)</f>
        <v>#N/A</v>
      </c>
      <c r="P12" s="1679" t="e">
        <f>VLOOKUP(P11,$E$33:O40,2,FALSE)</f>
        <v>#N/A</v>
      </c>
      <c r="Q12" s="1679" t="e">
        <f>VLOOKUP(Q11,$E$33:P40,2,FALSE)</f>
        <v>#N/A</v>
      </c>
      <c r="R12" s="1679" t="e">
        <f>VLOOKUP(R11,$E$33:Q40,2,FALSE)</f>
        <v>#N/A</v>
      </c>
      <c r="S12" s="1679" t="e">
        <f>VLOOKUP(S11,$E$33:R40,2,FALSE)</f>
        <v>#N/A</v>
      </c>
      <c r="T12" s="1680" t="e">
        <f>VLOOKUP(T11,$E$33:S40,2,FALSE)</f>
        <v>#N/A</v>
      </c>
      <c r="U12" s="1678" t="e">
        <f>VLOOKUP(U11,$E$33:T40,2,FALSE)</f>
        <v>#N/A</v>
      </c>
      <c r="V12" s="1679" t="e">
        <f>VLOOKUP(V11,$E$33:U40,2,FALSE)</f>
        <v>#N/A</v>
      </c>
      <c r="W12" s="1679" t="e">
        <f>VLOOKUP(W11,$E$33:V40,2,FALSE)</f>
        <v>#N/A</v>
      </c>
      <c r="X12" s="1679" t="e">
        <f>VLOOKUP(X11,$E$33:W40,2,FALSE)</f>
        <v>#N/A</v>
      </c>
      <c r="Y12" s="1679" t="e">
        <f>VLOOKUP(Y11,$E$33:X40,2,FALSE)</f>
        <v>#N/A</v>
      </c>
      <c r="Z12" s="1679" t="e">
        <f>VLOOKUP(Z11,$E$33:Y40,2,FALSE)</f>
        <v>#N/A</v>
      </c>
      <c r="AA12" s="1680" t="e">
        <f>VLOOKUP(AA11,$E$33:Z40,2,FALSE)</f>
        <v>#N/A</v>
      </c>
      <c r="AB12" s="1678" t="e">
        <f>VLOOKUP(AB11,$E$33:AA40,2,FALSE)</f>
        <v>#N/A</v>
      </c>
      <c r="AC12" s="1679" t="e">
        <f>VLOOKUP(AC11,$E$33:AB40,2,FALSE)</f>
        <v>#N/A</v>
      </c>
      <c r="AD12" s="1679" t="e">
        <f>VLOOKUP(AD11,$E$33:AC40,2,FALSE)</f>
        <v>#N/A</v>
      </c>
      <c r="AE12" s="1679" t="e">
        <f>VLOOKUP(AE11,$E$33:AD40,2,FALSE)</f>
        <v>#N/A</v>
      </c>
      <c r="AF12" s="1679" t="e">
        <f>VLOOKUP(AF11,$E$33:AE40,2,FALSE)</f>
        <v>#N/A</v>
      </c>
      <c r="AG12" s="1679" t="e">
        <f>VLOOKUP(AG11,$E$33:AF40,2,FALSE)</f>
        <v>#N/A</v>
      </c>
      <c r="AH12" s="1680" t="e">
        <f>VLOOKUP(AH11,$E$33:AG40,2,FALSE)</f>
        <v>#N/A</v>
      </c>
      <c r="AI12" s="1678" t="e">
        <f>VLOOKUP(AI11,$E$33:AH40,2,FALSE)</f>
        <v>#N/A</v>
      </c>
      <c r="AJ12" s="1679" t="e">
        <f>VLOOKUP(AJ11,$E$33:AI40,2,FALSE)</f>
        <v>#N/A</v>
      </c>
      <c r="AK12" s="1679" t="e">
        <f>VLOOKUP(AK11,$E$33:AJ40,2,FALSE)</f>
        <v>#N/A</v>
      </c>
      <c r="AL12" s="1681"/>
      <c r="AM12" s="1682"/>
      <c r="AN12" s="1683" t="e">
        <f>IF(#REF!/4&gt;=1,"1",#REF!)</f>
        <v>#REF!</v>
      </c>
      <c r="AO12" s="1684"/>
    </row>
    <row r="13" spans="1:41" s="137" customFormat="1" ht="17.25" customHeight="1">
      <c r="A13" s="1672"/>
      <c r="B13" s="1673"/>
      <c r="C13" s="1661"/>
      <c r="D13" s="1694" t="s">
        <v>632</v>
      </c>
      <c r="E13" s="1685"/>
      <c r="F13" s="1686"/>
      <c r="G13" s="1687"/>
      <c r="H13" s="1688"/>
      <c r="I13" s="1688"/>
      <c r="J13" s="1688"/>
      <c r="K13" s="1688"/>
      <c r="L13" s="1688"/>
      <c r="M13" s="1689"/>
      <c r="N13" s="1687"/>
      <c r="O13" s="1688"/>
      <c r="P13" s="1688"/>
      <c r="Q13" s="1688"/>
      <c r="R13" s="1688"/>
      <c r="S13" s="1688"/>
      <c r="T13" s="1689"/>
      <c r="U13" s="1687"/>
      <c r="V13" s="1688"/>
      <c r="W13" s="1688"/>
      <c r="X13" s="1688"/>
      <c r="Y13" s="1688"/>
      <c r="Z13" s="1688"/>
      <c r="AA13" s="1689"/>
      <c r="AB13" s="1687"/>
      <c r="AC13" s="1688"/>
      <c r="AD13" s="1688"/>
      <c r="AE13" s="1688"/>
      <c r="AF13" s="1688"/>
      <c r="AG13" s="1688"/>
      <c r="AH13" s="1689"/>
      <c r="AI13" s="1687"/>
      <c r="AJ13" s="1688"/>
      <c r="AK13" s="1688"/>
      <c r="AL13" s="1690">
        <f>SUMIF(G14:AK14,"&gt;0")</f>
        <v>0</v>
      </c>
      <c r="AM13" s="1691">
        <f>SUMIF(G14:AH14,"&gt;0")</f>
        <v>0</v>
      </c>
      <c r="AN13" s="1692">
        <f>AM13/4</f>
        <v>0</v>
      </c>
      <c r="AO13" s="1693" t="e">
        <f>ROUNDDOWN(AN13/$AO$4,1)</f>
        <v>#DIV/0!</v>
      </c>
    </row>
    <row r="14" spans="1:41" s="137" customFormat="1" ht="17.25" customHeight="1" thickBot="1">
      <c r="A14" s="1672"/>
      <c r="B14" s="1673"/>
      <c r="C14" s="1674"/>
      <c r="D14" s="1695"/>
      <c r="E14" s="1696"/>
      <c r="F14" s="1697"/>
      <c r="G14" s="1698" t="e">
        <f>VLOOKUP(G13,$E$33:F40,2,FALSE)</f>
        <v>#N/A</v>
      </c>
      <c r="H14" s="1699" t="e">
        <f>VLOOKUP(H13,$E$33:G40,2,FALSE)</f>
        <v>#N/A</v>
      </c>
      <c r="I14" s="1699" t="e">
        <f>VLOOKUP(I13,$E$33:H40,2,FALSE)</f>
        <v>#N/A</v>
      </c>
      <c r="J14" s="1699" t="e">
        <f>VLOOKUP(J13,$E$33:I40,2,FALSE)</f>
        <v>#N/A</v>
      </c>
      <c r="K14" s="1699" t="e">
        <f>VLOOKUP(K13,$E$33:J40,2,FALSE)</f>
        <v>#N/A</v>
      </c>
      <c r="L14" s="1699" t="e">
        <f>VLOOKUP(L13,$E$33:K40,2,FALSE)</f>
        <v>#N/A</v>
      </c>
      <c r="M14" s="1700" t="e">
        <f>VLOOKUP(M13,$E$33:L40,2,FALSE)</f>
        <v>#N/A</v>
      </c>
      <c r="N14" s="1698" t="e">
        <f>VLOOKUP(N13,$E$33:M40,2,FALSE)</f>
        <v>#N/A</v>
      </c>
      <c r="O14" s="1699" t="e">
        <f>VLOOKUP(O13,$E$33:N40,2,FALSE)</f>
        <v>#N/A</v>
      </c>
      <c r="P14" s="1699" t="e">
        <f>VLOOKUP(P13,$E$33:O40,2,FALSE)</f>
        <v>#N/A</v>
      </c>
      <c r="Q14" s="1699" t="e">
        <f>VLOOKUP(Q13,$E$33:P40,2,FALSE)</f>
        <v>#N/A</v>
      </c>
      <c r="R14" s="1699" t="e">
        <f>VLOOKUP(R13,$E$33:Q40,2,FALSE)</f>
        <v>#N/A</v>
      </c>
      <c r="S14" s="1699" t="e">
        <f>VLOOKUP(S13,$E$33:R40,2,FALSE)</f>
        <v>#N/A</v>
      </c>
      <c r="T14" s="1700" t="e">
        <f>VLOOKUP(T13,$E$33:S40,2,FALSE)</f>
        <v>#N/A</v>
      </c>
      <c r="U14" s="1698" t="e">
        <f>VLOOKUP(U13,$E$33:T40,2,FALSE)</f>
        <v>#N/A</v>
      </c>
      <c r="V14" s="1699" t="e">
        <f>VLOOKUP(V13,$E$33:U40,2,FALSE)</f>
        <v>#N/A</v>
      </c>
      <c r="W14" s="1699" t="e">
        <f>VLOOKUP(W13,$E$33:V40,2,FALSE)</f>
        <v>#N/A</v>
      </c>
      <c r="X14" s="1699" t="e">
        <f>VLOOKUP(X13,$E$33:W40,2,FALSE)</f>
        <v>#N/A</v>
      </c>
      <c r="Y14" s="1699" t="e">
        <f>VLOOKUP(Y13,$E$33:X40,2,FALSE)</f>
        <v>#N/A</v>
      </c>
      <c r="Z14" s="1699" t="e">
        <f>VLOOKUP(Z13,$E$33:Y40,2,FALSE)</f>
        <v>#N/A</v>
      </c>
      <c r="AA14" s="1700" t="e">
        <f>VLOOKUP(AA13,$E$33:Z40,2,FALSE)</f>
        <v>#N/A</v>
      </c>
      <c r="AB14" s="1698" t="e">
        <f>VLOOKUP(AB13,$E$33:AA40,2,FALSE)</f>
        <v>#N/A</v>
      </c>
      <c r="AC14" s="1699" t="e">
        <f>VLOOKUP(AC13,$E$33:AB40,2,FALSE)</f>
        <v>#N/A</v>
      </c>
      <c r="AD14" s="1699" t="e">
        <f>VLOOKUP(AD13,$E$33:AC40,2,FALSE)</f>
        <v>#N/A</v>
      </c>
      <c r="AE14" s="1699" t="e">
        <f>VLOOKUP(AE13,$E$33:AD40,2,FALSE)</f>
        <v>#N/A</v>
      </c>
      <c r="AF14" s="1699" t="e">
        <f>VLOOKUP(AF13,$E$33:AE40,2,FALSE)</f>
        <v>#N/A</v>
      </c>
      <c r="AG14" s="1699" t="e">
        <f>VLOOKUP(AG13,$E$33:AF40,2,FALSE)</f>
        <v>#N/A</v>
      </c>
      <c r="AH14" s="1700" t="e">
        <f>VLOOKUP(AH13,$E$33:AG40,2,FALSE)</f>
        <v>#N/A</v>
      </c>
      <c r="AI14" s="1698" t="e">
        <f>VLOOKUP(AI13,$E$33:AH40,2,FALSE)</f>
        <v>#N/A</v>
      </c>
      <c r="AJ14" s="1699" t="e">
        <f>VLOOKUP(AJ13,$E$33:AI40,2,FALSE)</f>
        <v>#N/A</v>
      </c>
      <c r="AK14" s="1699" t="e">
        <f>VLOOKUP(AK13,$E$33:AJ40,2,FALSE)</f>
        <v>#N/A</v>
      </c>
      <c r="AL14" s="1701"/>
      <c r="AM14" s="1702"/>
      <c r="AN14" s="1703" t="e">
        <f>IF(#REF!/4&gt;=1,"1",#REF!)</f>
        <v>#REF!</v>
      </c>
      <c r="AO14" s="1704"/>
    </row>
    <row r="15" spans="1:41" s="138" customFormat="1" ht="24.75" customHeight="1" thickBot="1">
      <c r="A15" s="1672"/>
      <c r="B15" s="1705"/>
      <c r="C15" s="1706" t="s">
        <v>633</v>
      </c>
      <c r="D15" s="1707"/>
      <c r="E15" s="1708" t="s">
        <v>634</v>
      </c>
      <c r="F15" s="1709"/>
      <c r="G15" s="1710">
        <f>COUNTIF(G9:G14,"①")+COUNTIF(G9:G14,"②")+COUNTIF(G9:G14,"③")+COUNTIF(G9:G14,"④")+COUNTIF(G9:G14,"⑤")+COUNTIF(G9:G14,"⑥")+COUNTIF(G9:G14,"⑦")</f>
        <v>0</v>
      </c>
      <c r="H15" s="1711">
        <f aca="true" t="shared" si="1" ref="H15:AK15">COUNTIF(H9:H14,"①")+COUNTIF(H9:H14,"②")+COUNTIF(H9:H14,"③")+COUNTIF(H9:H14,"④")+COUNTIF(H9:H14,"⑤")+COUNTIF(H9:H14,"⑥")+COUNTIF(H9:H14,"⑦")</f>
        <v>0</v>
      </c>
      <c r="I15" s="1711">
        <f t="shared" si="1"/>
        <v>0</v>
      </c>
      <c r="J15" s="1711">
        <f t="shared" si="1"/>
        <v>0</v>
      </c>
      <c r="K15" s="1711">
        <f t="shared" si="1"/>
        <v>0</v>
      </c>
      <c r="L15" s="1711">
        <f t="shared" si="1"/>
        <v>0</v>
      </c>
      <c r="M15" s="1712">
        <f t="shared" si="1"/>
        <v>0</v>
      </c>
      <c r="N15" s="1713">
        <f t="shared" si="1"/>
        <v>0</v>
      </c>
      <c r="O15" s="1711">
        <f t="shared" si="1"/>
        <v>0</v>
      </c>
      <c r="P15" s="1711">
        <f t="shared" si="1"/>
        <v>0</v>
      </c>
      <c r="Q15" s="1711">
        <f t="shared" si="1"/>
        <v>0</v>
      </c>
      <c r="R15" s="1711">
        <f t="shared" si="1"/>
        <v>0</v>
      </c>
      <c r="S15" s="1711">
        <f t="shared" si="1"/>
        <v>0</v>
      </c>
      <c r="T15" s="1712">
        <f t="shared" si="1"/>
        <v>0</v>
      </c>
      <c r="U15" s="1713">
        <f t="shared" si="1"/>
        <v>0</v>
      </c>
      <c r="V15" s="1711">
        <f t="shared" si="1"/>
        <v>0</v>
      </c>
      <c r="W15" s="1711">
        <f t="shared" si="1"/>
        <v>0</v>
      </c>
      <c r="X15" s="1711">
        <f t="shared" si="1"/>
        <v>0</v>
      </c>
      <c r="Y15" s="1711">
        <f t="shared" si="1"/>
        <v>0</v>
      </c>
      <c r="Z15" s="1711">
        <f t="shared" si="1"/>
        <v>0</v>
      </c>
      <c r="AA15" s="1712">
        <f t="shared" si="1"/>
        <v>0</v>
      </c>
      <c r="AB15" s="1713">
        <f t="shared" si="1"/>
        <v>0</v>
      </c>
      <c r="AC15" s="1711">
        <f t="shared" si="1"/>
        <v>0</v>
      </c>
      <c r="AD15" s="1711">
        <f t="shared" si="1"/>
        <v>0</v>
      </c>
      <c r="AE15" s="1711">
        <f t="shared" si="1"/>
        <v>0</v>
      </c>
      <c r="AF15" s="1711">
        <f t="shared" si="1"/>
        <v>0</v>
      </c>
      <c r="AG15" s="1711">
        <f t="shared" si="1"/>
        <v>0</v>
      </c>
      <c r="AH15" s="1712">
        <f t="shared" si="1"/>
        <v>0</v>
      </c>
      <c r="AI15" s="1713">
        <f t="shared" si="1"/>
        <v>0</v>
      </c>
      <c r="AJ15" s="1711">
        <f t="shared" si="1"/>
        <v>0</v>
      </c>
      <c r="AK15" s="1711">
        <f t="shared" si="1"/>
        <v>0</v>
      </c>
      <c r="AL15" s="1714">
        <f>SUM(AL9:AL14)</f>
        <v>0</v>
      </c>
      <c r="AM15" s="1715">
        <f>SUM(AM9:AM14)</f>
        <v>0</v>
      </c>
      <c r="AN15" s="1716">
        <f>AM15/4</f>
        <v>0</v>
      </c>
      <c r="AO15" s="1717" t="e">
        <f>AN15/$AO$4</f>
        <v>#DIV/0!</v>
      </c>
    </row>
    <row r="16" spans="1:41" s="137" customFormat="1" ht="17.25" customHeight="1">
      <c r="A16" s="1672"/>
      <c r="B16" s="1718" t="s">
        <v>635</v>
      </c>
      <c r="C16" s="1719"/>
      <c r="D16" s="1694" t="s">
        <v>632</v>
      </c>
      <c r="E16" s="1663"/>
      <c r="F16" s="1664"/>
      <c r="G16" s="1665"/>
      <c r="H16" s="1666"/>
      <c r="I16" s="1666"/>
      <c r="J16" s="1666"/>
      <c r="K16" s="1666"/>
      <c r="L16" s="1666"/>
      <c r="M16" s="1667"/>
      <c r="N16" s="1665"/>
      <c r="O16" s="1666"/>
      <c r="P16" s="1666"/>
      <c r="Q16" s="1666"/>
      <c r="R16" s="1666"/>
      <c r="S16" s="1666"/>
      <c r="T16" s="1667"/>
      <c r="U16" s="1665"/>
      <c r="V16" s="1666"/>
      <c r="W16" s="1666"/>
      <c r="X16" s="1666"/>
      <c r="Y16" s="1666"/>
      <c r="Z16" s="1666"/>
      <c r="AA16" s="1667"/>
      <c r="AB16" s="1665"/>
      <c r="AC16" s="1666"/>
      <c r="AD16" s="1666"/>
      <c r="AE16" s="1666"/>
      <c r="AF16" s="1666"/>
      <c r="AG16" s="1666"/>
      <c r="AH16" s="1667"/>
      <c r="AI16" s="1665"/>
      <c r="AJ16" s="1666"/>
      <c r="AK16" s="1666"/>
      <c r="AL16" s="1668">
        <f>SUMIF(G17:AK17,"&gt;0")</f>
        <v>0</v>
      </c>
      <c r="AM16" s="1669">
        <f>SUMIF(G17:AH17,"&gt;0")</f>
        <v>0</v>
      </c>
      <c r="AN16" s="1670">
        <f>AM16/4</f>
        <v>0</v>
      </c>
      <c r="AO16" s="1671" t="e">
        <f>ROUNDDOWN(AN16/$AO$4,1)</f>
        <v>#DIV/0!</v>
      </c>
    </row>
    <row r="17" spans="1:41" s="137" customFormat="1" ht="17.25" customHeight="1">
      <c r="A17" s="1672"/>
      <c r="B17" s="1720"/>
      <c r="C17" s="1661"/>
      <c r="D17" s="1675"/>
      <c r="E17" s="1676"/>
      <c r="F17" s="1677"/>
      <c r="G17" s="1678" t="e">
        <f>VLOOKUP(G16,$E$33:F40,2,FALSE)</f>
        <v>#N/A</v>
      </c>
      <c r="H17" s="1679" t="e">
        <f>VLOOKUP(H16,$E$33:G40,2,FALSE)</f>
        <v>#N/A</v>
      </c>
      <c r="I17" s="1679" t="e">
        <f>VLOOKUP(I16,$E$33:H40,2,FALSE)</f>
        <v>#N/A</v>
      </c>
      <c r="J17" s="1679" t="e">
        <f>VLOOKUP(J16,$E$33:I40,2,FALSE)</f>
        <v>#N/A</v>
      </c>
      <c r="K17" s="1679" t="e">
        <f>VLOOKUP(K16,$E$33:J40,2,FALSE)</f>
        <v>#N/A</v>
      </c>
      <c r="L17" s="1679" t="e">
        <f>VLOOKUP(L16,$E$33:K40,2,FALSE)</f>
        <v>#N/A</v>
      </c>
      <c r="M17" s="1680" t="e">
        <f>VLOOKUP(M16,$E$33:L40,2,FALSE)</f>
        <v>#N/A</v>
      </c>
      <c r="N17" s="1678" t="e">
        <f>VLOOKUP(N16,$E$33:M40,2,FALSE)</f>
        <v>#N/A</v>
      </c>
      <c r="O17" s="1679" t="e">
        <f>VLOOKUP(O16,$E$33:N40,2,FALSE)</f>
        <v>#N/A</v>
      </c>
      <c r="P17" s="1679" t="e">
        <f>VLOOKUP(P16,$E$33:O40,2,FALSE)</f>
        <v>#N/A</v>
      </c>
      <c r="Q17" s="1679" t="e">
        <f>VLOOKUP(Q16,$E$33:P40,2,FALSE)</f>
        <v>#N/A</v>
      </c>
      <c r="R17" s="1679" t="e">
        <f>VLOOKUP(R16,$E$33:Q40,2,FALSE)</f>
        <v>#N/A</v>
      </c>
      <c r="S17" s="1679" t="e">
        <f>VLOOKUP(S16,$E$33:R40,2,FALSE)</f>
        <v>#N/A</v>
      </c>
      <c r="T17" s="1680" t="e">
        <f>VLOOKUP(T16,$E$33:S40,2,FALSE)</f>
        <v>#N/A</v>
      </c>
      <c r="U17" s="1678" t="e">
        <f>VLOOKUP(U16,$E$33:T40,2,FALSE)</f>
        <v>#N/A</v>
      </c>
      <c r="V17" s="1679" t="e">
        <f>VLOOKUP(V16,$E$33:U40,2,FALSE)</f>
        <v>#N/A</v>
      </c>
      <c r="W17" s="1679" t="e">
        <f>VLOOKUP(W16,$E$33:V40,2,FALSE)</f>
        <v>#N/A</v>
      </c>
      <c r="X17" s="1679" t="e">
        <f>VLOOKUP(X16,$E$33:W40,2,FALSE)</f>
        <v>#N/A</v>
      </c>
      <c r="Y17" s="1679" t="e">
        <f>VLOOKUP(Y16,$E$33:X40,2,FALSE)</f>
        <v>#N/A</v>
      </c>
      <c r="Z17" s="1679" t="e">
        <f>VLOOKUP(Z16,$E$33:Y40,2,FALSE)</f>
        <v>#N/A</v>
      </c>
      <c r="AA17" s="1680" t="e">
        <f>VLOOKUP(AA16,$E$33:Z40,2,FALSE)</f>
        <v>#N/A</v>
      </c>
      <c r="AB17" s="1678" t="e">
        <f>VLOOKUP(AB16,$E$33:AA40,2,FALSE)</f>
        <v>#N/A</v>
      </c>
      <c r="AC17" s="1679" t="e">
        <f>VLOOKUP(AC16,$E$33:AB40,2,FALSE)</f>
        <v>#N/A</v>
      </c>
      <c r="AD17" s="1679" t="e">
        <f>VLOOKUP(AD16,$E$33:AC40,2,FALSE)</f>
        <v>#N/A</v>
      </c>
      <c r="AE17" s="1679" t="e">
        <f>VLOOKUP(AE16,$E$33:AD40,2,FALSE)</f>
        <v>#N/A</v>
      </c>
      <c r="AF17" s="1679" t="e">
        <f>VLOOKUP(AF16,$E$33:AE40,2,FALSE)</f>
        <v>#N/A</v>
      </c>
      <c r="AG17" s="1679" t="e">
        <f>VLOOKUP(AG16,$E$33:AF40,2,FALSE)</f>
        <v>#N/A</v>
      </c>
      <c r="AH17" s="1680" t="e">
        <f>VLOOKUP(AH16,$E$33:AG40,2,FALSE)</f>
        <v>#N/A</v>
      </c>
      <c r="AI17" s="1678" t="e">
        <f>VLOOKUP(AI16,$E$33:AH40,2,FALSE)</f>
        <v>#N/A</v>
      </c>
      <c r="AJ17" s="1679" t="e">
        <f>VLOOKUP(AJ16,$E$33:AI40,2,FALSE)</f>
        <v>#N/A</v>
      </c>
      <c r="AK17" s="1679" t="e">
        <f>VLOOKUP(AK16,$E$33:AJ40,2,FALSE)</f>
        <v>#N/A</v>
      </c>
      <c r="AL17" s="1681"/>
      <c r="AM17" s="1682"/>
      <c r="AN17" s="1683" t="e">
        <f>IF(#REF!/4&gt;=1,"1",#REF!)</f>
        <v>#REF!</v>
      </c>
      <c r="AO17" s="1684"/>
    </row>
    <row r="18" spans="1:41" s="137" customFormat="1" ht="17.25" customHeight="1">
      <c r="A18" s="1672"/>
      <c r="B18" s="1720"/>
      <c r="C18" s="1721"/>
      <c r="D18" s="1694" t="s">
        <v>632</v>
      </c>
      <c r="E18" s="1663"/>
      <c r="F18" s="1664"/>
      <c r="G18" s="1665"/>
      <c r="H18" s="1666"/>
      <c r="I18" s="1666"/>
      <c r="J18" s="1666"/>
      <c r="K18" s="1666"/>
      <c r="L18" s="1666"/>
      <c r="M18" s="1667"/>
      <c r="N18" s="1665"/>
      <c r="O18" s="1666"/>
      <c r="P18" s="1666"/>
      <c r="Q18" s="1666"/>
      <c r="R18" s="1666"/>
      <c r="S18" s="1666"/>
      <c r="T18" s="1667"/>
      <c r="U18" s="1665"/>
      <c r="V18" s="1666"/>
      <c r="W18" s="1666"/>
      <c r="X18" s="1666"/>
      <c r="Y18" s="1666"/>
      <c r="Z18" s="1666"/>
      <c r="AA18" s="1667"/>
      <c r="AB18" s="1665"/>
      <c r="AC18" s="1666"/>
      <c r="AD18" s="1666"/>
      <c r="AE18" s="1666"/>
      <c r="AF18" s="1666"/>
      <c r="AG18" s="1666"/>
      <c r="AH18" s="1667"/>
      <c r="AI18" s="1665"/>
      <c r="AJ18" s="1666"/>
      <c r="AK18" s="1666"/>
      <c r="AL18" s="1668">
        <f>SUMIF(G19:AK19,"&gt;0")</f>
        <v>0</v>
      </c>
      <c r="AM18" s="1669">
        <f>SUMIF(G19:AH19,"&gt;0")</f>
        <v>0</v>
      </c>
      <c r="AN18" s="1670">
        <f>AM18/4</f>
        <v>0</v>
      </c>
      <c r="AO18" s="1671" t="e">
        <f>ROUNDDOWN(AN18/$AO$4,1)</f>
        <v>#DIV/0!</v>
      </c>
    </row>
    <row r="19" spans="1:41" s="137" customFormat="1" ht="17.25" customHeight="1">
      <c r="A19" s="1672"/>
      <c r="B19" s="1720"/>
      <c r="C19" s="1722"/>
      <c r="D19" s="1675"/>
      <c r="E19" s="1676"/>
      <c r="F19" s="1677"/>
      <c r="G19" s="1678" t="e">
        <f>VLOOKUP(G18,$E$33:F42,2,FALSE)</f>
        <v>#N/A</v>
      </c>
      <c r="H19" s="1679" t="e">
        <f>VLOOKUP(H18,$E$33:G42,2,FALSE)</f>
        <v>#N/A</v>
      </c>
      <c r="I19" s="1679" t="e">
        <f>VLOOKUP(I18,$E$33:H42,2,FALSE)</f>
        <v>#N/A</v>
      </c>
      <c r="J19" s="1679" t="e">
        <f>VLOOKUP(J18,$E$33:I42,2,FALSE)</f>
        <v>#N/A</v>
      </c>
      <c r="K19" s="1679" t="e">
        <f>VLOOKUP(K18,$E$33:J42,2,FALSE)</f>
        <v>#N/A</v>
      </c>
      <c r="L19" s="1679" t="e">
        <f>VLOOKUP(L18,$E$33:K42,2,FALSE)</f>
        <v>#N/A</v>
      </c>
      <c r="M19" s="1680" t="e">
        <f>VLOOKUP(M18,$E$33:L42,2,FALSE)</f>
        <v>#N/A</v>
      </c>
      <c r="N19" s="1678" t="e">
        <f>VLOOKUP(N18,$E$33:M42,2,FALSE)</f>
        <v>#N/A</v>
      </c>
      <c r="O19" s="1679" t="e">
        <f>VLOOKUP(O18,$E$33:N42,2,FALSE)</f>
        <v>#N/A</v>
      </c>
      <c r="P19" s="1679" t="e">
        <f>VLOOKUP(P18,$E$33:O42,2,FALSE)</f>
        <v>#N/A</v>
      </c>
      <c r="Q19" s="1679" t="e">
        <f>VLOOKUP(Q18,$E$33:P42,2,FALSE)</f>
        <v>#N/A</v>
      </c>
      <c r="R19" s="1679" t="e">
        <f>VLOOKUP(R18,$E$33:Q42,2,FALSE)</f>
        <v>#N/A</v>
      </c>
      <c r="S19" s="1679" t="e">
        <f>VLOOKUP(S18,$E$33:R42,2,FALSE)</f>
        <v>#N/A</v>
      </c>
      <c r="T19" s="1680" t="e">
        <f>VLOOKUP(T18,$E$33:S42,2,FALSE)</f>
        <v>#N/A</v>
      </c>
      <c r="U19" s="1678" t="e">
        <f>VLOOKUP(U18,$E$33:T42,2,FALSE)</f>
        <v>#N/A</v>
      </c>
      <c r="V19" s="1679" t="e">
        <f>VLOOKUP(V18,$E$33:U42,2,FALSE)</f>
        <v>#N/A</v>
      </c>
      <c r="W19" s="1679" t="e">
        <f>VLOOKUP(W18,$E$33:V42,2,FALSE)</f>
        <v>#N/A</v>
      </c>
      <c r="X19" s="1679" t="e">
        <f>VLOOKUP(X18,$E$33:W42,2,FALSE)</f>
        <v>#N/A</v>
      </c>
      <c r="Y19" s="1679" t="e">
        <f>VLOOKUP(Y18,$E$33:X42,2,FALSE)</f>
        <v>#N/A</v>
      </c>
      <c r="Z19" s="1679" t="e">
        <f>VLOOKUP(Z18,$E$33:Y42,2,FALSE)</f>
        <v>#N/A</v>
      </c>
      <c r="AA19" s="1680" t="e">
        <f>VLOOKUP(AA18,$E$33:Z42,2,FALSE)</f>
        <v>#N/A</v>
      </c>
      <c r="AB19" s="1678" t="e">
        <f>VLOOKUP(AB18,$E$33:AA42,2,FALSE)</f>
        <v>#N/A</v>
      </c>
      <c r="AC19" s="1679" t="e">
        <f>VLOOKUP(AC18,$E$33:AB42,2,FALSE)</f>
        <v>#N/A</v>
      </c>
      <c r="AD19" s="1679" t="e">
        <f>VLOOKUP(AD18,$E$33:AC42,2,FALSE)</f>
        <v>#N/A</v>
      </c>
      <c r="AE19" s="1679" t="e">
        <f>VLOOKUP(AE18,$E$33:AD42,2,FALSE)</f>
        <v>#N/A</v>
      </c>
      <c r="AF19" s="1679" t="e">
        <f>VLOOKUP(AF18,$E$33:AE42,2,FALSE)</f>
        <v>#N/A</v>
      </c>
      <c r="AG19" s="1679" t="e">
        <f>VLOOKUP(AG18,$E$33:AF42,2,FALSE)</f>
        <v>#N/A</v>
      </c>
      <c r="AH19" s="1680" t="e">
        <f>VLOOKUP(AH18,$E$33:AG42,2,FALSE)</f>
        <v>#N/A</v>
      </c>
      <c r="AI19" s="1678" t="e">
        <f>VLOOKUP(AI18,$E$33:AH42,2,FALSE)</f>
        <v>#N/A</v>
      </c>
      <c r="AJ19" s="1679" t="e">
        <f>VLOOKUP(AJ18,$E$33:AI42,2,FALSE)</f>
        <v>#N/A</v>
      </c>
      <c r="AK19" s="1679" t="e">
        <f>VLOOKUP(AK18,$E$33:AJ42,2,FALSE)</f>
        <v>#N/A</v>
      </c>
      <c r="AL19" s="1681"/>
      <c r="AM19" s="1682"/>
      <c r="AN19" s="1683" t="e">
        <f>IF(#REF!/4&gt;=1,"1",#REF!)</f>
        <v>#REF!</v>
      </c>
      <c r="AO19" s="1684"/>
    </row>
    <row r="20" spans="1:41" s="137" customFormat="1" ht="17.25" customHeight="1">
      <c r="A20" s="1672"/>
      <c r="B20" s="1720"/>
      <c r="C20" s="1661"/>
      <c r="D20" s="1694" t="s">
        <v>632</v>
      </c>
      <c r="E20" s="1685"/>
      <c r="F20" s="1686"/>
      <c r="G20" s="1687"/>
      <c r="H20" s="1688"/>
      <c r="I20" s="1688"/>
      <c r="J20" s="1688"/>
      <c r="K20" s="1688"/>
      <c r="L20" s="1688"/>
      <c r="M20" s="1689"/>
      <c r="N20" s="1687"/>
      <c r="O20" s="1688"/>
      <c r="P20" s="1688"/>
      <c r="Q20" s="1688"/>
      <c r="R20" s="1688"/>
      <c r="S20" s="1688"/>
      <c r="T20" s="1689"/>
      <c r="U20" s="1687"/>
      <c r="V20" s="1688"/>
      <c r="W20" s="1688"/>
      <c r="X20" s="1688"/>
      <c r="Y20" s="1688"/>
      <c r="Z20" s="1688"/>
      <c r="AA20" s="1689"/>
      <c r="AB20" s="1687"/>
      <c r="AC20" s="1688"/>
      <c r="AD20" s="1688"/>
      <c r="AE20" s="1688"/>
      <c r="AF20" s="1688"/>
      <c r="AG20" s="1688"/>
      <c r="AH20" s="1689"/>
      <c r="AI20" s="1687"/>
      <c r="AJ20" s="1688"/>
      <c r="AK20" s="1688"/>
      <c r="AL20" s="1690">
        <f>SUMIF(G21:AK21,"&gt;0")</f>
        <v>0</v>
      </c>
      <c r="AM20" s="1691">
        <f>SUMIF(G21:AH21,"&gt;0")</f>
        <v>0</v>
      </c>
      <c r="AN20" s="1692">
        <f>AM20/4</f>
        <v>0</v>
      </c>
      <c r="AO20" s="1693" t="e">
        <f>ROUNDDOWN(AN20/$AO$4,1)</f>
        <v>#DIV/0!</v>
      </c>
    </row>
    <row r="21" spans="1:41" s="137" customFormat="1" ht="17.25" customHeight="1" thickBot="1">
      <c r="A21" s="1723"/>
      <c r="B21" s="1720"/>
      <c r="C21" s="1661"/>
      <c r="D21" s="1724"/>
      <c r="E21" s="1725"/>
      <c r="F21" s="1726"/>
      <c r="G21" s="1678" t="e">
        <f>VLOOKUP(G20,$E$33:F40,2,FALSE)</f>
        <v>#N/A</v>
      </c>
      <c r="H21" s="1679" t="e">
        <f>VLOOKUP(H20,$E$33:G40,2,FALSE)</f>
        <v>#N/A</v>
      </c>
      <c r="I21" s="1679" t="e">
        <f>VLOOKUP(I20,$E$33:H40,2,FALSE)</f>
        <v>#N/A</v>
      </c>
      <c r="J21" s="1679" t="e">
        <f>VLOOKUP(J20,$E$33:I40,2,FALSE)</f>
        <v>#N/A</v>
      </c>
      <c r="K21" s="1679" t="e">
        <f>VLOOKUP(K20,$E$33:J40,2,FALSE)</f>
        <v>#N/A</v>
      </c>
      <c r="L21" s="1679" t="e">
        <f>VLOOKUP(L20,$E$33:K40,2,FALSE)</f>
        <v>#N/A</v>
      </c>
      <c r="M21" s="1680" t="e">
        <f>VLOOKUP(M20,$E$33:L40,2,FALSE)</f>
        <v>#N/A</v>
      </c>
      <c r="N21" s="1678" t="e">
        <f>VLOOKUP(N20,$E$33:M40,2,FALSE)</f>
        <v>#N/A</v>
      </c>
      <c r="O21" s="1679" t="e">
        <f>VLOOKUP(O20,$E$33:N40,2,FALSE)</f>
        <v>#N/A</v>
      </c>
      <c r="P21" s="1679" t="e">
        <f>VLOOKUP(P20,$E$33:O40,2,FALSE)</f>
        <v>#N/A</v>
      </c>
      <c r="Q21" s="1679" t="e">
        <f>VLOOKUP(Q20,$E$33:P40,2,FALSE)</f>
        <v>#N/A</v>
      </c>
      <c r="R21" s="1679" t="e">
        <f>VLOOKUP(R20,$E$33:Q40,2,FALSE)</f>
        <v>#N/A</v>
      </c>
      <c r="S21" s="1679" t="e">
        <f>VLOOKUP(S20,$E$33:R40,2,FALSE)</f>
        <v>#N/A</v>
      </c>
      <c r="T21" s="1680" t="e">
        <f>VLOOKUP(T20,$E$33:S40,2,FALSE)</f>
        <v>#N/A</v>
      </c>
      <c r="U21" s="1678" t="e">
        <f>VLOOKUP(U20,$E$33:T40,2,FALSE)</f>
        <v>#N/A</v>
      </c>
      <c r="V21" s="1679" t="e">
        <f>VLOOKUP(V20,$E$33:U40,2,FALSE)</f>
        <v>#N/A</v>
      </c>
      <c r="W21" s="1679" t="e">
        <f>VLOOKUP(W20,$E$33:V40,2,FALSE)</f>
        <v>#N/A</v>
      </c>
      <c r="X21" s="1679" t="e">
        <f>VLOOKUP(X20,$E$33:W40,2,FALSE)</f>
        <v>#N/A</v>
      </c>
      <c r="Y21" s="1679" t="e">
        <f>VLOOKUP(Y20,$E$33:X40,2,FALSE)</f>
        <v>#N/A</v>
      </c>
      <c r="Z21" s="1679" t="e">
        <f>VLOOKUP(Z20,$E$33:Y40,2,FALSE)</f>
        <v>#N/A</v>
      </c>
      <c r="AA21" s="1680" t="e">
        <f>VLOOKUP(AA20,$E$33:Z40,2,FALSE)</f>
        <v>#N/A</v>
      </c>
      <c r="AB21" s="1678" t="e">
        <f>VLOOKUP(AB20,$E$33:AA40,2,FALSE)</f>
        <v>#N/A</v>
      </c>
      <c r="AC21" s="1679" t="e">
        <f>VLOOKUP(AC20,$E$33:AB40,2,FALSE)</f>
        <v>#N/A</v>
      </c>
      <c r="AD21" s="1679" t="e">
        <f>VLOOKUP(AD20,$E$33:AC40,2,FALSE)</f>
        <v>#N/A</v>
      </c>
      <c r="AE21" s="1679" t="e">
        <f>VLOOKUP(AE20,$E$33:AD40,2,FALSE)</f>
        <v>#N/A</v>
      </c>
      <c r="AF21" s="1679" t="e">
        <f>VLOOKUP(AF20,$E$33:AE40,2,FALSE)</f>
        <v>#N/A</v>
      </c>
      <c r="AG21" s="1679" t="e">
        <f>VLOOKUP(AG20,$E$33:AF40,2,FALSE)</f>
        <v>#N/A</v>
      </c>
      <c r="AH21" s="1680" t="e">
        <f>VLOOKUP(AH20,$E$33:AG40,2,FALSE)</f>
        <v>#N/A</v>
      </c>
      <c r="AI21" s="1678" t="e">
        <f>VLOOKUP(AI20,$E$33:AH40,2,FALSE)</f>
        <v>#N/A</v>
      </c>
      <c r="AJ21" s="1679" t="e">
        <f>VLOOKUP(AJ20,$E$33:AI40,2,FALSE)</f>
        <v>#N/A</v>
      </c>
      <c r="AK21" s="1679" t="e">
        <f>VLOOKUP(AK20,$E$33:AJ40,2,FALSE)</f>
        <v>#N/A</v>
      </c>
      <c r="AL21" s="1727"/>
      <c r="AM21" s="1728"/>
      <c r="AN21" s="1729" t="e">
        <f>IF(#REF!/4&gt;=1,"1",#REF!)</f>
        <v>#REF!</v>
      </c>
      <c r="AO21" s="1730"/>
    </row>
    <row r="22" spans="1:41" s="137" customFormat="1" ht="17.25" customHeight="1" thickBot="1" thickTop="1">
      <c r="A22" s="1731" t="s">
        <v>215</v>
      </c>
      <c r="B22" s="1732"/>
      <c r="C22" s="1732"/>
      <c r="D22" s="1732"/>
      <c r="E22" s="1732"/>
      <c r="F22" s="1733"/>
      <c r="G22" s="1734">
        <f>SUMIF(G9:G14,"&gt;0")+SUMIF(G16:G21,"&gt;0")</f>
        <v>0</v>
      </c>
      <c r="H22" s="1735">
        <f aca="true" t="shared" si="2" ref="H22:AK22">SUMIF(H9:H14,"&gt;0")+SUMIF(H16:H21,"&gt;0")</f>
        <v>0</v>
      </c>
      <c r="I22" s="1735">
        <f t="shared" si="2"/>
        <v>0</v>
      </c>
      <c r="J22" s="1735">
        <f t="shared" si="2"/>
        <v>0</v>
      </c>
      <c r="K22" s="1735">
        <f t="shared" si="2"/>
        <v>0</v>
      </c>
      <c r="L22" s="1735">
        <f t="shared" si="2"/>
        <v>0</v>
      </c>
      <c r="M22" s="1736">
        <f t="shared" si="2"/>
        <v>0</v>
      </c>
      <c r="N22" s="1737">
        <f t="shared" si="2"/>
        <v>0</v>
      </c>
      <c r="O22" s="1735">
        <f t="shared" si="2"/>
        <v>0</v>
      </c>
      <c r="P22" s="1735">
        <f t="shared" si="2"/>
        <v>0</v>
      </c>
      <c r="Q22" s="1735">
        <f t="shared" si="2"/>
        <v>0</v>
      </c>
      <c r="R22" s="1735">
        <f t="shared" si="2"/>
        <v>0</v>
      </c>
      <c r="S22" s="1735">
        <f t="shared" si="2"/>
        <v>0</v>
      </c>
      <c r="T22" s="1738">
        <f t="shared" si="2"/>
        <v>0</v>
      </c>
      <c r="U22" s="1734">
        <f t="shared" si="2"/>
        <v>0</v>
      </c>
      <c r="V22" s="1735">
        <f t="shared" si="2"/>
        <v>0</v>
      </c>
      <c r="W22" s="1735">
        <f t="shared" si="2"/>
        <v>0</v>
      </c>
      <c r="X22" s="1735">
        <f t="shared" si="2"/>
        <v>0</v>
      </c>
      <c r="Y22" s="1735">
        <f t="shared" si="2"/>
        <v>0</v>
      </c>
      <c r="Z22" s="1735">
        <f t="shared" si="2"/>
        <v>0</v>
      </c>
      <c r="AA22" s="1736">
        <f t="shared" si="2"/>
        <v>0</v>
      </c>
      <c r="AB22" s="1737">
        <f t="shared" si="2"/>
        <v>0</v>
      </c>
      <c r="AC22" s="1735">
        <f t="shared" si="2"/>
        <v>0</v>
      </c>
      <c r="AD22" s="1735">
        <f t="shared" si="2"/>
        <v>0</v>
      </c>
      <c r="AE22" s="1735">
        <f t="shared" si="2"/>
        <v>0</v>
      </c>
      <c r="AF22" s="1735">
        <f t="shared" si="2"/>
        <v>0</v>
      </c>
      <c r="AG22" s="1735">
        <f t="shared" si="2"/>
        <v>0</v>
      </c>
      <c r="AH22" s="1736">
        <f t="shared" si="2"/>
        <v>0</v>
      </c>
      <c r="AI22" s="1737">
        <f t="shared" si="2"/>
        <v>0</v>
      </c>
      <c r="AJ22" s="1735">
        <f t="shared" si="2"/>
        <v>0</v>
      </c>
      <c r="AK22" s="1735">
        <f t="shared" si="2"/>
        <v>0</v>
      </c>
      <c r="AL22" s="1739">
        <f>SUM(AL9:AL14)+SUM(AL16:AL21)</f>
        <v>0</v>
      </c>
      <c r="AM22" s="1740">
        <f>SUM(AM9:AM14)+SUM(AM16:AM21)</f>
        <v>0</v>
      </c>
      <c r="AN22" s="1741">
        <f>AM22/4</f>
        <v>0</v>
      </c>
      <c r="AO22" s="1742" t="e">
        <f>AN22/$AO$4</f>
        <v>#DIV/0!</v>
      </c>
    </row>
    <row r="23" spans="1:41" s="138" customFormat="1" ht="24.75" customHeight="1" thickBot="1">
      <c r="A23" s="1743" t="s">
        <v>636</v>
      </c>
      <c r="B23" s="1587"/>
      <c r="C23" s="1587"/>
      <c r="D23" s="1588"/>
      <c r="E23" s="1708" t="s">
        <v>634</v>
      </c>
      <c r="F23" s="1709"/>
      <c r="G23" s="1744">
        <f>COUNTIF(G9:G21,"①")+COUNTIF(G9:G21,"②")+COUNTIF(G9:G21,"③")+COUNTIF(G9:G21,"④")+COUNTIF(G9:G21,"⑤")+COUNTIF(G9:G21,"⑥")+COUNTIF(G9:G21,"⑦")</f>
        <v>0</v>
      </c>
      <c r="H23" s="1745">
        <f aca="true" t="shared" si="3" ref="H23:AK23">COUNTIF(H9:H21,"①")+COUNTIF(H9:H21,"②")+COUNTIF(H9:H21,"③")+COUNTIF(H9:H21,"④")+COUNTIF(H9:H21,"⑤")+COUNTIF(H9:H21,"⑥")+COUNTIF(H9:H21,"⑦")</f>
        <v>0</v>
      </c>
      <c r="I23" s="1745">
        <f t="shared" si="3"/>
        <v>0</v>
      </c>
      <c r="J23" s="1745">
        <f t="shared" si="3"/>
        <v>0</v>
      </c>
      <c r="K23" s="1745">
        <f t="shared" si="3"/>
        <v>0</v>
      </c>
      <c r="L23" s="1745">
        <f t="shared" si="3"/>
        <v>0</v>
      </c>
      <c r="M23" s="1746">
        <f t="shared" si="3"/>
        <v>0</v>
      </c>
      <c r="N23" s="1744">
        <f t="shared" si="3"/>
        <v>0</v>
      </c>
      <c r="O23" s="1745">
        <f t="shared" si="3"/>
        <v>0</v>
      </c>
      <c r="P23" s="1745">
        <f t="shared" si="3"/>
        <v>0</v>
      </c>
      <c r="Q23" s="1745">
        <f t="shared" si="3"/>
        <v>0</v>
      </c>
      <c r="R23" s="1745">
        <f t="shared" si="3"/>
        <v>0</v>
      </c>
      <c r="S23" s="1745">
        <f t="shared" si="3"/>
        <v>0</v>
      </c>
      <c r="T23" s="1746">
        <f t="shared" si="3"/>
        <v>0</v>
      </c>
      <c r="U23" s="1744">
        <f t="shared" si="3"/>
        <v>0</v>
      </c>
      <c r="V23" s="1745">
        <f t="shared" si="3"/>
        <v>0</v>
      </c>
      <c r="W23" s="1745">
        <f t="shared" si="3"/>
        <v>0</v>
      </c>
      <c r="X23" s="1745">
        <f t="shared" si="3"/>
        <v>0</v>
      </c>
      <c r="Y23" s="1745">
        <f t="shared" si="3"/>
        <v>0</v>
      </c>
      <c r="Z23" s="1745">
        <f t="shared" si="3"/>
        <v>0</v>
      </c>
      <c r="AA23" s="1746">
        <f t="shared" si="3"/>
        <v>0</v>
      </c>
      <c r="AB23" s="1744">
        <f t="shared" si="3"/>
        <v>0</v>
      </c>
      <c r="AC23" s="1745">
        <f t="shared" si="3"/>
        <v>0</v>
      </c>
      <c r="AD23" s="1745">
        <f t="shared" si="3"/>
        <v>0</v>
      </c>
      <c r="AE23" s="1745">
        <f t="shared" si="3"/>
        <v>0</v>
      </c>
      <c r="AF23" s="1745">
        <f t="shared" si="3"/>
        <v>0</v>
      </c>
      <c r="AG23" s="1745">
        <f t="shared" si="3"/>
        <v>0</v>
      </c>
      <c r="AH23" s="1746">
        <f t="shared" si="3"/>
        <v>0</v>
      </c>
      <c r="AI23" s="1744">
        <f t="shared" si="3"/>
        <v>0</v>
      </c>
      <c r="AJ23" s="1745">
        <f t="shared" si="3"/>
        <v>0</v>
      </c>
      <c r="AK23" s="1745">
        <f t="shared" si="3"/>
        <v>0</v>
      </c>
      <c r="AL23" s="1593"/>
      <c r="AM23" s="1747"/>
      <c r="AN23" s="1748"/>
      <c r="AO23" s="1748"/>
    </row>
    <row r="24" spans="2:41" s="137" customFormat="1" ht="17.25" customHeight="1" thickBot="1">
      <c r="B24" s="1749"/>
      <c r="C24" s="1750"/>
      <c r="D24" s="1750"/>
      <c r="E24" s="1750"/>
      <c r="F24" s="1750"/>
      <c r="G24" s="1751"/>
      <c r="H24" s="1751"/>
      <c r="I24" s="1752"/>
      <c r="J24" s="1752"/>
      <c r="K24" s="1752"/>
      <c r="L24" s="1752"/>
      <c r="M24" s="1752"/>
      <c r="N24" s="1752"/>
      <c r="O24" s="1752"/>
      <c r="P24" s="1752"/>
      <c r="Q24" s="1752"/>
      <c r="R24" s="1752"/>
      <c r="S24" s="1752"/>
      <c r="T24" s="1752"/>
      <c r="U24" s="1752"/>
      <c r="V24" s="1752"/>
      <c r="W24" s="1752"/>
      <c r="X24" s="1752"/>
      <c r="Y24" s="1752"/>
      <c r="Z24" s="1752"/>
      <c r="AA24" s="1752"/>
      <c r="AB24" s="1752"/>
      <c r="AC24" s="1752"/>
      <c r="AD24" s="1752"/>
      <c r="AE24" s="1752"/>
      <c r="AF24" s="1752"/>
      <c r="AG24" s="1752"/>
      <c r="AH24" s="1752"/>
      <c r="AI24" s="1752"/>
      <c r="AJ24" s="1752"/>
      <c r="AK24" s="1752"/>
      <c r="AL24" s="1748"/>
      <c r="AM24" s="1748"/>
      <c r="AN24" s="1748"/>
      <c r="AO24" s="1748"/>
    </row>
    <row r="25" spans="1:41" s="137" customFormat="1" ht="18.75" customHeight="1">
      <c r="A25" s="1753" t="s">
        <v>637</v>
      </c>
      <c r="B25" s="1622"/>
      <c r="C25" s="1754" t="s">
        <v>204</v>
      </c>
      <c r="D25" s="1755"/>
      <c r="E25" s="1756" t="s">
        <v>205</v>
      </c>
      <c r="F25" s="1626" t="s">
        <v>128</v>
      </c>
      <c r="G25" s="1627" t="s">
        <v>206</v>
      </c>
      <c r="H25" s="1626"/>
      <c r="I25" s="1626"/>
      <c r="J25" s="1626"/>
      <c r="K25" s="1626"/>
      <c r="L25" s="1626"/>
      <c r="M25" s="1628"/>
      <c r="N25" s="1627" t="s">
        <v>207</v>
      </c>
      <c r="O25" s="1626"/>
      <c r="P25" s="1626"/>
      <c r="Q25" s="1626"/>
      <c r="R25" s="1626"/>
      <c r="S25" s="1626"/>
      <c r="T25" s="1628"/>
      <c r="U25" s="1627" t="s">
        <v>208</v>
      </c>
      <c r="V25" s="1626"/>
      <c r="W25" s="1626"/>
      <c r="X25" s="1626"/>
      <c r="Y25" s="1626"/>
      <c r="Z25" s="1626"/>
      <c r="AA25" s="1628"/>
      <c r="AB25" s="1629" t="s">
        <v>209</v>
      </c>
      <c r="AC25" s="1626"/>
      <c r="AD25" s="1626"/>
      <c r="AE25" s="1626"/>
      <c r="AF25" s="1626"/>
      <c r="AG25" s="1626"/>
      <c r="AH25" s="1628"/>
      <c r="AI25" s="1629" t="s">
        <v>624</v>
      </c>
      <c r="AJ25" s="1626"/>
      <c r="AK25" s="1626"/>
      <c r="AL25" s="1630" t="s">
        <v>625</v>
      </c>
      <c r="AM25" s="1631" t="s">
        <v>626</v>
      </c>
      <c r="AN25" s="1631"/>
      <c r="AO25" s="1632"/>
    </row>
    <row r="26" spans="1:41" s="137" customFormat="1" ht="18.75" customHeight="1">
      <c r="A26" s="1633"/>
      <c r="B26" s="1634"/>
      <c r="C26" s="1757"/>
      <c r="D26" s="1758"/>
      <c r="E26" s="1759"/>
      <c r="F26" s="1638"/>
      <c r="G26" s="1639" t="e">
        <f>DATE(W2,AA2,1)</f>
        <v>#NUM!</v>
      </c>
      <c r="H26" s="1640" t="e">
        <f>DATE(W2,AA2,2)</f>
        <v>#NUM!</v>
      </c>
      <c r="I26" s="1640" t="e">
        <f>DATE(W2,AA2,3)</f>
        <v>#NUM!</v>
      </c>
      <c r="J26" s="1640" t="e">
        <f>DATE(W2,AA2,4)</f>
        <v>#NUM!</v>
      </c>
      <c r="K26" s="1640" t="e">
        <f>DATE(W2,AA2,5)</f>
        <v>#NUM!</v>
      </c>
      <c r="L26" s="1640" t="e">
        <f>DATE(W2,AA2,6)</f>
        <v>#NUM!</v>
      </c>
      <c r="M26" s="1641" t="e">
        <f>DATE(W2,AA2,7)</f>
        <v>#NUM!</v>
      </c>
      <c r="N26" s="1639" t="e">
        <f>DATE(W2,AA2,8)</f>
        <v>#NUM!</v>
      </c>
      <c r="O26" s="1640" t="e">
        <f>DATE(W2,AA2,9)</f>
        <v>#NUM!</v>
      </c>
      <c r="P26" s="1640" t="e">
        <f>DATE(W2,AA2,10)</f>
        <v>#NUM!</v>
      </c>
      <c r="Q26" s="1640" t="e">
        <f>DATE(W2,AA2,11)</f>
        <v>#NUM!</v>
      </c>
      <c r="R26" s="1640" t="e">
        <f>DATE(W2,AA2,12)</f>
        <v>#NUM!</v>
      </c>
      <c r="S26" s="1640" t="e">
        <f>DATE(W2,AA2,13)</f>
        <v>#NUM!</v>
      </c>
      <c r="T26" s="1641" t="e">
        <f>DATE(W2,AA2,14)</f>
        <v>#NUM!</v>
      </c>
      <c r="U26" s="1639" t="e">
        <f>DATE(W2,AA2,15)</f>
        <v>#NUM!</v>
      </c>
      <c r="V26" s="1640" t="e">
        <f>DATE(W2,AA2,16)</f>
        <v>#NUM!</v>
      </c>
      <c r="W26" s="1640" t="e">
        <f>DATE(W2,AA2,17)</f>
        <v>#NUM!</v>
      </c>
      <c r="X26" s="1640" t="e">
        <f>DATE(W2,AA2,18)</f>
        <v>#NUM!</v>
      </c>
      <c r="Y26" s="1640" t="e">
        <f>DATE(W2,AA2,19)</f>
        <v>#NUM!</v>
      </c>
      <c r="Z26" s="1640" t="e">
        <f>DATE(W2,AA2,20)</f>
        <v>#NUM!</v>
      </c>
      <c r="AA26" s="1641" t="e">
        <f>DATE(W2,AA2,21)</f>
        <v>#NUM!</v>
      </c>
      <c r="AB26" s="1642" t="e">
        <f>DATE(W2,AA2,22)</f>
        <v>#NUM!</v>
      </c>
      <c r="AC26" s="1640" t="e">
        <f>DATE(W2,AA2,23)</f>
        <v>#NUM!</v>
      </c>
      <c r="AD26" s="1640" t="e">
        <f>DATE(W2,AA2,24)</f>
        <v>#NUM!</v>
      </c>
      <c r="AE26" s="1640" t="e">
        <f>DATE(W2,AA2,25)</f>
        <v>#NUM!</v>
      </c>
      <c r="AF26" s="1640" t="e">
        <f>DATE(W2,AA2,26)</f>
        <v>#NUM!</v>
      </c>
      <c r="AG26" s="1640" t="e">
        <f>DATE(W2,AA2,27)</f>
        <v>#NUM!</v>
      </c>
      <c r="AH26" s="1641" t="e">
        <f>DATE(W2,AA2,28)</f>
        <v>#NUM!</v>
      </c>
      <c r="AI26" s="1640" t="e">
        <f>DATE(W2,AA2,29)</f>
        <v>#NUM!</v>
      </c>
      <c r="AJ26" s="1640" t="e">
        <f>DATE(W2,AA2,30)</f>
        <v>#NUM!</v>
      </c>
      <c r="AK26" s="1640" t="e">
        <f>DATE(W2,AA2,31)</f>
        <v>#NUM!</v>
      </c>
      <c r="AL26" s="1643"/>
      <c r="AM26" s="1644" t="s">
        <v>638</v>
      </c>
      <c r="AN26" s="1645" t="s">
        <v>628</v>
      </c>
      <c r="AO26" s="1646" t="s">
        <v>629</v>
      </c>
    </row>
    <row r="27" spans="1:41" s="137" customFormat="1" ht="18.75" customHeight="1" thickBot="1">
      <c r="A27" s="1633"/>
      <c r="B27" s="1634"/>
      <c r="C27" s="1760"/>
      <c r="D27" s="1761"/>
      <c r="E27" s="1762"/>
      <c r="F27" s="1638"/>
      <c r="G27" s="1653" t="e">
        <f aca="true" t="shared" si="4" ref="G27:AK27">TEXT(G26,"aaa")</f>
        <v>#NUM!</v>
      </c>
      <c r="H27" s="1654" t="e">
        <f t="shared" si="4"/>
        <v>#NUM!</v>
      </c>
      <c r="I27" s="1654" t="e">
        <f t="shared" si="4"/>
        <v>#NUM!</v>
      </c>
      <c r="J27" s="1654" t="e">
        <f t="shared" si="4"/>
        <v>#NUM!</v>
      </c>
      <c r="K27" s="1654" t="e">
        <f t="shared" si="4"/>
        <v>#NUM!</v>
      </c>
      <c r="L27" s="1654" t="e">
        <f t="shared" si="4"/>
        <v>#NUM!</v>
      </c>
      <c r="M27" s="1654" t="e">
        <f t="shared" si="4"/>
        <v>#NUM!</v>
      </c>
      <c r="N27" s="1653" t="e">
        <f t="shared" si="4"/>
        <v>#NUM!</v>
      </c>
      <c r="O27" s="1654" t="e">
        <f t="shared" si="4"/>
        <v>#NUM!</v>
      </c>
      <c r="P27" s="1654" t="e">
        <f t="shared" si="4"/>
        <v>#NUM!</v>
      </c>
      <c r="Q27" s="1654" t="e">
        <f t="shared" si="4"/>
        <v>#NUM!</v>
      </c>
      <c r="R27" s="1654" t="e">
        <f t="shared" si="4"/>
        <v>#NUM!</v>
      </c>
      <c r="S27" s="1654" t="e">
        <f t="shared" si="4"/>
        <v>#NUM!</v>
      </c>
      <c r="T27" s="1654" t="e">
        <f t="shared" si="4"/>
        <v>#NUM!</v>
      </c>
      <c r="U27" s="1653" t="e">
        <f t="shared" si="4"/>
        <v>#NUM!</v>
      </c>
      <c r="V27" s="1654" t="e">
        <f t="shared" si="4"/>
        <v>#NUM!</v>
      </c>
      <c r="W27" s="1654" t="e">
        <f t="shared" si="4"/>
        <v>#NUM!</v>
      </c>
      <c r="X27" s="1654" t="e">
        <f t="shared" si="4"/>
        <v>#NUM!</v>
      </c>
      <c r="Y27" s="1654" t="e">
        <f t="shared" si="4"/>
        <v>#NUM!</v>
      </c>
      <c r="Z27" s="1654" t="e">
        <f t="shared" si="4"/>
        <v>#NUM!</v>
      </c>
      <c r="AA27" s="1654" t="e">
        <f t="shared" si="4"/>
        <v>#NUM!</v>
      </c>
      <c r="AB27" s="1653" t="e">
        <f t="shared" si="4"/>
        <v>#NUM!</v>
      </c>
      <c r="AC27" s="1654" t="e">
        <f t="shared" si="4"/>
        <v>#NUM!</v>
      </c>
      <c r="AD27" s="1654" t="e">
        <f t="shared" si="4"/>
        <v>#NUM!</v>
      </c>
      <c r="AE27" s="1654" t="e">
        <f t="shared" si="4"/>
        <v>#NUM!</v>
      </c>
      <c r="AF27" s="1654" t="e">
        <f t="shared" si="4"/>
        <v>#NUM!</v>
      </c>
      <c r="AG27" s="1654" t="e">
        <f t="shared" si="4"/>
        <v>#NUM!</v>
      </c>
      <c r="AH27" s="1654" t="e">
        <f t="shared" si="4"/>
        <v>#NUM!</v>
      </c>
      <c r="AI27" s="1653" t="e">
        <f t="shared" si="4"/>
        <v>#NUM!</v>
      </c>
      <c r="AJ27" s="1654" t="e">
        <f t="shared" si="4"/>
        <v>#NUM!</v>
      </c>
      <c r="AK27" s="1654" t="e">
        <f t="shared" si="4"/>
        <v>#NUM!</v>
      </c>
      <c r="AL27" s="1643"/>
      <c r="AM27" s="1763"/>
      <c r="AN27" s="1764"/>
      <c r="AO27" s="1765"/>
    </row>
    <row r="28" spans="1:41" s="137" customFormat="1" ht="17.25" customHeight="1">
      <c r="A28" s="1633"/>
      <c r="B28" s="1634"/>
      <c r="C28" s="1766"/>
      <c r="D28" s="1767"/>
      <c r="E28" s="1768"/>
      <c r="F28" s="1769"/>
      <c r="G28" s="1770"/>
      <c r="H28" s="1771"/>
      <c r="I28" s="1769"/>
      <c r="J28" s="1769"/>
      <c r="K28" s="1769"/>
      <c r="L28" s="1769"/>
      <c r="M28" s="1772"/>
      <c r="N28" s="1770"/>
      <c r="O28" s="1771"/>
      <c r="P28" s="1769"/>
      <c r="Q28" s="1769"/>
      <c r="R28" s="1769"/>
      <c r="S28" s="1769"/>
      <c r="T28" s="1772"/>
      <c r="U28" s="1770"/>
      <c r="V28" s="1771"/>
      <c r="W28" s="1769"/>
      <c r="X28" s="1769"/>
      <c r="Y28" s="1769"/>
      <c r="Z28" s="1769"/>
      <c r="AA28" s="1772"/>
      <c r="AB28" s="1770"/>
      <c r="AC28" s="1771"/>
      <c r="AD28" s="1769"/>
      <c r="AE28" s="1769"/>
      <c r="AF28" s="1769"/>
      <c r="AG28" s="1769"/>
      <c r="AH28" s="1772"/>
      <c r="AI28" s="1770"/>
      <c r="AJ28" s="1771"/>
      <c r="AK28" s="1771"/>
      <c r="AL28" s="1773">
        <f>(COUNTIF(G28:AK28,"①"))*F34+(COUNTIF(G28:AK28,"②"))*F35+(COUNTIF(G28:AK28,"③"))*F36+(COUNTIF(G28:AK28,"④"))*F37+(COUNTIF(G28:AK28,"⑤"))*F38+(COUNTIF(G28:AK28,"⑥"))*F39+(COUNTIF(G28:AK28,"⑦"))*F40</f>
        <v>0</v>
      </c>
      <c r="AM28" s="1774">
        <f>(COUNTIF(G28:AH28,"①"))*F34+(COUNTIF(G28:AH28,"②"))*F35+(COUNTIF(G28:AH28,"③"))*F36+(COUNTIF(G28:AH28,"④"))*F37+(COUNTIF(G28:AH28,"⑤"))*F38+(COUNTIF(G28:AH28,"⑥"))*F39+(COUNTIF(G28:AH28,"⑦"))*F40</f>
        <v>0</v>
      </c>
      <c r="AN28" s="1775">
        <f>AM28/4</f>
        <v>0</v>
      </c>
      <c r="AO28" s="1776" t="e">
        <f>ROUNDDOWN(AN28/AO4,1)</f>
        <v>#DIV/0!</v>
      </c>
    </row>
    <row r="29" spans="1:41" s="137" customFormat="1" ht="17.25" customHeight="1">
      <c r="A29" s="1633"/>
      <c r="B29" s="1634"/>
      <c r="C29" s="1777"/>
      <c r="D29" s="1778"/>
      <c r="E29" s="1779"/>
      <c r="F29" s="1780"/>
      <c r="G29" s="1781"/>
      <c r="H29" s="1782"/>
      <c r="I29" s="1780"/>
      <c r="J29" s="1780"/>
      <c r="K29" s="1780"/>
      <c r="L29" s="1780"/>
      <c r="M29" s="1783"/>
      <c r="N29" s="1781"/>
      <c r="O29" s="1782"/>
      <c r="P29" s="1780"/>
      <c r="Q29" s="1780"/>
      <c r="R29" s="1780"/>
      <c r="S29" s="1780"/>
      <c r="T29" s="1783"/>
      <c r="U29" s="1781"/>
      <c r="V29" s="1782"/>
      <c r="W29" s="1780"/>
      <c r="X29" s="1780"/>
      <c r="Y29" s="1780"/>
      <c r="Z29" s="1780"/>
      <c r="AA29" s="1783"/>
      <c r="AB29" s="1781"/>
      <c r="AC29" s="1782"/>
      <c r="AD29" s="1780"/>
      <c r="AE29" s="1780"/>
      <c r="AF29" s="1780"/>
      <c r="AG29" s="1780"/>
      <c r="AH29" s="1783"/>
      <c r="AI29" s="1781"/>
      <c r="AJ29" s="1782"/>
      <c r="AK29" s="1782"/>
      <c r="AL29" s="1784">
        <f>(COUNTIF(G29:AK29,"①"))*F34+(COUNTIF(G29:AK29,"②"))*F35+(COUNTIF(G29:AK29,"③"))*F36+(COUNTIF(G29:AK29,"④"))*F37+(COUNTIF(G29:AK29,"⑤"))*F38+(COUNTIF(G29:AK29,"⑥"))*F39+(COUNTIF(G29:AK29,"⑦"))*F40</f>
        <v>0</v>
      </c>
      <c r="AM29" s="1785">
        <f>(COUNTIF(G29:AH29,"①"))*F34+(COUNTIF(G29:AH29,"②"))*F35+(COUNTIF(G29:AH29,"③"))*F36+(COUNTIF(G29:AH29,"④"))*F37+(COUNTIF(G29:AH29,"⑤"))*F38+(COUNTIF(G29:AH29,"⑥"))*F39+(COUNTIF(G29:AH29,"⑦"))*F40</f>
        <v>0</v>
      </c>
      <c r="AN29" s="1786">
        <f>AM29/4</f>
        <v>0</v>
      </c>
      <c r="AO29" s="1787" t="e">
        <f>ROUNDDOWN(AN29/AO4,1)</f>
        <v>#DIV/0!</v>
      </c>
    </row>
    <row r="30" spans="1:41" s="137" customFormat="1" ht="17.25" customHeight="1" thickBot="1">
      <c r="A30" s="1647"/>
      <c r="B30" s="1648"/>
      <c r="C30" s="1788"/>
      <c r="D30" s="1789"/>
      <c r="E30" s="1654"/>
      <c r="F30" s="1790"/>
      <c r="G30" s="1791"/>
      <c r="H30" s="1792"/>
      <c r="I30" s="1793"/>
      <c r="J30" s="1793"/>
      <c r="K30" s="1793"/>
      <c r="L30" s="1793"/>
      <c r="M30" s="1794"/>
      <c r="N30" s="1791"/>
      <c r="O30" s="1792"/>
      <c r="P30" s="1793"/>
      <c r="Q30" s="1793"/>
      <c r="R30" s="1793"/>
      <c r="S30" s="1793"/>
      <c r="T30" s="1794"/>
      <c r="U30" s="1791"/>
      <c r="V30" s="1792"/>
      <c r="W30" s="1793"/>
      <c r="X30" s="1793"/>
      <c r="Y30" s="1793"/>
      <c r="Z30" s="1793"/>
      <c r="AA30" s="1794"/>
      <c r="AB30" s="1791"/>
      <c r="AC30" s="1792"/>
      <c r="AD30" s="1793"/>
      <c r="AE30" s="1793"/>
      <c r="AF30" s="1793"/>
      <c r="AG30" s="1793"/>
      <c r="AH30" s="1794"/>
      <c r="AI30" s="1791"/>
      <c r="AJ30" s="1792"/>
      <c r="AK30" s="1792"/>
      <c r="AL30" s="1795">
        <f>(COUNTIF(G30:AK30,"①"))*F34+(COUNTIF(G30:AK30,"②"))*F35+(COUNTIF(G30:AK30,"③"))*F36+(COUNTIF(G30:AK30,"④"))*F37+(COUNTIF(G30:AK30,"⑤"))*F38+(COUNTIF(G30:AK30,"⑥"))*F39+(COUNTIF(G30:AK30,"⑦"))*F40</f>
        <v>0</v>
      </c>
      <c r="AM30" s="1796">
        <f>(COUNTIF(G30:AH30,"①"))*F34+(COUNTIF(G30:AH30,"②"))*F35+(COUNTIF(G30:AH30,"③"))*F36+(COUNTIF(G30:AH30,"④"))*F37+(COUNTIF(G30:AH30,"⑤"))*F38+(COUNTIF(G30:AH30,"⑥"))*F39+(COUNTIF(G30:AH30,"⑦"))*F40</f>
        <v>0</v>
      </c>
      <c r="AN30" s="1797">
        <f>AM30/4</f>
        <v>0</v>
      </c>
      <c r="AO30" s="1798" t="e">
        <f>ROUNDDOWN(AN30/AO4,1)</f>
        <v>#DIV/0!</v>
      </c>
    </row>
    <row r="31" spans="2:52" s="137" customFormat="1" ht="17.25" customHeight="1" thickBot="1">
      <c r="B31" s="1799"/>
      <c r="C31" s="1750"/>
      <c r="D31" s="1750"/>
      <c r="E31" s="1750"/>
      <c r="F31" s="1750"/>
      <c r="G31" s="1750"/>
      <c r="H31" s="1750"/>
      <c r="I31" s="1750"/>
      <c r="J31" s="1750"/>
      <c r="K31" s="1750"/>
      <c r="L31" s="1750"/>
      <c r="M31" s="1750"/>
      <c r="N31" s="1750"/>
      <c r="O31" s="1748"/>
      <c r="P31" s="1748"/>
      <c r="Q31" s="1748"/>
      <c r="R31" s="1748"/>
      <c r="S31" s="1748"/>
      <c r="T31" s="1748"/>
      <c r="U31" s="1748"/>
      <c r="V31" s="1800"/>
      <c r="W31" s="1800"/>
      <c r="X31" s="1800"/>
      <c r="Y31" s="1800"/>
      <c r="Z31" s="1800"/>
      <c r="AA31" s="1800"/>
      <c r="AB31" s="1800"/>
      <c r="AC31" s="1800"/>
      <c r="AD31" s="1800"/>
      <c r="AE31" s="1800"/>
      <c r="AF31" s="1800"/>
      <c r="AG31" s="1800"/>
      <c r="AH31" s="1800"/>
      <c r="AI31" s="1800"/>
      <c r="AJ31" s="1800"/>
      <c r="AK31" s="1800"/>
      <c r="AL31" s="1800"/>
      <c r="AM31" s="1800"/>
      <c r="AN31" s="1800"/>
      <c r="AO31" s="1800"/>
      <c r="AP31" s="177"/>
      <c r="AQ31" s="177"/>
      <c r="AR31" s="177"/>
      <c r="AS31" s="181"/>
      <c r="AT31" s="181"/>
      <c r="AU31" s="226"/>
      <c r="AV31" s="226"/>
      <c r="AW31" s="226"/>
      <c r="AX31" s="226"/>
      <c r="AY31" s="226"/>
      <c r="AZ31" s="226"/>
    </row>
    <row r="32" spans="2:52" s="137" customFormat="1" ht="18.75" customHeight="1">
      <c r="B32" s="1801" t="s">
        <v>639</v>
      </c>
      <c r="C32" s="1802"/>
      <c r="D32" s="1803"/>
      <c r="E32" s="1804" t="s">
        <v>640</v>
      </c>
      <c r="F32" s="1805" t="s">
        <v>641</v>
      </c>
      <c r="G32" s="1806" t="s">
        <v>642</v>
      </c>
      <c r="H32" s="1807"/>
      <c r="I32" s="1808" t="s">
        <v>643</v>
      </c>
      <c r="J32" s="1809"/>
      <c r="K32" s="1808" t="s">
        <v>644</v>
      </c>
      <c r="L32" s="1810"/>
      <c r="M32" s="1665"/>
      <c r="N32" s="1811" t="s">
        <v>645</v>
      </c>
      <c r="O32" s="1812"/>
      <c r="P32" s="1812"/>
      <c r="Q32" s="1812"/>
      <c r="R32" s="1812"/>
      <c r="S32" s="1812"/>
      <c r="T32" s="1812"/>
      <c r="U32" s="1812"/>
      <c r="V32" s="1813"/>
      <c r="W32" s="1813"/>
      <c r="X32" s="1813"/>
      <c r="Y32" s="1813"/>
      <c r="Z32" s="1813"/>
      <c r="AA32" s="1813"/>
      <c r="AB32" s="1813"/>
      <c r="AC32" s="1813"/>
      <c r="AD32" s="1813"/>
      <c r="AE32" s="1813"/>
      <c r="AF32" s="1813"/>
      <c r="AG32" s="1813"/>
      <c r="AH32" s="1813"/>
      <c r="AI32" s="1813"/>
      <c r="AJ32" s="1813"/>
      <c r="AK32" s="1813"/>
      <c r="AL32" s="1813"/>
      <c r="AM32" s="1813"/>
      <c r="AN32" s="1813"/>
      <c r="AO32" s="1813"/>
      <c r="AP32" s="177"/>
      <c r="AQ32" s="177"/>
      <c r="AR32" s="177"/>
      <c r="AS32" s="181"/>
      <c r="AT32" s="181"/>
      <c r="AU32" s="226"/>
      <c r="AV32" s="226"/>
      <c r="AW32" s="226"/>
      <c r="AX32" s="226"/>
      <c r="AY32" s="226"/>
      <c r="AZ32" s="226"/>
    </row>
    <row r="33" spans="2:52" s="137" customFormat="1" ht="17.25" customHeight="1">
      <c r="B33" s="1814"/>
      <c r="C33" s="1815"/>
      <c r="D33" s="1816"/>
      <c r="E33" s="1817" t="s">
        <v>646</v>
      </c>
      <c r="F33" s="1818">
        <v>0</v>
      </c>
      <c r="G33" s="1819"/>
      <c r="H33" s="1820"/>
      <c r="I33" s="1819"/>
      <c r="J33" s="1820"/>
      <c r="K33" s="1819"/>
      <c r="L33" s="1821"/>
      <c r="M33" s="1750"/>
      <c r="N33" s="1822" t="s">
        <v>647</v>
      </c>
      <c r="O33" s="1823"/>
      <c r="P33" s="1823"/>
      <c r="Q33" s="1823"/>
      <c r="R33" s="1823"/>
      <c r="S33" s="1823"/>
      <c r="T33" s="1823"/>
      <c r="U33" s="1823"/>
      <c r="V33" s="1823"/>
      <c r="W33" s="1823"/>
      <c r="X33" s="1823"/>
      <c r="Y33" s="1823"/>
      <c r="Z33" s="1823"/>
      <c r="AA33" s="1823"/>
      <c r="AB33" s="1823"/>
      <c r="AC33" s="1823"/>
      <c r="AD33" s="1823"/>
      <c r="AE33" s="1823"/>
      <c r="AF33" s="1823"/>
      <c r="AG33" s="1823"/>
      <c r="AH33" s="1823"/>
      <c r="AI33" s="1823"/>
      <c r="AJ33" s="1823"/>
      <c r="AK33" s="1823"/>
      <c r="AL33" s="1823"/>
      <c r="AM33" s="1823"/>
      <c r="AN33" s="1823"/>
      <c r="AO33" s="1823"/>
      <c r="AP33" s="177"/>
      <c r="AQ33" s="177"/>
      <c r="AR33" s="177"/>
      <c r="AS33" s="181"/>
      <c r="AT33" s="181"/>
      <c r="AU33" s="226"/>
      <c r="AV33" s="226"/>
      <c r="AW33" s="226"/>
      <c r="AX33" s="226"/>
      <c r="AY33" s="226"/>
      <c r="AZ33" s="226"/>
    </row>
    <row r="34" spans="2:52" s="137" customFormat="1" ht="17.25" customHeight="1">
      <c r="B34" s="1814"/>
      <c r="C34" s="1815"/>
      <c r="D34" s="1816"/>
      <c r="E34" s="1779" t="s">
        <v>648</v>
      </c>
      <c r="F34" s="1824">
        <f>I34-G34-K34</f>
        <v>0</v>
      </c>
      <c r="G34" s="1825"/>
      <c r="H34" s="1826"/>
      <c r="I34" s="1825"/>
      <c r="J34" s="1826"/>
      <c r="K34" s="1825"/>
      <c r="L34" s="1827"/>
      <c r="M34" s="1828"/>
      <c r="N34" s="1823"/>
      <c r="O34" s="1823"/>
      <c r="P34" s="1823"/>
      <c r="Q34" s="1823"/>
      <c r="R34" s="1823"/>
      <c r="S34" s="1823"/>
      <c r="T34" s="1823"/>
      <c r="U34" s="1823"/>
      <c r="V34" s="1823"/>
      <c r="W34" s="1823"/>
      <c r="X34" s="1823"/>
      <c r="Y34" s="1823"/>
      <c r="Z34" s="1823"/>
      <c r="AA34" s="1823"/>
      <c r="AB34" s="1823"/>
      <c r="AC34" s="1823"/>
      <c r="AD34" s="1823"/>
      <c r="AE34" s="1823"/>
      <c r="AF34" s="1823"/>
      <c r="AG34" s="1823"/>
      <c r="AH34" s="1823"/>
      <c r="AI34" s="1823"/>
      <c r="AJ34" s="1823"/>
      <c r="AK34" s="1823"/>
      <c r="AL34" s="1823"/>
      <c r="AM34" s="1823"/>
      <c r="AN34" s="1823"/>
      <c r="AO34" s="1823"/>
      <c r="AP34" s="177"/>
      <c r="AQ34" s="177"/>
      <c r="AR34" s="177"/>
      <c r="AS34" s="181"/>
      <c r="AT34" s="181"/>
      <c r="AU34" s="226"/>
      <c r="AV34" s="226"/>
      <c r="AW34" s="226"/>
      <c r="AX34" s="226"/>
      <c r="AY34" s="226"/>
      <c r="AZ34" s="226"/>
    </row>
    <row r="35" spans="2:52" s="137" customFormat="1" ht="17.25" customHeight="1">
      <c r="B35" s="1814"/>
      <c r="C35" s="1815"/>
      <c r="D35" s="1816"/>
      <c r="E35" s="1779" t="s">
        <v>649</v>
      </c>
      <c r="F35" s="1824">
        <f aca="true" t="shared" si="5" ref="F35:F40">I35-G35-K35</f>
        <v>0</v>
      </c>
      <c r="G35" s="1825"/>
      <c r="H35" s="1826"/>
      <c r="I35" s="1825"/>
      <c r="J35" s="1826"/>
      <c r="K35" s="1825"/>
      <c r="L35" s="1827"/>
      <c r="M35" s="1828"/>
      <c r="N35" s="1822" t="s">
        <v>650</v>
      </c>
      <c r="O35" s="1829"/>
      <c r="P35" s="1829"/>
      <c r="Q35" s="1829"/>
      <c r="R35" s="1829"/>
      <c r="S35" s="1829"/>
      <c r="T35" s="1829"/>
      <c r="U35" s="1829"/>
      <c r="V35" s="1829"/>
      <c r="W35" s="1829"/>
      <c r="X35" s="1829"/>
      <c r="Y35" s="1829"/>
      <c r="Z35" s="1829"/>
      <c r="AA35" s="1829"/>
      <c r="AB35" s="1829"/>
      <c r="AC35" s="1829"/>
      <c r="AD35" s="1829"/>
      <c r="AE35" s="1829"/>
      <c r="AF35" s="1829"/>
      <c r="AG35" s="1829"/>
      <c r="AH35" s="1829"/>
      <c r="AI35" s="1829"/>
      <c r="AJ35" s="1829"/>
      <c r="AK35" s="1829"/>
      <c r="AL35" s="1829"/>
      <c r="AM35" s="1829"/>
      <c r="AN35" s="1829"/>
      <c r="AO35" s="1829"/>
      <c r="AP35" s="177"/>
      <c r="AQ35" s="177"/>
      <c r="AR35" s="177"/>
      <c r="AS35" s="181"/>
      <c r="AT35" s="181"/>
      <c r="AU35" s="226"/>
      <c r="AV35" s="226"/>
      <c r="AW35" s="226"/>
      <c r="AX35" s="226"/>
      <c r="AY35" s="226"/>
      <c r="AZ35" s="226"/>
    </row>
    <row r="36" spans="2:52" s="137" customFormat="1" ht="17.25" customHeight="1">
      <c r="B36" s="1814"/>
      <c r="C36" s="1815"/>
      <c r="D36" s="1816"/>
      <c r="E36" s="1779" t="s">
        <v>651</v>
      </c>
      <c r="F36" s="1824">
        <f t="shared" si="5"/>
        <v>0</v>
      </c>
      <c r="G36" s="1825"/>
      <c r="H36" s="1826"/>
      <c r="I36" s="1825"/>
      <c r="J36" s="1826"/>
      <c r="K36" s="1825"/>
      <c r="L36" s="1827"/>
      <c r="M36" s="1828"/>
      <c r="N36" s="1829"/>
      <c r="O36" s="1829"/>
      <c r="P36" s="1829"/>
      <c r="Q36" s="1829"/>
      <c r="R36" s="1829"/>
      <c r="S36" s="1829"/>
      <c r="T36" s="1829"/>
      <c r="U36" s="1829"/>
      <c r="V36" s="1829"/>
      <c r="W36" s="1829"/>
      <c r="X36" s="1829"/>
      <c r="Y36" s="1829"/>
      <c r="Z36" s="1829"/>
      <c r="AA36" s="1829"/>
      <c r="AB36" s="1829"/>
      <c r="AC36" s="1829"/>
      <c r="AD36" s="1829"/>
      <c r="AE36" s="1829"/>
      <c r="AF36" s="1829"/>
      <c r="AG36" s="1829"/>
      <c r="AH36" s="1829"/>
      <c r="AI36" s="1829"/>
      <c r="AJ36" s="1829"/>
      <c r="AK36" s="1829"/>
      <c r="AL36" s="1829"/>
      <c r="AM36" s="1829"/>
      <c r="AN36" s="1829"/>
      <c r="AO36" s="1829"/>
      <c r="AP36" s="177"/>
      <c r="AQ36" s="177"/>
      <c r="AR36" s="177"/>
      <c r="AS36" s="181"/>
      <c r="AT36" s="181"/>
      <c r="AU36" s="226"/>
      <c r="AV36" s="226"/>
      <c r="AW36" s="226"/>
      <c r="AX36" s="226"/>
      <c r="AY36" s="226"/>
      <c r="AZ36" s="226"/>
    </row>
    <row r="37" spans="2:52" s="137" customFormat="1" ht="17.25" customHeight="1">
      <c r="B37" s="1814"/>
      <c r="C37" s="1815"/>
      <c r="D37" s="1816"/>
      <c r="E37" s="1779" t="s">
        <v>652</v>
      </c>
      <c r="F37" s="1824">
        <f t="shared" si="5"/>
        <v>0</v>
      </c>
      <c r="G37" s="1825"/>
      <c r="H37" s="1826"/>
      <c r="I37" s="1825"/>
      <c r="J37" s="1826"/>
      <c r="K37" s="1825"/>
      <c r="L37" s="1827"/>
      <c r="M37" s="1828"/>
      <c r="N37" s="1830" t="s">
        <v>653</v>
      </c>
      <c r="O37" s="1831"/>
      <c r="P37" s="1831"/>
      <c r="Q37" s="1831"/>
      <c r="R37" s="1831"/>
      <c r="S37" s="1831"/>
      <c r="T37" s="1831"/>
      <c r="U37" s="1831"/>
      <c r="V37" s="1831"/>
      <c r="W37" s="1831"/>
      <c r="X37" s="1831"/>
      <c r="Y37" s="1831"/>
      <c r="Z37" s="1831"/>
      <c r="AA37" s="1831"/>
      <c r="AB37" s="1831"/>
      <c r="AC37" s="1831"/>
      <c r="AD37" s="1831"/>
      <c r="AE37" s="1831"/>
      <c r="AF37" s="1831"/>
      <c r="AG37" s="1831"/>
      <c r="AH37" s="1831"/>
      <c r="AI37" s="1831"/>
      <c r="AJ37" s="1831"/>
      <c r="AK37" s="1831"/>
      <c r="AL37" s="1831"/>
      <c r="AM37" s="1831"/>
      <c r="AN37" s="1831"/>
      <c r="AO37" s="1831"/>
      <c r="AP37" s="177"/>
      <c r="AQ37" s="177"/>
      <c r="AR37" s="177"/>
      <c r="AS37" s="181"/>
      <c r="AT37" s="181"/>
      <c r="AU37" s="226"/>
      <c r="AV37" s="226"/>
      <c r="AW37" s="226"/>
      <c r="AX37" s="226"/>
      <c r="AY37" s="226"/>
      <c r="AZ37" s="226"/>
    </row>
    <row r="38" spans="2:52" s="137" customFormat="1" ht="17.25" customHeight="1">
      <c r="B38" s="1814"/>
      <c r="C38" s="1815"/>
      <c r="D38" s="1816"/>
      <c r="E38" s="1779" t="s">
        <v>654</v>
      </c>
      <c r="F38" s="1824">
        <f t="shared" si="5"/>
        <v>0</v>
      </c>
      <c r="G38" s="1825"/>
      <c r="H38" s="1826"/>
      <c r="I38" s="1825"/>
      <c r="J38" s="1826"/>
      <c r="K38" s="1825"/>
      <c r="L38" s="1827"/>
      <c r="M38" s="1828"/>
      <c r="N38" s="1832" t="s">
        <v>655</v>
      </c>
      <c r="O38" s="1833"/>
      <c r="P38" s="1833"/>
      <c r="Q38" s="1833"/>
      <c r="R38" s="1833"/>
      <c r="S38" s="1833"/>
      <c r="T38" s="1833"/>
      <c r="U38" s="1833"/>
      <c r="V38" s="1833"/>
      <c r="W38" s="1833"/>
      <c r="X38" s="1833"/>
      <c r="Y38" s="1833"/>
      <c r="Z38" s="1833"/>
      <c r="AA38" s="1833"/>
      <c r="AB38" s="1833"/>
      <c r="AC38" s="1833"/>
      <c r="AD38" s="1833"/>
      <c r="AE38" s="1833"/>
      <c r="AF38" s="1833"/>
      <c r="AG38" s="1833"/>
      <c r="AH38" s="1833"/>
      <c r="AI38" s="1833"/>
      <c r="AJ38" s="1833"/>
      <c r="AK38" s="1833"/>
      <c r="AL38" s="1833"/>
      <c r="AM38" s="1833"/>
      <c r="AN38" s="1833"/>
      <c r="AO38" s="1833"/>
      <c r="AP38" s="177"/>
      <c r="AQ38" s="177"/>
      <c r="AR38" s="177"/>
      <c r="AS38" s="181"/>
      <c r="AT38" s="181"/>
      <c r="AU38" s="226"/>
      <c r="AV38" s="226"/>
      <c r="AW38" s="226"/>
      <c r="AX38" s="226"/>
      <c r="AY38" s="226"/>
      <c r="AZ38" s="226"/>
    </row>
    <row r="39" spans="2:52" s="137" customFormat="1" ht="17.25" customHeight="1">
      <c r="B39" s="1814"/>
      <c r="C39" s="1815"/>
      <c r="D39" s="1816"/>
      <c r="E39" s="1779" t="s">
        <v>656</v>
      </c>
      <c r="F39" s="1824">
        <f t="shared" si="5"/>
        <v>0</v>
      </c>
      <c r="G39" s="1825"/>
      <c r="H39" s="1826"/>
      <c r="I39" s="1825"/>
      <c r="J39" s="1826"/>
      <c r="K39" s="1825"/>
      <c r="L39" s="1827"/>
      <c r="M39" s="1828"/>
      <c r="N39" s="1834" t="s">
        <v>657</v>
      </c>
      <c r="O39" s="1835"/>
      <c r="P39" s="1835"/>
      <c r="Q39" s="1835"/>
      <c r="R39" s="1835"/>
      <c r="S39" s="1835"/>
      <c r="T39" s="1835"/>
      <c r="U39" s="1835"/>
      <c r="V39" s="1835"/>
      <c r="W39" s="1835"/>
      <c r="X39" s="1835"/>
      <c r="Y39" s="1835"/>
      <c r="Z39" s="1835"/>
      <c r="AA39" s="1835"/>
      <c r="AB39" s="1835"/>
      <c r="AC39" s="1835"/>
      <c r="AD39" s="1835"/>
      <c r="AE39" s="1835"/>
      <c r="AF39" s="1835"/>
      <c r="AG39" s="1835"/>
      <c r="AH39" s="1835"/>
      <c r="AI39" s="1835"/>
      <c r="AJ39" s="1835"/>
      <c r="AK39" s="1835"/>
      <c r="AL39" s="1835"/>
      <c r="AM39" s="1835"/>
      <c r="AN39" s="1835"/>
      <c r="AO39" s="1835"/>
      <c r="AP39" s="177"/>
      <c r="AQ39" s="177"/>
      <c r="AR39" s="177"/>
      <c r="AS39" s="181"/>
      <c r="AT39" s="181"/>
      <c r="AU39" s="226"/>
      <c r="AV39" s="226"/>
      <c r="AW39" s="226"/>
      <c r="AX39" s="226"/>
      <c r="AY39" s="226"/>
      <c r="AZ39" s="226"/>
    </row>
    <row r="40" spans="2:52" s="137" customFormat="1" ht="17.25" customHeight="1" thickBot="1">
      <c r="B40" s="1836"/>
      <c r="C40" s="1837"/>
      <c r="D40" s="1838"/>
      <c r="E40" s="1654" t="s">
        <v>658</v>
      </c>
      <c r="F40" s="1839">
        <f t="shared" si="5"/>
        <v>0</v>
      </c>
      <c r="G40" s="1840"/>
      <c r="H40" s="1841"/>
      <c r="I40" s="1840"/>
      <c r="J40" s="1841"/>
      <c r="K40" s="1840"/>
      <c r="L40" s="1842"/>
      <c r="M40" s="1828"/>
      <c r="N40" s="1843"/>
      <c r="O40" s="1843"/>
      <c r="P40" s="1843"/>
      <c r="Q40" s="1843"/>
      <c r="R40" s="1843"/>
      <c r="S40" s="1843"/>
      <c r="T40" s="1843"/>
      <c r="U40" s="1843"/>
      <c r="V40" s="1843"/>
      <c r="W40" s="1843"/>
      <c r="X40" s="1843"/>
      <c r="Y40" s="1843"/>
      <c r="Z40" s="1843"/>
      <c r="AA40" s="1843"/>
      <c r="AB40" s="1843"/>
      <c r="AC40" s="1843"/>
      <c r="AD40" s="1843"/>
      <c r="AE40" s="1843"/>
      <c r="AF40" s="1843"/>
      <c r="AG40" s="1843"/>
      <c r="AH40" s="1843"/>
      <c r="AI40" s="1843"/>
      <c r="AJ40" s="1843"/>
      <c r="AK40" s="1843"/>
      <c r="AL40" s="1843"/>
      <c r="AM40" s="1843"/>
      <c r="AN40" s="1843"/>
      <c r="AO40" s="1843"/>
      <c r="AP40" s="177"/>
      <c r="AQ40" s="177"/>
      <c r="AR40" s="177"/>
      <c r="AS40" s="181"/>
      <c r="AT40" s="181"/>
      <c r="AU40" s="226"/>
      <c r="AV40" s="226"/>
      <c r="AW40" s="226"/>
      <c r="AX40" s="226"/>
      <c r="AY40" s="226"/>
      <c r="AZ40" s="226"/>
    </row>
    <row r="41" spans="2:52" s="206" customFormat="1" ht="13.5" customHeight="1">
      <c r="B41" s="1844"/>
      <c r="C41" s="1844"/>
      <c r="D41" s="1844"/>
      <c r="E41" s="1844"/>
      <c r="F41" s="1844"/>
      <c r="G41" s="1844"/>
      <c r="H41" s="1844"/>
      <c r="I41" s="1844"/>
      <c r="J41" s="1844"/>
      <c r="K41" s="1844"/>
      <c r="L41" s="1844"/>
      <c r="M41" s="1844"/>
      <c r="N41" s="1844"/>
      <c r="O41" s="1844"/>
      <c r="P41" s="1844"/>
      <c r="Q41" s="1844"/>
      <c r="R41" s="1844"/>
      <c r="S41" s="1844"/>
      <c r="T41" s="1844"/>
      <c r="U41" s="1844"/>
      <c r="V41" s="1844"/>
      <c r="W41" s="1844"/>
      <c r="X41" s="1844"/>
      <c r="Y41" s="1844"/>
      <c r="Z41" s="1844"/>
      <c r="AA41" s="1844"/>
      <c r="AB41" s="1844"/>
      <c r="AC41" s="1844"/>
      <c r="AD41" s="1844"/>
      <c r="AE41" s="1844"/>
      <c r="AF41" s="1844"/>
      <c r="AG41" s="1844"/>
      <c r="AH41" s="1844"/>
      <c r="AI41" s="1844"/>
      <c r="AJ41" s="1844"/>
      <c r="AK41" s="1844"/>
      <c r="AL41" s="1844"/>
      <c r="AM41" s="1844"/>
      <c r="AN41" s="1844"/>
      <c r="AO41" s="1844"/>
      <c r="AP41" s="1844"/>
      <c r="AQ41" s="1844"/>
      <c r="AR41" s="1844"/>
      <c r="AS41" s="1844"/>
      <c r="AT41" s="1844"/>
      <c r="AU41" s="1844"/>
      <c r="AV41" s="1844"/>
      <c r="AW41" s="1844"/>
      <c r="AX41" s="1844"/>
      <c r="AY41" s="1844"/>
      <c r="AZ41" s="1844"/>
    </row>
    <row r="42" spans="2:52" ht="21" customHeight="1">
      <c r="B42" s="1845"/>
      <c r="C42" s="1846"/>
      <c r="D42" s="1846"/>
      <c r="E42" s="1846"/>
      <c r="F42" s="1847" t="s">
        <v>659</v>
      </c>
      <c r="G42" s="1846"/>
      <c r="H42" s="1845"/>
      <c r="I42" s="1845"/>
      <c r="J42" s="1845"/>
      <c r="K42" s="1845"/>
      <c r="L42" s="1845"/>
      <c r="M42" s="1845"/>
      <c r="N42" s="1845"/>
      <c r="O42" s="1845"/>
      <c r="P42" s="1845"/>
      <c r="Q42" s="1845"/>
      <c r="R42" s="1845"/>
      <c r="S42" s="1845"/>
      <c r="T42" s="1845"/>
      <c r="U42" s="1845"/>
      <c r="V42" s="1845"/>
      <c r="W42" s="1845"/>
      <c r="X42" s="1845"/>
      <c r="Y42" s="1845"/>
      <c r="Z42" s="1845"/>
      <c r="AA42" s="1845"/>
      <c r="AB42" s="1845"/>
      <c r="AC42" s="1845"/>
      <c r="AD42" s="1845"/>
      <c r="AE42" s="1845"/>
      <c r="AF42" s="1845"/>
      <c r="AG42" s="1845"/>
      <c r="AH42" s="1845"/>
      <c r="AI42" s="1845"/>
      <c r="AJ42" s="1845"/>
      <c r="AK42" s="1845"/>
      <c r="AL42" s="1845"/>
      <c r="AM42" s="1845"/>
      <c r="AN42" s="1845"/>
      <c r="AO42" s="1845"/>
      <c r="AP42" s="1845"/>
      <c r="AQ42" s="1845"/>
      <c r="AR42" s="1845"/>
      <c r="AS42" s="1845"/>
      <c r="AT42" s="1845"/>
      <c r="AU42" s="1845"/>
      <c r="AV42" s="1845"/>
      <c r="AW42" s="1845"/>
      <c r="AX42" s="1845"/>
      <c r="AY42" s="1845"/>
      <c r="AZ42" s="1845"/>
    </row>
    <row r="43" spans="2:52" ht="21" customHeight="1">
      <c r="B43" s="1845"/>
      <c r="C43" s="1846"/>
      <c r="D43" s="1846"/>
      <c r="E43" s="1846"/>
      <c r="F43" s="1846"/>
      <c r="G43" s="1846"/>
      <c r="H43" s="1845"/>
      <c r="I43" s="1845"/>
      <c r="J43" s="1845"/>
      <c r="K43" s="1845"/>
      <c r="L43" s="1845"/>
      <c r="M43" s="1845"/>
      <c r="N43" s="1845"/>
      <c r="O43" s="1845"/>
      <c r="P43" s="1845"/>
      <c r="Q43" s="1845"/>
      <c r="R43" s="1845"/>
      <c r="S43" s="1845"/>
      <c r="T43" s="1845"/>
      <c r="U43" s="1845"/>
      <c r="V43" s="1845"/>
      <c r="W43" s="1845"/>
      <c r="X43" s="1845"/>
      <c r="Y43" s="1845"/>
      <c r="Z43" s="1845"/>
      <c r="AA43" s="1845"/>
      <c r="AB43" s="1845"/>
      <c r="AC43" s="1845"/>
      <c r="AD43" s="1845"/>
      <c r="AE43" s="1845"/>
      <c r="AF43" s="1845"/>
      <c r="AG43" s="1845"/>
      <c r="AH43" s="1845"/>
      <c r="AI43" s="1845"/>
      <c r="AJ43" s="1845"/>
      <c r="AK43" s="1845"/>
      <c r="AL43" s="1845"/>
      <c r="AM43" s="1845"/>
      <c r="AN43" s="1845"/>
      <c r="AO43" s="1845"/>
      <c r="AP43" s="1845"/>
      <c r="AQ43" s="1845"/>
      <c r="AR43" s="1845"/>
      <c r="AS43" s="1845"/>
      <c r="AT43" s="1845"/>
      <c r="AU43" s="1845"/>
      <c r="AV43" s="1845"/>
      <c r="AW43" s="1845"/>
      <c r="AX43" s="1845"/>
      <c r="AY43" s="1845"/>
      <c r="AZ43" s="1845"/>
    </row>
    <row r="44" spans="2:52" ht="21" customHeight="1">
      <c r="B44" s="1845"/>
      <c r="C44" s="1846"/>
      <c r="D44" s="1846"/>
      <c r="E44" s="1846"/>
      <c r="F44" s="1846"/>
      <c r="G44" s="1846"/>
      <c r="H44" s="1845"/>
      <c r="I44" s="1845"/>
      <c r="J44" s="1845"/>
      <c r="K44" s="1845"/>
      <c r="L44" s="1845"/>
      <c r="M44" s="1845"/>
      <c r="N44" s="1845"/>
      <c r="O44" s="1845"/>
      <c r="P44" s="1845"/>
      <c r="Q44" s="1845"/>
      <c r="R44" s="1845"/>
      <c r="S44" s="1845"/>
      <c r="T44" s="1845"/>
      <c r="U44" s="1845"/>
      <c r="V44" s="1845"/>
      <c r="W44" s="1845"/>
      <c r="X44" s="1845"/>
      <c r="Y44" s="1845"/>
      <c r="Z44" s="1845"/>
      <c r="AA44" s="1845"/>
      <c r="AB44" s="1845"/>
      <c r="AC44" s="1845"/>
      <c r="AD44" s="1845"/>
      <c r="AE44" s="1845"/>
      <c r="AF44" s="1845"/>
      <c r="AG44" s="1845"/>
      <c r="AH44" s="1845"/>
      <c r="AI44" s="1845"/>
      <c r="AJ44" s="1845"/>
      <c r="AK44" s="1845"/>
      <c r="AL44" s="1845"/>
      <c r="AM44" s="1845"/>
      <c r="AN44" s="1845"/>
      <c r="AO44" s="1845"/>
      <c r="AP44" s="1845"/>
      <c r="AQ44" s="1845"/>
      <c r="AR44" s="1845"/>
      <c r="AS44" s="1845"/>
      <c r="AT44" s="1845"/>
      <c r="AU44" s="1845"/>
      <c r="AV44" s="1845"/>
      <c r="AW44" s="1845"/>
      <c r="AX44" s="1845"/>
      <c r="AY44" s="1845"/>
      <c r="AZ44" s="1845"/>
    </row>
    <row r="45" spans="2:52" ht="21" customHeight="1">
      <c r="B45" s="1845"/>
      <c r="C45" s="1846"/>
      <c r="D45" s="1846"/>
      <c r="E45" s="1846"/>
      <c r="F45" s="1846"/>
      <c r="G45" s="1846"/>
      <c r="H45" s="1845"/>
      <c r="I45" s="1845"/>
      <c r="J45" s="1845"/>
      <c r="K45" s="1845"/>
      <c r="L45" s="1845"/>
      <c r="M45" s="1845"/>
      <c r="N45" s="1845"/>
      <c r="O45" s="1845"/>
      <c r="P45" s="1845"/>
      <c r="Q45" s="1845"/>
      <c r="R45" s="1845"/>
      <c r="S45" s="1845"/>
      <c r="T45" s="1845"/>
      <c r="U45" s="1845"/>
      <c r="V45" s="1845"/>
      <c r="W45" s="1845"/>
      <c r="X45" s="1845"/>
      <c r="Y45" s="1845"/>
      <c r="Z45" s="1845"/>
      <c r="AA45" s="1845"/>
      <c r="AB45" s="1845"/>
      <c r="AC45" s="1845"/>
      <c r="AD45" s="1845"/>
      <c r="AE45" s="1845"/>
      <c r="AF45" s="1845"/>
      <c r="AG45" s="1845"/>
      <c r="AH45" s="1845"/>
      <c r="AI45" s="1845"/>
      <c r="AJ45" s="1845"/>
      <c r="AK45" s="1845"/>
      <c r="AL45" s="1845"/>
      <c r="AM45" s="1845"/>
      <c r="AN45" s="1845"/>
      <c r="AO45" s="1845"/>
      <c r="AP45" s="1845"/>
      <c r="AQ45" s="1845"/>
      <c r="AR45" s="1845"/>
      <c r="AS45" s="1845"/>
      <c r="AT45" s="1845"/>
      <c r="AU45" s="1845"/>
      <c r="AV45" s="1845"/>
      <c r="AW45" s="1845"/>
      <c r="AX45" s="1845"/>
      <c r="AY45" s="1845"/>
      <c r="AZ45" s="1845"/>
    </row>
    <row r="46" spans="2:52" ht="21" customHeight="1">
      <c r="B46" s="1845"/>
      <c r="C46" s="1846"/>
      <c r="D46" s="1846"/>
      <c r="E46" s="1846"/>
      <c r="F46" s="1846"/>
      <c r="G46" s="1846"/>
      <c r="H46" s="1845"/>
      <c r="I46" s="1845"/>
      <c r="J46" s="1845"/>
      <c r="K46" s="1845"/>
      <c r="L46" s="1845"/>
      <c r="M46" s="1845"/>
      <c r="N46" s="1845"/>
      <c r="O46" s="1845"/>
      <c r="P46" s="1845"/>
      <c r="Q46" s="1845"/>
      <c r="R46" s="1845"/>
      <c r="S46" s="1845"/>
      <c r="T46" s="1845"/>
      <c r="U46" s="1845"/>
      <c r="V46" s="1845"/>
      <c r="W46" s="1845"/>
      <c r="X46" s="1845"/>
      <c r="Y46" s="1845"/>
      <c r="Z46" s="1845"/>
      <c r="AA46" s="1845"/>
      <c r="AB46" s="1845"/>
      <c r="AC46" s="1845"/>
      <c r="AD46" s="1845"/>
      <c r="AE46" s="1845"/>
      <c r="AF46" s="1845"/>
      <c r="AG46" s="1845"/>
      <c r="AH46" s="1845"/>
      <c r="AI46" s="1845"/>
      <c r="AJ46" s="1845"/>
      <c r="AK46" s="1845"/>
      <c r="AL46" s="1845"/>
      <c r="AM46" s="1845"/>
      <c r="AN46" s="1845"/>
      <c r="AO46" s="1845"/>
      <c r="AP46" s="1845"/>
      <c r="AQ46" s="1845"/>
      <c r="AR46" s="1845"/>
      <c r="AS46" s="1845"/>
      <c r="AT46" s="1845"/>
      <c r="AU46" s="1845"/>
      <c r="AV46" s="1845"/>
      <c r="AW46" s="1845"/>
      <c r="AX46" s="1845"/>
      <c r="AY46" s="1845"/>
      <c r="AZ46" s="1845"/>
    </row>
  </sheetData>
  <sheetProtection/>
  <mergeCells count="142">
    <mergeCell ref="K38:L38"/>
    <mergeCell ref="N38:AO38"/>
    <mergeCell ref="G39:H39"/>
    <mergeCell ref="I39:J39"/>
    <mergeCell ref="K39:L39"/>
    <mergeCell ref="N39:AO40"/>
    <mergeCell ref="G40:H40"/>
    <mergeCell ref="I40:J40"/>
    <mergeCell ref="K40:L40"/>
    <mergeCell ref="K35:L35"/>
    <mergeCell ref="N35:AO36"/>
    <mergeCell ref="G36:H36"/>
    <mergeCell ref="I36:J36"/>
    <mergeCell ref="K36:L36"/>
    <mergeCell ref="G37:H37"/>
    <mergeCell ref="I37:J37"/>
    <mergeCell ref="K37:L37"/>
    <mergeCell ref="K32:L32"/>
    <mergeCell ref="N32:U32"/>
    <mergeCell ref="G33:H33"/>
    <mergeCell ref="I33:J33"/>
    <mergeCell ref="K33:L33"/>
    <mergeCell ref="N33:AO34"/>
    <mergeCell ref="G34:H34"/>
    <mergeCell ref="I34:J34"/>
    <mergeCell ref="K34:L34"/>
    <mergeCell ref="C28:D28"/>
    <mergeCell ref="C29:D29"/>
    <mergeCell ref="C30:D30"/>
    <mergeCell ref="B32:D40"/>
    <mergeCell ref="G32:H32"/>
    <mergeCell ref="I32:J32"/>
    <mergeCell ref="G35:H35"/>
    <mergeCell ref="I35:J35"/>
    <mergeCell ref="G38:H38"/>
    <mergeCell ref="I38:J38"/>
    <mergeCell ref="N25:T25"/>
    <mergeCell ref="U25:AA25"/>
    <mergeCell ref="AB25:AH25"/>
    <mergeCell ref="AI25:AK25"/>
    <mergeCell ref="AL25:AL27"/>
    <mergeCell ref="AM25:AO25"/>
    <mergeCell ref="AM26:AM27"/>
    <mergeCell ref="AN26:AN27"/>
    <mergeCell ref="AO26:AO27"/>
    <mergeCell ref="AN20:AN21"/>
    <mergeCell ref="AO20:AO21"/>
    <mergeCell ref="A22:F22"/>
    <mergeCell ref="A23:D23"/>
    <mergeCell ref="E23:F23"/>
    <mergeCell ref="A25:B30"/>
    <mergeCell ref="C25:D27"/>
    <mergeCell ref="E25:E27"/>
    <mergeCell ref="F25:F27"/>
    <mergeCell ref="G25:M25"/>
    <mergeCell ref="C20:C21"/>
    <mergeCell ref="D20:D21"/>
    <mergeCell ref="E20:E21"/>
    <mergeCell ref="F20:F21"/>
    <mergeCell ref="AL20:AL21"/>
    <mergeCell ref="AM20:AM21"/>
    <mergeCell ref="AO16:AO17"/>
    <mergeCell ref="C18:C19"/>
    <mergeCell ref="D18:D19"/>
    <mergeCell ref="E18:E19"/>
    <mergeCell ref="F18:F19"/>
    <mergeCell ref="AL18:AL19"/>
    <mergeCell ref="AM18:AM19"/>
    <mergeCell ref="AN18:AN19"/>
    <mergeCell ref="AO18:AO19"/>
    <mergeCell ref="D16:D17"/>
    <mergeCell ref="E16:E17"/>
    <mergeCell ref="F16:F17"/>
    <mergeCell ref="AL16:AL17"/>
    <mergeCell ref="AM16:AM17"/>
    <mergeCell ref="AN16:AN17"/>
    <mergeCell ref="AN11:AN12"/>
    <mergeCell ref="AO11:AO12"/>
    <mergeCell ref="C13:C14"/>
    <mergeCell ref="D13:D14"/>
    <mergeCell ref="E13:E14"/>
    <mergeCell ref="F13:F14"/>
    <mergeCell ref="AL13:AL14"/>
    <mergeCell ref="AM13:AM14"/>
    <mergeCell ref="AN13:AN14"/>
    <mergeCell ref="AO13:AO14"/>
    <mergeCell ref="AL9:AL10"/>
    <mergeCell ref="AM9:AM10"/>
    <mergeCell ref="AN9:AN10"/>
    <mergeCell ref="AO9:AO10"/>
    <mergeCell ref="C11:C12"/>
    <mergeCell ref="D11:D12"/>
    <mergeCell ref="E11:E12"/>
    <mergeCell ref="F11:F12"/>
    <mergeCell ref="AL11:AL12"/>
    <mergeCell ref="AM11:AM12"/>
    <mergeCell ref="A9:A21"/>
    <mergeCell ref="B9:B15"/>
    <mergeCell ref="C9:C10"/>
    <mergeCell ref="D9:D10"/>
    <mergeCell ref="E9:E10"/>
    <mergeCell ref="F9:F10"/>
    <mergeCell ref="C15:D15"/>
    <mergeCell ref="E15:F15"/>
    <mergeCell ref="B16:B21"/>
    <mergeCell ref="C16:C17"/>
    <mergeCell ref="N6:T6"/>
    <mergeCell ref="U6:AA6"/>
    <mergeCell ref="AB6:AH6"/>
    <mergeCell ref="AI6:AK6"/>
    <mergeCell ref="AL6:AL8"/>
    <mergeCell ref="AM6:AO6"/>
    <mergeCell ref="AM7:AM8"/>
    <mergeCell ref="AN7:AN8"/>
    <mergeCell ref="AO7:AO8"/>
    <mergeCell ref="A6:B8"/>
    <mergeCell ref="C6:C8"/>
    <mergeCell ref="D6:D8"/>
    <mergeCell ref="E6:E8"/>
    <mergeCell ref="F6:F8"/>
    <mergeCell ref="G6:M6"/>
    <mergeCell ref="X4:Z4"/>
    <mergeCell ref="AA4:AN4"/>
    <mergeCell ref="B5:N5"/>
    <mergeCell ref="O5:X5"/>
    <mergeCell ref="Y5:AG5"/>
    <mergeCell ref="AH5:AO5"/>
    <mergeCell ref="A4:B4"/>
    <mergeCell ref="D4:G4"/>
    <mergeCell ref="H4:J4"/>
    <mergeCell ref="K4:O4"/>
    <mergeCell ref="P4:R4"/>
    <mergeCell ref="S4:W4"/>
    <mergeCell ref="B1:C1"/>
    <mergeCell ref="AN1:AO2"/>
    <mergeCell ref="A2:U2"/>
    <mergeCell ref="W2:Y2"/>
    <mergeCell ref="AA2:AB2"/>
    <mergeCell ref="A3:E3"/>
    <mergeCell ref="F3:T3"/>
    <mergeCell ref="U3:AA3"/>
    <mergeCell ref="AB3:AO3"/>
  </mergeCells>
  <dataValidations count="10">
    <dataValidation type="list" allowBlank="1" showInputMessage="1" showErrorMessage="1" sqref="C16:C21">
      <formula1>$AR$1:$BA$1</formula1>
    </dataValidation>
    <dataValidation type="list" allowBlank="1" showInputMessage="1" showErrorMessage="1" sqref="C9:C14">
      <formula1>$AR$1:$AS$1</formula1>
    </dataValidation>
    <dataValidation type="list" allowBlank="1" showInputMessage="1" showErrorMessage="1" sqref="F3:T3">
      <formula1>"　,児童発達支援,医療型児童発達支援,放課後等デイサービス,居宅訪問型児童発達支援,保育所等訪問支援"</formula1>
    </dataValidation>
    <dataValidation type="list" allowBlank="1" showInputMessage="1" showErrorMessage="1" sqref="P4:R4 X4:Z4">
      <formula1>"あり,なし"</formula1>
    </dataValidation>
    <dataValidation type="list" allowBlank="1" showInputMessage="1" showErrorMessage="1" sqref="G16:AK16 G11:AK11 G20:AK20 G9:AK9 G13:AK13 G18:AK18 G28:AK30">
      <formula1>$E$33:$E$40</formula1>
    </dataValidation>
    <dataValidation type="list" allowBlank="1" showInputMessage="1" showErrorMessage="1" sqref="E9:E14 E28:E30 E16:E21">
      <formula1>$AR$2:$AU$2</formula1>
    </dataValidation>
    <dataValidation type="list" allowBlank="1" showInputMessage="1" showErrorMessage="1" sqref="G27:T27 AB27:AK27">
      <formula1>$AR$3:$AX$3</formula1>
    </dataValidation>
    <dataValidation type="list" allowBlank="1" showInputMessage="1" showErrorMessage="1" sqref="U27:AA27">
      <formula1>$AS$9:$AS$14</formula1>
    </dataValidation>
    <dataValidation type="list" allowBlank="1" showInputMessage="1" showErrorMessage="1" sqref="AN1:AO2">
      <formula1>"予定or実績,予定,実績"</formula1>
    </dataValidation>
    <dataValidation type="list" allowBlank="1" showInputMessage="1" showErrorMessage="1" sqref="D9:D14 D16:D21">
      <formula1>"□,■"</formula1>
    </dataValidation>
  </dataValidations>
  <printOptions/>
  <pageMargins left="0.7" right="0.7" top="0.75" bottom="0.75" header="0.3" footer="0.3"/>
  <pageSetup horizontalDpi="600" verticalDpi="600" orientation="portrait" paperSize="9" scale="45" r:id="rId1"/>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芝　明弘</dc:creator>
  <cp:keywords/>
  <dc:description/>
  <cp:lastModifiedBy>Administrator</cp:lastModifiedBy>
  <cp:lastPrinted>2023-05-01T08:42:46Z</cp:lastPrinted>
  <dcterms:modified xsi:type="dcterms:W3CDTF">2023-08-25T02:13:36Z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