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7395" tabRatio="880" activeTab="0"/>
  </bookViews>
  <sheets>
    <sheet name="添付書類１" sheetId="1" r:id="rId1"/>
    <sheet name="添付書類１ (記載例)" sheetId="2" r:id="rId2"/>
    <sheet name="添付書類１-２（GH用）" sheetId="3" r:id="rId3"/>
    <sheet name="平均利用者数算定シート（GH）" sheetId="4" r:id="rId4"/>
    <sheet name="平均利用者数算定シート（生活介護）" sheetId="5" r:id="rId5"/>
    <sheet name="平均利用者数算定シート（生活介護以外）" sheetId="6" r:id="rId6"/>
  </sheets>
  <definedNames>
    <definedName name="_xlfn.IFS" hidden="1">#NAME?</definedName>
    <definedName name="Ⅰ">'添付書類１-２（GH用）'!$L$15:$M$15</definedName>
    <definedName name="Ⅱ">'添付書類１-２（GH用）'!$L$16:$M$16</definedName>
    <definedName name="Ⅲ">'添付書類１-２（GH用）'!$L$17:$M$17</definedName>
    <definedName name="houjin" localSheetId="4">#REF!</definedName>
    <definedName name="houjin" localSheetId="5">#REF!</definedName>
    <definedName name="houjin">#REF!</definedName>
    <definedName name="jigyoumeishou" localSheetId="4">#REF!</definedName>
    <definedName name="jigyoumeishou" localSheetId="5">#REF!</definedName>
    <definedName name="jigyoumeishou">#REF!</definedName>
    <definedName name="kanagawaken" localSheetId="4">#REF!</definedName>
    <definedName name="kanagawaken" localSheetId="5">#REF!</definedName>
    <definedName name="kanagawaken">#REF!</definedName>
    <definedName name="kawasaki">#REF!</definedName>
    <definedName name="_xlnm.Print_Area" localSheetId="0">'添付書類１'!$A$1:$AS$43</definedName>
    <definedName name="_xlnm.Print_Area" localSheetId="1">'添付書類１ (記載例)'!$A$1:$AS$33</definedName>
    <definedName name="_xlnm.Print_Area" localSheetId="2">'添付書類１-２（GH用）'!$A$1:$H$26</definedName>
    <definedName name="_xlnm.Print_Area" localSheetId="3">'平均利用者数算定シート（GH）'!$A$1:$Q$74</definedName>
    <definedName name="_xlnm.Print_Area" localSheetId="4">'平均利用者数算定シート（生活介護）'!$A$1:$Q$72</definedName>
    <definedName name="siharai" localSheetId="4">#REF!</definedName>
    <definedName name="siharai" localSheetId="5">#REF!</definedName>
    <definedName name="siharai">#REF!</definedName>
    <definedName name="sikuchouson" localSheetId="4">#REF!</definedName>
    <definedName name="sikuchouson" localSheetId="5">#REF!</definedName>
    <definedName name="sikuchouson">#REF!</definedName>
    <definedName name="sinseisaki" localSheetId="4">#REF!</definedName>
    <definedName name="sinseisaki" localSheetId="5">#REF!</definedName>
    <definedName name="sinseisaki">#REF!</definedName>
    <definedName name="yokohama">#REF!</definedName>
    <definedName name="サービス提供形態">'添付書類１-２（GH用）'!$K$14:$M$14</definedName>
    <definedName name="介護サービス包括型">'添付書類１-２（GH用）'!$K$15:$K$17</definedName>
    <definedName name="外部サービス利用型">'添付書類１-２（GH用）'!$L$15:$L$18</definedName>
    <definedName name="日中サービス支援型">'添付書類１-２（GH用）'!$M$15:$M$17</definedName>
  </definedNames>
  <calcPr fullCalcOnLoad="1"/>
</workbook>
</file>

<file path=xl/comments2.xml><?xml version="1.0" encoding="utf-8"?>
<comments xmlns="http://schemas.openxmlformats.org/spreadsheetml/2006/main">
  <authors>
    <author>HEIMAT</author>
    <author>POL</author>
  </authors>
  <commentList>
    <comment ref="E12" authorId="0">
      <text>
        <r>
          <rPr>
            <sz val="12"/>
            <rFont val="ＭＳ Ｐゴシック"/>
            <family val="3"/>
          </rPr>
          <t>曜日はカレンダーに基づき修正のうえ、記入してください。</t>
        </r>
      </text>
    </comment>
    <comment ref="M8" authorId="0">
      <text>
        <r>
          <rPr>
            <sz val="12"/>
            <rFont val="ＭＳ Ｐゴシック"/>
            <family val="3"/>
          </rPr>
          <t>新設の事業所の場合、定員の９０％（推定数）となります。</t>
        </r>
      </text>
    </comment>
    <comment ref="AF9" authorId="0">
      <text>
        <r>
          <rPr>
            <sz val="12"/>
            <rFont val="ＭＳ Ｐゴシック"/>
            <family val="3"/>
          </rPr>
          <t>人員配置体制加算Ⅰ～Ⅲ型(生活介護)等、人員配置に関する加算がある場合は記載する。</t>
        </r>
      </text>
    </comment>
    <comment ref="Y19" authorId="1">
      <text>
        <r>
          <rPr>
            <sz val="10"/>
            <rFont val="MS P ゴシック"/>
            <family val="3"/>
          </rPr>
          <t>有給休暇取得時は「○」（半日、時間休暇取得は「△」）にしてください。
※勤務時間合計や常勤換算後の人数が少なくなりますが、そのままで差し支えありません。</t>
        </r>
      </text>
    </comment>
  </commentList>
</comments>
</file>

<file path=xl/sharedStrings.xml><?xml version="1.0" encoding="utf-8"?>
<sst xmlns="http://schemas.openxmlformats.org/spreadsheetml/2006/main" count="388" uniqueCount="210">
  <si>
    <t>従業者の勤務の体制及び勤務形態一覧表（　　　　年　　　　月分）</t>
  </si>
  <si>
    <t>サービス提供単位※</t>
  </si>
  <si>
    <t>事業所・施設名</t>
  </si>
  <si>
    <t>職種</t>
  </si>
  <si>
    <t>勤務形態</t>
  </si>
  <si>
    <t>氏名</t>
  </si>
  <si>
    <t>第１週</t>
  </si>
  <si>
    <t>第２週</t>
  </si>
  <si>
    <t>第３週</t>
  </si>
  <si>
    <t>第４週</t>
  </si>
  <si>
    <t>週平均の勤務時間</t>
  </si>
  <si>
    <t>常勤換算後の人数</t>
  </si>
  <si>
    <t>合計</t>
  </si>
  <si>
    <t>1週間に当該事業所・施設における常勤職員の勤務すべき時間数</t>
  </si>
  <si>
    <t>☆</t>
  </si>
  <si>
    <t>サービスの種類</t>
  </si>
  <si>
    <t>管理者</t>
  </si>
  <si>
    <t>サービス管理責任者</t>
  </si>
  <si>
    <t>　</t>
  </si>
  <si>
    <r>
      <t>サービス提供単位名（</t>
    </r>
    <r>
      <rPr>
        <u val="single"/>
        <sz val="12"/>
        <rFont val="ＭＳ ゴシック"/>
        <family val="3"/>
      </rPr>
      <t>※複数のサービス提供単位を設定する場合のみ</t>
    </r>
    <r>
      <rPr>
        <sz val="12"/>
        <rFont val="ＭＳ ゴシック"/>
        <family val="3"/>
      </rPr>
      <t>）</t>
    </r>
  </si>
  <si>
    <t>　</t>
  </si>
  <si>
    <t>定員</t>
  </si>
  <si>
    <t>前年度の平均利用者数</t>
  </si>
  <si>
    <t>指定基準上の必要職員数</t>
  </si>
  <si>
    <t>平均障害程度区分（生活介護の場合に記載）</t>
  </si>
  <si>
    <t>　</t>
  </si>
  <si>
    <t>人員配置区分等届出上の必要職員数</t>
  </si>
  <si>
    <t>直接サービス提供職員</t>
  </si>
  <si>
    <t>資格等</t>
  </si>
  <si>
    <t>木</t>
  </si>
  <si>
    <t>金</t>
  </si>
  <si>
    <t>日</t>
  </si>
  <si>
    <t>火</t>
  </si>
  <si>
    <t>←必ず記入</t>
  </si>
  <si>
    <t>サービス提供時間</t>
  </si>
  <si>
    <t>その他の職員</t>
  </si>
  <si>
    <t>○○園</t>
  </si>
  <si>
    <t>看護職員</t>
  </si>
  <si>
    <t>非常勤・兼務</t>
  </si>
  <si>
    <t>Ａ</t>
  </si>
  <si>
    <t>機能訓練指導員</t>
  </si>
  <si>
    <t>Ｂ</t>
  </si>
  <si>
    <t>生活支援員</t>
  </si>
  <si>
    <t>常勤・専従</t>
  </si>
  <si>
    <t>Ｃ</t>
  </si>
  <si>
    <t>生活支援員</t>
  </si>
  <si>
    <t>常勤・専従</t>
  </si>
  <si>
    <t>Ｄ</t>
  </si>
  <si>
    <t>Ｅ</t>
  </si>
  <si>
    <t>非常勤・専従</t>
  </si>
  <si>
    <t>Ｆ</t>
  </si>
  <si>
    <t>Ｇ</t>
  </si>
  <si>
    <t>Ｈ</t>
  </si>
  <si>
    <t>Ｉ</t>
  </si>
  <si>
    <t>Ｊ</t>
  </si>
  <si>
    <t>医師</t>
  </si>
  <si>
    <t>Ｋ</t>
  </si>
  <si>
    <t>事務員</t>
  </si>
  <si>
    <t>Ｌ</t>
  </si>
  <si>
    <t>栄養士</t>
  </si>
  <si>
    <t>Ｍ</t>
  </si>
  <si>
    <t>調理員</t>
  </si>
  <si>
    <t>Ｎ</t>
  </si>
  <si>
    <t>土</t>
  </si>
  <si>
    <t>月</t>
  </si>
  <si>
    <t>　　　　人</t>
  </si>
  <si>
    <t>　　　人</t>
  </si>
  <si>
    <t>18　人</t>
  </si>
  <si>
    <t>非常勤・専従</t>
  </si>
  <si>
    <t>（添付書類１）</t>
  </si>
  <si>
    <t>　</t>
  </si>
  <si>
    <t>　</t>
  </si>
  <si>
    <t>４週の合計</t>
  </si>
  <si>
    <t>注４</t>
  </si>
  <si>
    <t>注３</t>
  </si>
  <si>
    <t>注１</t>
  </si>
  <si>
    <t>注２</t>
  </si>
  <si>
    <t>☆欄は、当該月の曜日を記入してください。</t>
  </si>
  <si>
    <t>注５</t>
  </si>
  <si>
    <t>注６</t>
  </si>
  <si>
    <t>「常勤換算後の人数」欄の算出に当たっては、小数点以下第２位を切り捨ててください。なお、「週平均の勤務時間」数が、超過勤務等により常勤職員の勤務すべ</t>
  </si>
  <si>
    <t>注７</t>
  </si>
  <si>
    <t>各事業所・施設において使用している勤務割表等（変更の届出の場合は変更後の予定勤務割表等）により、届出の対象となる従業者の職種、勤務形態、氏名、当該</t>
  </si>
  <si>
    <t>注８</t>
  </si>
  <si>
    <t>注９</t>
  </si>
  <si>
    <t>　</t>
  </si>
  <si>
    <t>業務の勤務時間数、常勤換算後の人数が確認できる場合はその書類をもって添付書類として差し支えありません。</t>
  </si>
  <si>
    <t>注10</t>
  </si>
  <si>
    <t>共同生活住居１</t>
  </si>
  <si>
    <t>共同生活住居２</t>
  </si>
  <si>
    <t>共同生活住居３</t>
  </si>
  <si>
    <t>計</t>
  </si>
  <si>
    <t>区分２以下</t>
  </si>
  <si>
    <t>区分３</t>
  </si>
  <si>
    <t>区分４</t>
  </si>
  <si>
    <t>区分５</t>
  </si>
  <si>
    <t>区分６</t>
  </si>
  <si>
    <t>必要な生活支援員数</t>
  </si>
  <si>
    <t>必要な世話人数</t>
  </si>
  <si>
    <t>◇必要な職員数</t>
  </si>
  <si>
    <t>※リストより選択</t>
  </si>
  <si>
    <t>　サービス費区分</t>
  </si>
  <si>
    <t>Ⅰ</t>
  </si>
  <si>
    <t>Ⅱ</t>
  </si>
  <si>
    <t>Ⅲ</t>
  </si>
  <si>
    <t>Ⅳ</t>
  </si>
  <si>
    <t>◇共同生活住居ごと、支援区分ごとの前年度平均利用者数</t>
  </si>
  <si>
    <t>生活介護　</t>
  </si>
  <si>
    <t>　20　人</t>
  </si>
  <si>
    <t>4以上5未満（5：1）　</t>
  </si>
  <si>
    <t>（5：1）　　　　　3.6</t>
  </si>
  <si>
    <t>人員配置加算Ⅲ型（2.5：1）　→　7.2</t>
  </si>
  <si>
    <t>水</t>
  </si>
  <si>
    <t>常勤・専従</t>
  </si>
  <si>
    <t>Ｏ</t>
  </si>
  <si>
    <t>Ｐ</t>
  </si>
  <si>
    <t>看護師</t>
  </si>
  <si>
    <t>理学療法士</t>
  </si>
  <si>
    <t>介護福祉士</t>
  </si>
  <si>
    <t>社会福祉士</t>
  </si>
  <si>
    <t>記載例</t>
  </si>
  <si>
    <t>　　単位中　　　単位目</t>
  </si>
  <si>
    <t>9:1</t>
  </si>
  <si>
    <t>6:1</t>
  </si>
  <si>
    <t>4:1</t>
  </si>
  <si>
    <t>2.5:1</t>
  </si>
  <si>
    <t>「勤務形態」欄は、①常勤・専従、②常勤・兼務、③非常勤・専従、④非常勤・兼務のいずれかを記載してください。なお、兼務とは、同一事業所内において他の</t>
  </si>
  <si>
    <t>職務を兼ねることであり、同一法人内の他事業所で他の職務を兼ねる場合は該当しません。</t>
  </si>
  <si>
    <t>注11</t>
  </si>
  <si>
    <t>注12</t>
  </si>
  <si>
    <t>一週間に当該事業所・施設における常勤職員の勤務すべき時間数を入力していない場合や、４週の合計時間数が一週間に当該事業所・施設における常勤職員の勤務すべき時間数☓４を超えた場合、</t>
  </si>
  <si>
    <t>合計数が赤字で表示されます。</t>
  </si>
  <si>
    <t>き時間数を超える場合であっても、常勤換算後の人数は「1.0」とみなします。</t>
  </si>
  <si>
    <t>注13</t>
  </si>
  <si>
    <t>○</t>
  </si>
  <si>
    <t>なお合計勤務時間が常勤の勤務すべき時間数に達しなかったり、常勤換算後の人数が1.0を下回ることがありますが、そのままで差し支えありません。</t>
  </si>
  <si>
    <t>△</t>
  </si>
  <si>
    <t>本表はサービスの種類ごとに作成してください（※通所施設で従たる事業所がある場合は主たる事業所・従たる事業所ごとに作成してください）。</t>
  </si>
  <si>
    <t>※の項目は、療養介護・生活介護・施設入所支援において複数のサービス提供単位を設定する場合に記載してください。</t>
  </si>
  <si>
    <t>加算等に係る加配職員である場合は、氏名の後ろに「（加配分）」と明記、区分した上、それぞれ１日あたりの勤務時間を記載してください。</t>
  </si>
  <si>
    <t>「資格等」欄には、「介護福祉士」「看護師」等の資格の種類、または「訪問介護員○級」「居宅介護従業者○級」等の研修の修了状況を記載してください。</t>
  </si>
  <si>
    <t>行が不足する場合は、適宜複写し作成してください。</t>
  </si>
  <si>
    <t>共同生活援助（グループホーム）の場合は、添付書類１-２も提出してください。</t>
  </si>
  <si>
    <t>勤務表（予定表・実績表）は毎月作成し、基準上の人員配置を満たしていることの確認を行ってください。その際、報酬区分に変更がある場合は速やかに届け出てください。</t>
  </si>
  <si>
    <t>常勤配置職員が有給休暇の取得や休職等により欠勤している場合は、時間数に替えて「○」（半日、時間休暇取得は「△」）を記入してください。</t>
  </si>
  <si>
    <t>Ⅰ</t>
  </si>
  <si>
    <t>◇　平均利用者数等算定シート　（生活介護）</t>
  </si>
  <si>
    <t>事業所名</t>
  </si>
  <si>
    <t>平均障害支援区分</t>
  </si>
  <si>
    <t>定  員</t>
  </si>
  <si>
    <t>延べ利用者数</t>
  </si>
  <si>
    <t xml:space="preserve"> 　→　×延べ区分　○延べ利用者数</t>
  </si>
  <si>
    <t>平均利用者数</t>
  </si>
  <si>
    <t>区分４以下でたんの吸引等を必要とする者</t>
  </si>
  <si>
    <t>区分５～６等の延べ利用者の割合</t>
  </si>
  <si>
    <t>サービス提供単位ごとの月別の利用日数（本体報酬を算定した日数）</t>
  </si>
  <si>
    <t>利用者</t>
  </si>
  <si>
    <t>受給者番号</t>
  </si>
  <si>
    <t>延べ利
用者数</t>
  </si>
  <si>
    <t>延べ
区分</t>
  </si>
  <si>
    <t>延べ利用者数×６</t>
  </si>
  <si>
    <t>小計</t>
  </si>
  <si>
    <t>延べ利用者数×５</t>
  </si>
  <si>
    <t>延べ利用者数×４</t>
  </si>
  <si>
    <t>延べ利用者数×３</t>
  </si>
  <si>
    <t>区分２</t>
  </si>
  <si>
    <t>延べ利用者数×２</t>
  </si>
  <si>
    <t>月別開所日数</t>
  </si>
  <si>
    <t>＊利用者数が多いときは，適宜ワークシートの行数を増やしてください。</t>
  </si>
  <si>
    <t>＊前年度における事業実績が６月以上である場合入力してください。（６月未満の場合は，定員の９０％を利用者数とする。）</t>
  </si>
  <si>
    <t>前年度平均利用者数算定シート【生活介護】</t>
  </si>
  <si>
    <t>◇　平均利用者数算定シート　（就労継続支援Ａ型/B型、就労移行支援、自立訓練/宿泊型自立訓練）</t>
  </si>
  <si>
    <t>前年度平均利用者数算定シート【生活介護以外】</t>
  </si>
  <si>
    <t>（添付書類１－２）（※１　実施サービスが共同生活援助の場合に提出）</t>
  </si>
  <si>
    <t>　　　　　　　　　（※２　別紙平均利用者数算定シートも併せて提出してください。）</t>
  </si>
  <si>
    <t>人</t>
  </si>
  <si>
    <t>共同生活住居ごとの月別の利用日数（本体報酬を算定した日数）</t>
  </si>
  <si>
    <t>平均利用者数</t>
  </si>
  <si>
    <t>平均利用者数</t>
  </si>
  <si>
    <t>以下</t>
  </si>
  <si>
    <t>前年度平均利用者数算定シート（共同生活住居が複数ある場合、このシートを共同生活住居毎に作成してください）</t>
  </si>
  <si>
    <t>◇　平均利用者数等算定シート　（共同生活援助）</t>
  </si>
  <si>
    <t>共同生活住居の名称</t>
  </si>
  <si>
    <t>定　員</t>
  </si>
  <si>
    <t>＊定員を変更した場合は、定員変更後６月未満の間は前年度利用者数＋定員増減分の９０％を利用者数としてください。</t>
  </si>
  <si>
    <t>サービス提供形態</t>
  </si>
  <si>
    <t>共同生活住居４</t>
  </si>
  <si>
    <t>共同生活住居５</t>
  </si>
  <si>
    <t>※黄色のセルを入力してください</t>
  </si>
  <si>
    <t>介護サービス包括型</t>
  </si>
  <si>
    <t>外部サービス利用型</t>
  </si>
  <si>
    <t>日中サービス支援型</t>
  </si>
  <si>
    <t>※計算式に用いますので、削除しないでください。</t>
  </si>
  <si>
    <t>従業者の勤務の体制及び勤務形態一覧表（令和○○年○月分）</t>
  </si>
  <si>
    <t>＊前年度の平均利用者数の考え方については、別紙「前年度平均利用者数の算定（考え方）について」を参照してください。</t>
  </si>
  <si>
    <t>区分４以下で行動関連項目の点数合計10点以上の者</t>
  </si>
  <si>
    <t>R4.4</t>
  </si>
  <si>
    <t>R4.4</t>
  </si>
  <si>
    <t>R4.5</t>
  </si>
  <si>
    <t>R4.6</t>
  </si>
  <si>
    <t>R4.7</t>
  </si>
  <si>
    <t>R4.8</t>
  </si>
  <si>
    <t>R4.9</t>
  </si>
  <si>
    <t>R4.10</t>
  </si>
  <si>
    <t>R4.11</t>
  </si>
  <si>
    <t>R4.12</t>
  </si>
  <si>
    <t>R5.1</t>
  </si>
  <si>
    <t>R5.1</t>
  </si>
  <si>
    <t>R5.2</t>
  </si>
  <si>
    <t>R5.3</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</si>
</sst>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0_ "/>
    <numFmt numFmtId="179" formatCode="#,##0.0_ &quot;人&quot;"/>
    <numFmt numFmtId="180" formatCode="#,##0_ "/>
    <numFmt numFmtId="181" formatCode="0_ "/>
    <numFmt numFmtId="182" formatCode="General\ &quot;人&quot;"/>
    <numFmt numFmtId="183" formatCode="#,##0.00_ "/>
    <numFmt numFmtId="184" formatCode="0.00_ "/>
    <numFmt numFmtId="185" formatCode="0.0"/>
    <numFmt numFmtId="186" formatCode="[$-411]ggge&quot;年&quot;m&quot;月&quot;d&quot;日&quot;;@"/>
  </numFmts>
  <fonts count="45">
    <font>
      <sz val="11"/>
      <name val="ＭＳ Ｐゴシック"/>
      <family val="3"/>
    </font>
    <font>
      <sz val="11"/>
      <color indexed="8"/>
      <name val="ＭＳ Ｐゴシック"/>
      <family val="3"/>
    </font>
    <font>
      <sz val="6"/>
      <name val="ＭＳ Ｐゴシック"/>
      <family val="3"/>
    </font>
    <font>
      <sz val="12"/>
      <name val="ＭＳ ゴシック"/>
      <family val="3"/>
    </font>
    <font>
      <sz val="14"/>
      <name val="ＭＳ ゴシック"/>
      <family val="3"/>
    </font>
    <font>
      <sz val="9"/>
      <name val="ＭＳ ゴシック"/>
      <family val="3"/>
    </font>
    <font>
      <sz val="11"/>
      <name val="ＭＳ ゴシック"/>
      <family val="3"/>
    </font>
    <font>
      <sz val="12"/>
      <name val="ＭＳ Ｐゴシック"/>
      <family val="3"/>
    </font>
    <font>
      <b/>
      <sz val="12"/>
      <name val="ＭＳ ゴシック"/>
      <family val="3"/>
    </font>
    <font>
      <u val="single"/>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sz val="10"/>
      <name val="MS P ゴシック"/>
      <family val="3"/>
    </font>
    <font>
      <sz val="18"/>
      <name val="ＭＳ ゴシック"/>
      <family val="3"/>
    </font>
    <font>
      <sz val="12"/>
      <color indexed="16"/>
      <name val="ＭＳ Ｐゴシック"/>
      <family val="3"/>
    </font>
    <font>
      <sz val="14"/>
      <name val="ＭＳ Ｐゴシック"/>
      <family val="3"/>
    </font>
    <font>
      <sz val="10"/>
      <name val="ＭＳ Ｐゴシック"/>
      <family val="3"/>
    </font>
    <font>
      <sz val="9"/>
      <name val="ＭＳ Ｐゴシック"/>
      <family val="3"/>
    </font>
    <font>
      <sz val="11"/>
      <color indexed="16"/>
      <name val="ＭＳ Ｐゴシック"/>
      <family val="3"/>
    </font>
    <font>
      <i/>
      <sz val="11"/>
      <color indexed="16"/>
      <name val="ＭＳ Ｐゴシック"/>
      <family val="3"/>
    </font>
    <font>
      <b/>
      <sz val="10"/>
      <name val="ＭＳ ゴシック"/>
      <family val="3"/>
    </font>
    <font>
      <b/>
      <sz val="12"/>
      <color indexed="10"/>
      <name val="ＭＳ Ｐゴシック"/>
      <family val="3"/>
    </font>
    <font>
      <u val="single"/>
      <sz val="11"/>
      <color indexed="12"/>
      <name val="ＭＳ Ｐゴシック"/>
      <family val="3"/>
    </font>
    <font>
      <u val="single"/>
      <sz val="11"/>
      <color indexed="20"/>
      <name val="ＭＳ Ｐゴシック"/>
      <family val="3"/>
    </font>
    <font>
      <u val="single"/>
      <sz val="11"/>
      <color theme="10"/>
      <name val="ＭＳ Ｐゴシック"/>
      <family val="3"/>
    </font>
    <font>
      <u val="single"/>
      <sz val="11"/>
      <color theme="11"/>
      <name val="ＭＳ Ｐゴシック"/>
      <family val="3"/>
    </font>
    <font>
      <b/>
      <sz val="12"/>
      <color rgb="FFFF0000"/>
      <name val="ＭＳ Ｐゴシック"/>
      <family val="3"/>
    </font>
    <font>
      <sz val="11"/>
      <color theme="1"/>
      <name val="ＭＳ Ｐゴシック"/>
      <family val="3"/>
    </font>
    <font>
      <sz val="11"/>
      <color rgb="FFFF0000"/>
      <name val="ＭＳ Ｐゴシック"/>
      <family val="3"/>
    </font>
    <font>
      <b/>
      <sz val="8"/>
      <name val="ＭＳ Ｐゴシック"/>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theme="3" tint="0.7999799847602844"/>
        <bgColor indexed="64"/>
      </patternFill>
    </fill>
    <fill>
      <patternFill patternType="solid">
        <fgColor rgb="FFFFFF99"/>
        <bgColor indexed="64"/>
      </patternFill>
    </fill>
    <fill>
      <patternFill patternType="solid">
        <fgColor rgb="FFCCFFCC"/>
        <bgColor indexed="64"/>
      </patternFill>
    </fill>
    <fill>
      <patternFill patternType="solid">
        <fgColor rgb="FFFF99CC"/>
        <bgColor indexed="64"/>
      </patternFill>
    </fill>
    <fill>
      <patternFill patternType="solid">
        <fgColor rgb="FFCCFFFF"/>
        <bgColor indexed="64"/>
      </patternFill>
    </fill>
    <fill>
      <patternFill patternType="solid">
        <fgColor indexed="41"/>
        <bgColor indexed="64"/>
      </patternFill>
    </fill>
  </fills>
  <borders count="8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medium"/>
      <right/>
      <top style="medium"/>
      <bottom style="medium"/>
    </border>
    <border>
      <left style="thin"/>
      <right style="thin"/>
      <top/>
      <bottom style="thin"/>
    </border>
    <border>
      <left/>
      <right style="thin"/>
      <top/>
      <bottom style="thin"/>
    </border>
    <border>
      <left style="thin"/>
      <right style="medium"/>
      <top style="medium"/>
      <bottom style="medium"/>
    </border>
    <border>
      <left/>
      <right style="medium"/>
      <top/>
      <bottom style="medium"/>
    </border>
    <border>
      <left style="thin"/>
      <right/>
      <top style="medium"/>
      <bottom style="medium"/>
    </border>
    <border>
      <left/>
      <right/>
      <top style="medium"/>
      <bottom style="medium"/>
    </border>
    <border>
      <left style="thin"/>
      <right style="thin"/>
      <top style="medium"/>
      <bottom/>
    </border>
    <border>
      <left style="thin"/>
      <right style="medium"/>
      <top/>
      <bottom style="thin"/>
    </border>
    <border>
      <left style="medium"/>
      <right style="thin"/>
      <top/>
      <bottom style="thin"/>
    </border>
    <border>
      <left style="medium"/>
      <right/>
      <top style="thin"/>
      <bottom style="medium"/>
    </border>
    <border>
      <left style="thin"/>
      <right style="thin"/>
      <top style="thin"/>
      <bottom style="medium"/>
    </border>
    <border>
      <left style="thin"/>
      <right style="thin"/>
      <top/>
      <bottom style="medium"/>
    </border>
    <border>
      <left style="medium"/>
      <right style="thin"/>
      <top/>
      <bottom style="medium"/>
    </border>
    <border>
      <left style="thin"/>
      <right style="medium"/>
      <top style="thin"/>
      <bottom style="medium"/>
    </border>
    <border>
      <left style="medium"/>
      <right style="thin"/>
      <top style="thin"/>
      <bottom style="medium"/>
    </border>
    <border>
      <left/>
      <right style="medium"/>
      <top style="thin"/>
      <bottom style="thin"/>
    </border>
    <border>
      <left style="medium"/>
      <right/>
      <top style="thin"/>
      <bottom style="thin"/>
    </border>
    <border>
      <left style="thin"/>
      <right/>
      <top style="thin"/>
      <bottom style="thin"/>
    </border>
    <border>
      <left style="medium"/>
      <right/>
      <top style="thin"/>
      <bottom/>
    </border>
    <border>
      <left style="thin"/>
      <right style="medium"/>
      <top style="medium"/>
      <bottom/>
    </border>
    <border>
      <left style="thin"/>
      <right style="medium"/>
      <top/>
      <bottom style="medium"/>
    </border>
    <border>
      <left/>
      <right/>
      <top style="medium"/>
      <bottom/>
    </border>
    <border>
      <left style="thin"/>
      <right/>
      <top/>
      <bottom style="medium"/>
    </border>
    <border>
      <left/>
      <right style="medium"/>
      <top style="thin"/>
      <bottom style="medium"/>
    </border>
    <border>
      <left/>
      <right style="medium"/>
      <top style="medium"/>
      <bottom style="thin"/>
    </border>
    <border>
      <left/>
      <right style="medium"/>
      <top style="medium"/>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medium"/>
      <top style="medium"/>
      <bottom style="thin"/>
    </border>
    <border>
      <left/>
      <right/>
      <top/>
      <bottom style="thin"/>
    </border>
    <border>
      <left style="thin"/>
      <right style="thin"/>
      <top style="thin"/>
      <bottom/>
    </border>
    <border diagonalUp="1">
      <left style="thin"/>
      <right style="thin"/>
      <top style="thin"/>
      <bottom style="thin"/>
      <diagonal style="thin"/>
    </border>
    <border diagonalUp="1">
      <left style="thin"/>
      <right/>
      <top style="thin"/>
      <bottom style="thin"/>
      <diagonal style="thin"/>
    </border>
    <border>
      <left style="double"/>
      <right style="double"/>
      <top style="double"/>
      <bottom/>
    </border>
    <border>
      <left style="double"/>
      <right style="double"/>
      <top style="double"/>
      <bottom style="double"/>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thin"/>
      <right/>
      <top style="thin"/>
      <bottom/>
    </border>
    <border>
      <left/>
      <right/>
      <top style="thin"/>
      <bottom style="thin"/>
    </border>
    <border>
      <left style="thin"/>
      <right style="thin"/>
      <top/>
      <bottom/>
    </border>
    <border>
      <left/>
      <right/>
      <top style="thin"/>
      <bottom/>
    </border>
    <border>
      <left/>
      <right style="thin"/>
      <top style="medium"/>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top style="thin"/>
      <bottom style="medium"/>
    </border>
    <border>
      <left/>
      <right style="thin"/>
      <top style="thin"/>
      <bottom style="medium"/>
    </border>
    <border>
      <left style="thin"/>
      <right/>
      <top style="thin"/>
      <bottom style="medium"/>
    </border>
    <border>
      <left style="double"/>
      <right/>
      <top style="double"/>
      <bottom style="double"/>
    </border>
    <border>
      <left/>
      <right/>
      <top style="double"/>
      <bottom style="double"/>
    </border>
    <border>
      <left/>
      <right style="double"/>
      <top style="double"/>
      <bottom style="double"/>
    </border>
    <border diagonalUp="1">
      <left style="medium"/>
      <right/>
      <top style="medium"/>
      <bottom style="medium"/>
      <diagonal style="thin"/>
    </border>
    <border diagonalUp="1">
      <left/>
      <right/>
      <top style="medium"/>
      <bottom style="medium"/>
      <diagonal style="thin"/>
    </border>
    <border diagonalUp="1">
      <left/>
      <right style="thin"/>
      <top style="medium"/>
      <bottom style="medium"/>
      <diagonal style="thin"/>
    </border>
    <border diagonalUp="1">
      <left style="thin"/>
      <right/>
      <top style="medium"/>
      <bottom style="medium"/>
      <diagonal style="thin"/>
    </border>
    <border>
      <left style="double"/>
      <right/>
      <top style="medium"/>
      <bottom style="medium"/>
    </border>
    <border>
      <left/>
      <right style="double"/>
      <top style="medium"/>
      <bottom style="medium"/>
    </border>
    <border>
      <left/>
      <right style="medium"/>
      <top/>
      <bottom style="thin"/>
    </border>
    <border>
      <left style="thin"/>
      <right/>
      <top/>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6" fillId="0" borderId="0">
      <alignment vertical="center"/>
      <protection/>
    </xf>
    <xf numFmtId="0" fontId="0" fillId="0" borderId="0">
      <alignment vertical="center"/>
      <protection/>
    </xf>
    <xf numFmtId="0" fontId="0" fillId="0" borderId="0">
      <alignment vertical="center"/>
      <protection/>
    </xf>
    <xf numFmtId="0" fontId="40" fillId="0" borderId="0" applyNumberFormat="0" applyFill="0" applyBorder="0" applyAlignment="0" applyProtection="0"/>
    <xf numFmtId="0" fontId="25" fillId="4" borderId="0" applyNumberFormat="0" applyBorder="0" applyAlignment="0" applyProtection="0"/>
  </cellStyleXfs>
  <cellXfs count="317">
    <xf numFmtId="0" fontId="0" fillId="0" borderId="0" xfId="0" applyAlignment="1">
      <alignment/>
    </xf>
    <xf numFmtId="0" fontId="3" fillId="0" borderId="0" xfId="63" applyFont="1">
      <alignment vertical="center"/>
      <protection/>
    </xf>
    <xf numFmtId="0" fontId="3" fillId="0" borderId="0" xfId="63" applyFont="1" applyAlignment="1">
      <alignment vertical="center"/>
      <protection/>
    </xf>
    <xf numFmtId="0" fontId="3" fillId="0" borderId="10" xfId="63" applyFont="1" applyFill="1" applyBorder="1" applyAlignment="1">
      <alignment vertical="center" shrinkToFit="1"/>
      <protection/>
    </xf>
    <xf numFmtId="0" fontId="3" fillId="0" borderId="11" xfId="63" applyFont="1" applyFill="1" applyBorder="1" applyAlignment="1">
      <alignment vertical="center" shrinkToFit="1"/>
      <protection/>
    </xf>
    <xf numFmtId="0" fontId="3" fillId="0" borderId="12" xfId="63" applyFont="1" applyFill="1" applyBorder="1" applyAlignment="1">
      <alignment vertical="center" shrinkToFit="1"/>
      <protection/>
    </xf>
    <xf numFmtId="0" fontId="3" fillId="0" borderId="13" xfId="63" applyFont="1" applyFill="1" applyBorder="1" applyAlignment="1">
      <alignment vertical="center" shrinkToFit="1"/>
      <protection/>
    </xf>
    <xf numFmtId="0" fontId="3" fillId="0" borderId="10" xfId="63" applyFont="1" applyFill="1" applyBorder="1" applyAlignment="1">
      <alignment horizontal="center" vertical="center" shrinkToFit="1"/>
      <protection/>
    </xf>
    <xf numFmtId="0" fontId="3" fillId="0" borderId="0" xfId="63" applyFont="1" applyFill="1" applyBorder="1" applyAlignment="1">
      <alignment horizontal="center" vertical="center"/>
      <protection/>
    </xf>
    <xf numFmtId="0" fontId="5" fillId="0" borderId="0" xfId="63" applyFont="1">
      <alignment vertical="center"/>
      <protection/>
    </xf>
    <xf numFmtId="0" fontId="3" fillId="0" borderId="11" xfId="63" applyFont="1" applyFill="1" applyBorder="1" applyAlignment="1">
      <alignment horizontal="center" vertical="center" shrinkToFit="1"/>
      <protection/>
    </xf>
    <xf numFmtId="0" fontId="3" fillId="0" borderId="10" xfId="63" applyFont="1" applyFill="1" applyBorder="1" applyAlignment="1">
      <alignment horizontal="center" vertical="center"/>
      <protection/>
    </xf>
    <xf numFmtId="0" fontId="3" fillId="0" borderId="11" xfId="63" applyFont="1" applyFill="1" applyBorder="1" applyAlignment="1">
      <alignment horizontal="center" vertical="center"/>
      <protection/>
    </xf>
    <xf numFmtId="0" fontId="3" fillId="0" borderId="14" xfId="63" applyFont="1" applyFill="1" applyBorder="1" applyAlignment="1">
      <alignment horizontal="center" vertical="center"/>
      <protection/>
    </xf>
    <xf numFmtId="0" fontId="3" fillId="0" borderId="15" xfId="63" applyFont="1" applyFill="1" applyBorder="1" applyAlignment="1">
      <alignment horizontal="center" vertical="center"/>
      <protection/>
    </xf>
    <xf numFmtId="0" fontId="3" fillId="0" borderId="16" xfId="63" applyFont="1" applyFill="1" applyBorder="1" applyAlignment="1">
      <alignment horizontal="center" vertical="center" shrinkToFit="1"/>
      <protection/>
    </xf>
    <xf numFmtId="0" fontId="3" fillId="0" borderId="17" xfId="63" applyFont="1" applyFill="1" applyBorder="1" applyAlignment="1">
      <alignment horizontal="center" vertical="center" shrinkToFit="1"/>
      <protection/>
    </xf>
    <xf numFmtId="0" fontId="3" fillId="0" borderId="18" xfId="63" applyFont="1" applyFill="1" applyBorder="1" applyAlignment="1">
      <alignment horizontal="center" vertical="center" shrinkToFit="1"/>
      <protection/>
    </xf>
    <xf numFmtId="0" fontId="3" fillId="0" borderId="19" xfId="63" applyFont="1" applyFill="1" applyBorder="1" applyAlignment="1">
      <alignment horizontal="center" vertical="center" shrinkToFit="1"/>
      <protection/>
    </xf>
    <xf numFmtId="0" fontId="3" fillId="0" borderId="20" xfId="63" applyFont="1" applyFill="1" applyBorder="1" applyAlignment="1">
      <alignment horizontal="center" vertical="center" shrinkToFit="1"/>
      <protection/>
    </xf>
    <xf numFmtId="0" fontId="3" fillId="0" borderId="12" xfId="63" applyFont="1" applyFill="1" applyBorder="1" applyAlignment="1">
      <alignment horizontal="center" vertical="center" shrinkToFit="1"/>
      <protection/>
    </xf>
    <xf numFmtId="0" fontId="3" fillId="0" borderId="21" xfId="63" applyFont="1" applyFill="1" applyBorder="1" applyAlignment="1">
      <alignment horizontal="center" vertical="center" shrinkToFit="1"/>
      <protection/>
    </xf>
    <xf numFmtId="0" fontId="3" fillId="0" borderId="22" xfId="63" applyFont="1" applyBorder="1">
      <alignment vertical="center"/>
      <protection/>
    </xf>
    <xf numFmtId="0" fontId="6" fillId="0" borderId="16" xfId="63" applyFont="1" applyFill="1" applyBorder="1" applyAlignment="1">
      <alignment horizontal="center" vertical="center"/>
      <protection/>
    </xf>
    <xf numFmtId="0" fontId="6" fillId="0" borderId="17" xfId="63" applyFont="1" applyFill="1" applyBorder="1" applyAlignment="1">
      <alignment horizontal="center" vertical="center"/>
      <protection/>
    </xf>
    <xf numFmtId="0" fontId="6" fillId="0" borderId="23" xfId="63" applyFont="1" applyFill="1" applyBorder="1" applyAlignment="1">
      <alignment horizontal="center" vertical="center"/>
      <protection/>
    </xf>
    <xf numFmtId="0" fontId="3" fillId="0" borderId="0" xfId="63" applyFont="1" applyFill="1" applyBorder="1" applyAlignment="1">
      <alignment horizontal="center" vertical="center" shrinkToFit="1"/>
      <protection/>
    </xf>
    <xf numFmtId="0" fontId="3" fillId="0" borderId="0" xfId="63" applyFont="1" applyFill="1" applyBorder="1">
      <alignment vertical="center"/>
      <protection/>
    </xf>
    <xf numFmtId="0" fontId="3" fillId="0" borderId="24" xfId="63" applyFont="1" applyFill="1" applyBorder="1">
      <alignment vertical="center"/>
      <protection/>
    </xf>
    <xf numFmtId="0" fontId="3" fillId="0" borderId="14" xfId="63" applyFont="1" applyFill="1" applyBorder="1" applyAlignment="1">
      <alignment horizontal="center" vertical="center" shrinkToFit="1"/>
      <protection/>
    </xf>
    <xf numFmtId="0" fontId="3" fillId="0" borderId="25" xfId="63" applyFont="1" applyFill="1" applyBorder="1" applyAlignment="1">
      <alignment horizontal="center" vertical="center" shrinkToFit="1"/>
      <protection/>
    </xf>
    <xf numFmtId="0" fontId="3" fillId="0" borderId="25" xfId="63" applyFont="1" applyFill="1" applyBorder="1" applyAlignment="1">
      <alignment horizontal="center" vertical="center"/>
      <protection/>
    </xf>
    <xf numFmtId="0" fontId="3" fillId="0" borderId="26" xfId="63" applyFont="1" applyFill="1" applyBorder="1" applyAlignment="1">
      <alignment horizontal="center" vertical="center" shrinkToFit="1"/>
      <protection/>
    </xf>
    <xf numFmtId="0" fontId="3" fillId="0" borderId="27" xfId="63" applyFont="1" applyFill="1" applyBorder="1" applyAlignment="1">
      <alignment horizontal="center" vertical="center"/>
      <protection/>
    </xf>
    <xf numFmtId="0" fontId="3" fillId="0" borderId="19" xfId="63" applyFont="1" applyFill="1" applyBorder="1" applyAlignment="1">
      <alignment horizontal="center" vertical="center"/>
      <protection/>
    </xf>
    <xf numFmtId="0" fontId="3" fillId="0" borderId="12" xfId="63" applyFont="1" applyFill="1" applyBorder="1" applyAlignment="1">
      <alignment horizontal="center" vertical="center"/>
      <protection/>
    </xf>
    <xf numFmtId="0" fontId="3" fillId="0" borderId="28" xfId="63" applyFont="1" applyFill="1" applyBorder="1" applyAlignment="1">
      <alignment horizontal="center" vertical="center" shrinkToFit="1"/>
      <protection/>
    </xf>
    <xf numFmtId="0" fontId="3" fillId="0" borderId="29" xfId="63" applyFont="1" applyFill="1" applyBorder="1" applyAlignment="1">
      <alignment horizontal="center" vertical="center" shrinkToFit="1"/>
      <protection/>
    </xf>
    <xf numFmtId="0" fontId="3" fillId="0" borderId="30" xfId="63" applyFont="1" applyFill="1" applyBorder="1" applyAlignment="1">
      <alignment horizontal="center" vertical="center"/>
      <protection/>
    </xf>
    <xf numFmtId="0" fontId="3" fillId="0" borderId="31" xfId="63" applyFont="1" applyFill="1" applyBorder="1" applyAlignment="1">
      <alignment horizontal="center" vertical="center"/>
      <protection/>
    </xf>
    <xf numFmtId="0" fontId="3" fillId="0" borderId="32" xfId="63" applyFont="1" applyFill="1" applyBorder="1" applyAlignment="1">
      <alignment horizontal="center" vertical="center" shrinkToFit="1"/>
      <protection/>
    </xf>
    <xf numFmtId="0" fontId="3" fillId="0" borderId="33" xfId="63" applyFont="1" applyFill="1" applyBorder="1" applyAlignment="1">
      <alignment horizontal="center" vertical="center" shrinkToFit="1"/>
      <protection/>
    </xf>
    <xf numFmtId="0" fontId="6" fillId="0" borderId="0" xfId="63" applyFont="1" applyBorder="1" applyAlignment="1">
      <alignment vertical="center" textRotation="255" wrapText="1"/>
      <protection/>
    </xf>
    <xf numFmtId="176" fontId="3" fillId="0" borderId="0" xfId="63" applyNumberFormat="1" applyFont="1" applyFill="1" applyBorder="1" applyAlignment="1">
      <alignment horizontal="center" vertical="center"/>
      <protection/>
    </xf>
    <xf numFmtId="0" fontId="7" fillId="0" borderId="0" xfId="63" applyFont="1">
      <alignment vertical="center"/>
      <protection/>
    </xf>
    <xf numFmtId="0" fontId="7" fillId="0" borderId="0" xfId="63" applyFont="1" applyAlignment="1">
      <alignment vertical="center" textRotation="255" shrinkToFit="1"/>
      <protection/>
    </xf>
    <xf numFmtId="0" fontId="4" fillId="0" borderId="0" xfId="63" applyFont="1" applyAlignment="1">
      <alignment vertical="center"/>
      <protection/>
    </xf>
    <xf numFmtId="0" fontId="3" fillId="0" borderId="34" xfId="63" applyFont="1" applyBorder="1" applyAlignment="1">
      <alignment vertical="center" shrinkToFit="1"/>
      <protection/>
    </xf>
    <xf numFmtId="0" fontId="3" fillId="0" borderId="35" xfId="63" applyFont="1" applyFill="1" applyBorder="1" applyAlignment="1">
      <alignment horizontal="center" vertical="center" shrinkToFit="1"/>
      <protection/>
    </xf>
    <xf numFmtId="0" fontId="3" fillId="0" borderId="36" xfId="63" applyFont="1" applyFill="1" applyBorder="1" applyAlignment="1">
      <alignment horizontal="center" vertical="center" shrinkToFit="1"/>
      <protection/>
    </xf>
    <xf numFmtId="0" fontId="3" fillId="0" borderId="37" xfId="63" applyFont="1" applyFill="1" applyBorder="1" applyAlignment="1">
      <alignment horizontal="center" vertical="center" shrinkToFit="1"/>
      <protection/>
    </xf>
    <xf numFmtId="0" fontId="3" fillId="0" borderId="38" xfId="63" applyFont="1" applyFill="1" applyBorder="1" applyAlignment="1">
      <alignment horizontal="center" vertical="center"/>
      <protection/>
    </xf>
    <xf numFmtId="0" fontId="3" fillId="0" borderId="39" xfId="63" applyFont="1" applyFill="1" applyBorder="1" applyAlignment="1">
      <alignment horizontal="center" vertical="center"/>
      <protection/>
    </xf>
    <xf numFmtId="0" fontId="5" fillId="0" borderId="0" xfId="63" applyFont="1" applyAlignment="1">
      <alignment horizontal="left" vertical="center"/>
      <protection/>
    </xf>
    <xf numFmtId="0" fontId="3" fillId="0" borderId="40" xfId="63" applyFont="1" applyFill="1" applyBorder="1" applyAlignment="1">
      <alignment horizontal="center" vertical="center"/>
      <protection/>
    </xf>
    <xf numFmtId="0" fontId="3" fillId="0" borderId="38" xfId="63" applyFont="1" applyFill="1" applyBorder="1" applyAlignment="1">
      <alignment horizontal="center" vertical="center" shrinkToFit="1"/>
      <protection/>
    </xf>
    <xf numFmtId="0" fontId="6" fillId="0" borderId="30" xfId="63" applyFont="1" applyFill="1" applyBorder="1" applyAlignment="1">
      <alignment horizontal="center" vertical="center"/>
      <protection/>
    </xf>
    <xf numFmtId="0" fontId="6" fillId="0" borderId="41" xfId="63" applyFont="1" applyFill="1" applyBorder="1" applyAlignment="1">
      <alignment horizontal="center" vertical="center"/>
      <protection/>
    </xf>
    <xf numFmtId="0" fontId="5" fillId="0" borderId="0" xfId="63" applyFont="1" applyAlignment="1">
      <alignment vertical="center" wrapText="1"/>
      <protection/>
    </xf>
    <xf numFmtId="0" fontId="5" fillId="0" borderId="0" xfId="63" applyFont="1" applyAlignment="1">
      <alignment vertical="center"/>
      <protection/>
    </xf>
    <xf numFmtId="0" fontId="5" fillId="0" borderId="0" xfId="63" applyFont="1" applyAlignment="1">
      <alignment vertical="center" wrapText="1" shrinkToFit="1"/>
      <protection/>
    </xf>
    <xf numFmtId="0" fontId="3" fillId="0" borderId="0" xfId="63" applyFont="1" applyAlignment="1">
      <alignment vertical="center" shrinkToFit="1"/>
      <protection/>
    </xf>
    <xf numFmtId="0" fontId="0" fillId="0" borderId="0" xfId="0" applyAlignment="1">
      <alignment/>
    </xf>
    <xf numFmtId="0" fontId="3" fillId="0" borderId="40" xfId="63" applyFont="1" applyFill="1" applyBorder="1">
      <alignment vertical="center"/>
      <protection/>
    </xf>
    <xf numFmtId="0" fontId="3" fillId="0" borderId="0" xfId="63" applyFont="1" applyBorder="1">
      <alignment vertical="center"/>
      <protection/>
    </xf>
    <xf numFmtId="0" fontId="3" fillId="0" borderId="42" xfId="63" applyFont="1" applyBorder="1" applyAlignment="1">
      <alignment vertical="center" shrinkToFit="1"/>
      <protection/>
    </xf>
    <xf numFmtId="0" fontId="3" fillId="0" borderId="43" xfId="63" applyFont="1" applyBorder="1" applyAlignment="1">
      <alignment vertical="center" shrinkToFit="1"/>
      <protection/>
    </xf>
    <xf numFmtId="0" fontId="6" fillId="0" borderId="23" xfId="63" applyFont="1" applyBorder="1" applyAlignment="1">
      <alignment vertical="center"/>
      <protection/>
    </xf>
    <xf numFmtId="0" fontId="6" fillId="0" borderId="24" xfId="63" applyFont="1" applyBorder="1" applyAlignment="1">
      <alignment vertical="center"/>
      <protection/>
    </xf>
    <xf numFmtId="0" fontId="6" fillId="0" borderId="44" xfId="63" applyFont="1" applyBorder="1" applyAlignment="1">
      <alignment vertical="center"/>
      <protection/>
    </xf>
    <xf numFmtId="0" fontId="3" fillId="0" borderId="27" xfId="63" applyFont="1" applyFill="1" applyBorder="1" applyAlignment="1">
      <alignment horizontal="center" vertical="center" shrinkToFit="1"/>
      <protection/>
    </xf>
    <xf numFmtId="0" fontId="3" fillId="0" borderId="45" xfId="63" applyFont="1" applyFill="1" applyBorder="1" applyAlignment="1">
      <alignment horizontal="center" vertical="center" shrinkToFit="1"/>
      <protection/>
    </xf>
    <xf numFmtId="0" fontId="3" fillId="0" borderId="46" xfId="63" applyFont="1" applyFill="1" applyBorder="1" applyAlignment="1">
      <alignment horizontal="center" vertical="center" shrinkToFit="1"/>
      <protection/>
    </xf>
    <xf numFmtId="0" fontId="3" fillId="0" borderId="47" xfId="63" applyFont="1" applyFill="1" applyBorder="1" applyAlignment="1">
      <alignment horizontal="center" vertical="center" shrinkToFit="1"/>
      <protection/>
    </xf>
    <xf numFmtId="0" fontId="3" fillId="0" borderId="48" xfId="63" applyFont="1" applyFill="1" applyBorder="1" applyAlignment="1">
      <alignment horizontal="center" vertical="center" shrinkToFit="1"/>
      <protection/>
    </xf>
    <xf numFmtId="0" fontId="3" fillId="0" borderId="15" xfId="63" applyFont="1" applyFill="1" applyBorder="1" applyAlignment="1">
      <alignment horizontal="center" vertical="center" shrinkToFit="1"/>
      <protection/>
    </xf>
    <xf numFmtId="0" fontId="3" fillId="24" borderId="10" xfId="63" applyFont="1" applyFill="1" applyBorder="1" applyAlignment="1">
      <alignment vertical="center" shrinkToFit="1"/>
      <protection/>
    </xf>
    <xf numFmtId="0" fontId="3" fillId="24" borderId="11" xfId="63" applyFont="1" applyFill="1" applyBorder="1" applyAlignment="1">
      <alignment vertical="center" shrinkToFit="1"/>
      <protection/>
    </xf>
    <xf numFmtId="0" fontId="3" fillId="24" borderId="12" xfId="63" applyFont="1" applyFill="1" applyBorder="1" applyAlignment="1">
      <alignment vertical="center" shrinkToFit="1"/>
      <protection/>
    </xf>
    <xf numFmtId="0" fontId="3" fillId="24" borderId="27" xfId="63" applyFont="1" applyFill="1" applyBorder="1" applyAlignment="1">
      <alignment horizontal="center" vertical="center" shrinkToFit="1"/>
      <protection/>
    </xf>
    <xf numFmtId="0" fontId="3" fillId="24" borderId="11" xfId="63" applyFont="1" applyFill="1" applyBorder="1" applyAlignment="1">
      <alignment horizontal="center" vertical="center" shrinkToFit="1"/>
      <protection/>
    </xf>
    <xf numFmtId="0" fontId="3" fillId="24" borderId="12" xfId="63" applyFont="1" applyFill="1" applyBorder="1" applyAlignment="1">
      <alignment horizontal="center" vertical="center" shrinkToFit="1"/>
      <protection/>
    </xf>
    <xf numFmtId="0" fontId="3" fillId="24" borderId="45" xfId="63" applyFont="1" applyFill="1" applyBorder="1" applyAlignment="1">
      <alignment horizontal="center" vertical="center" shrinkToFit="1"/>
      <protection/>
    </xf>
    <xf numFmtId="0" fontId="3" fillId="24" borderId="46" xfId="63" applyFont="1" applyFill="1" applyBorder="1" applyAlignment="1">
      <alignment horizontal="center" vertical="center" shrinkToFit="1"/>
      <protection/>
    </xf>
    <xf numFmtId="0" fontId="3" fillId="24" borderId="47" xfId="63" applyFont="1" applyFill="1" applyBorder="1" applyAlignment="1">
      <alignment horizontal="center" vertical="center" shrinkToFit="1"/>
      <protection/>
    </xf>
    <xf numFmtId="0" fontId="6" fillId="24" borderId="17" xfId="63" applyFont="1" applyFill="1" applyBorder="1" applyAlignment="1">
      <alignment horizontal="center" vertical="center"/>
      <protection/>
    </xf>
    <xf numFmtId="0" fontId="6" fillId="24" borderId="23" xfId="63" applyFont="1" applyFill="1" applyBorder="1" applyAlignment="1">
      <alignment horizontal="center" vertical="center"/>
      <protection/>
    </xf>
    <xf numFmtId="0" fontId="3" fillId="24" borderId="19" xfId="63" applyFont="1" applyFill="1" applyBorder="1" applyAlignment="1">
      <alignment horizontal="center" vertical="center" shrinkToFit="1"/>
      <protection/>
    </xf>
    <xf numFmtId="0" fontId="3" fillId="24" borderId="48" xfId="63" applyFont="1" applyFill="1" applyBorder="1" applyAlignment="1">
      <alignment horizontal="center" vertical="center" shrinkToFit="1"/>
      <protection/>
    </xf>
    <xf numFmtId="0" fontId="3" fillId="24" borderId="19" xfId="63" applyFont="1" applyFill="1" applyBorder="1" applyAlignment="1">
      <alignment horizontal="center" vertical="center"/>
      <protection/>
    </xf>
    <xf numFmtId="0" fontId="3" fillId="24" borderId="11" xfId="63" applyFont="1" applyFill="1" applyBorder="1" applyAlignment="1">
      <alignment horizontal="center" vertical="center"/>
      <protection/>
    </xf>
    <xf numFmtId="0" fontId="3" fillId="24" borderId="12" xfId="63" applyFont="1" applyFill="1" applyBorder="1" applyAlignment="1">
      <alignment horizontal="center" vertical="center"/>
      <protection/>
    </xf>
    <xf numFmtId="0" fontId="3" fillId="24" borderId="29" xfId="63" applyFont="1" applyFill="1" applyBorder="1" applyAlignment="1">
      <alignment horizontal="center" vertical="center" shrinkToFit="1"/>
      <protection/>
    </xf>
    <xf numFmtId="0" fontId="3" fillId="24" borderId="32" xfId="63" applyFont="1" applyFill="1" applyBorder="1" applyAlignment="1">
      <alignment horizontal="center" vertical="center" shrinkToFit="1"/>
      <protection/>
    </xf>
    <xf numFmtId="0" fontId="0" fillId="0" borderId="0" xfId="0" applyAlignment="1">
      <alignment horizontal="center"/>
    </xf>
    <xf numFmtId="0" fontId="0" fillId="0" borderId="0" xfId="0" applyFill="1" applyAlignment="1">
      <alignment/>
    </xf>
    <xf numFmtId="0" fontId="7" fillId="0" borderId="0" xfId="0" applyFont="1" applyAlignment="1">
      <alignment vertical="center"/>
    </xf>
    <xf numFmtId="0" fontId="7" fillId="0" borderId="0" xfId="0" applyFont="1" applyFill="1" applyAlignment="1">
      <alignment vertical="center"/>
    </xf>
    <xf numFmtId="0" fontId="7" fillId="21" borderId="11" xfId="0" applyFont="1" applyFill="1" applyBorder="1" applyAlignment="1" applyProtection="1">
      <alignment vertical="center"/>
      <protection locked="0"/>
    </xf>
    <xf numFmtId="0" fontId="31" fillId="0" borderId="0" xfId="0" applyFont="1" applyFill="1" applyAlignment="1">
      <alignment vertical="center"/>
    </xf>
    <xf numFmtId="180" fontId="0" fillId="0" borderId="0" xfId="0" applyNumberFormat="1" applyAlignment="1">
      <alignment/>
    </xf>
    <xf numFmtId="180" fontId="0" fillId="0" borderId="0" xfId="0" applyNumberFormat="1" applyAlignment="1">
      <alignment horizontal="center" vertical="center" wrapText="1"/>
    </xf>
    <xf numFmtId="180" fontId="0" fillId="21" borderId="11" xfId="0" applyNumberFormat="1" applyFill="1" applyBorder="1" applyAlignment="1" applyProtection="1">
      <alignment/>
      <protection locked="0"/>
    </xf>
    <xf numFmtId="180" fontId="0" fillId="0" borderId="0" xfId="0" applyNumberFormat="1" applyBorder="1" applyAlignment="1">
      <alignment horizontal="center"/>
    </xf>
    <xf numFmtId="180" fontId="7" fillId="0" borderId="0" xfId="0" applyNumberFormat="1" applyFont="1" applyFill="1" applyBorder="1" applyAlignment="1">
      <alignment/>
    </xf>
    <xf numFmtId="0" fontId="41" fillId="0" borderId="0" xfId="0" applyFont="1" applyAlignment="1">
      <alignment/>
    </xf>
    <xf numFmtId="0" fontId="0" fillId="0" borderId="0" xfId="0" applyFont="1" applyFill="1" applyAlignment="1">
      <alignment/>
    </xf>
    <xf numFmtId="0" fontId="0" fillId="25" borderId="11" xfId="0" applyFill="1" applyBorder="1" applyAlignment="1" applyProtection="1">
      <alignment/>
      <protection locked="0"/>
    </xf>
    <xf numFmtId="0" fontId="0" fillId="25" borderId="11" xfId="0" applyFill="1" applyBorder="1" applyAlignment="1" applyProtection="1">
      <alignment horizontal="center"/>
      <protection locked="0"/>
    </xf>
    <xf numFmtId="0" fontId="0" fillId="0" borderId="0" xfId="0" applyAlignment="1" applyProtection="1">
      <alignment/>
      <protection locked="0"/>
    </xf>
    <xf numFmtId="0" fontId="0" fillId="0" borderId="11" xfId="0" applyBorder="1" applyAlignment="1" applyProtection="1">
      <alignment horizontal="center"/>
      <protection locked="0"/>
    </xf>
    <xf numFmtId="184" fontId="0" fillId="26" borderId="11" xfId="0" applyNumberFormat="1" applyFill="1" applyBorder="1" applyAlignment="1" applyProtection="1">
      <alignment/>
      <protection locked="0"/>
    </xf>
    <xf numFmtId="178" fontId="42" fillId="0" borderId="0" xfId="0" applyNumberFormat="1" applyFont="1" applyFill="1" applyBorder="1" applyAlignment="1" applyProtection="1">
      <alignment vertical="center"/>
      <protection locked="0"/>
    </xf>
    <xf numFmtId="178" fontId="42" fillId="0" borderId="0" xfId="0" applyNumberFormat="1" applyFont="1" applyFill="1" applyBorder="1" applyAlignment="1" applyProtection="1">
      <alignment horizontal="right" vertical="center"/>
      <protection locked="0"/>
    </xf>
    <xf numFmtId="0" fontId="0" fillId="0" borderId="0" xfId="0"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protection locked="0"/>
    </xf>
    <xf numFmtId="0" fontId="0" fillId="0" borderId="49" xfId="0" applyFill="1" applyBorder="1" applyAlignment="1" applyProtection="1">
      <alignment/>
      <protection locked="0"/>
    </xf>
    <xf numFmtId="0" fontId="0" fillId="0" borderId="49" xfId="0" applyBorder="1" applyAlignment="1" applyProtection="1">
      <alignment/>
      <protection locked="0"/>
    </xf>
    <xf numFmtId="178" fontId="42" fillId="0" borderId="49" xfId="0" applyNumberFormat="1" applyFont="1" applyFill="1" applyBorder="1" applyAlignment="1" applyProtection="1">
      <alignment vertical="center"/>
      <protection locked="0"/>
    </xf>
    <xf numFmtId="0" fontId="0" fillId="0" borderId="49" xfId="0" applyBorder="1" applyAlignment="1" applyProtection="1">
      <alignment/>
      <protection locked="0"/>
    </xf>
    <xf numFmtId="20" fontId="0" fillId="25" borderId="11" xfId="0" applyNumberFormat="1" applyFill="1" applyBorder="1" applyAlignment="1" applyProtection="1" quotePrefix="1">
      <alignment horizontal="center"/>
      <protection locked="0"/>
    </xf>
    <xf numFmtId="0" fontId="0" fillId="25" borderId="50" xfId="0" applyFill="1" applyBorder="1" applyAlignment="1" applyProtection="1">
      <alignment horizontal="center"/>
      <protection locked="0"/>
    </xf>
    <xf numFmtId="0" fontId="0" fillId="0" borderId="11" xfId="0" applyBorder="1" applyAlignment="1" applyProtection="1">
      <alignment horizontal="center" shrinkToFit="1"/>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0" fontId="0" fillId="0" borderId="11" xfId="0" applyNumberFormat="1" applyBorder="1" applyAlignment="1" applyProtection="1">
      <alignment/>
      <protection/>
    </xf>
    <xf numFmtId="0" fontId="0" fillId="27" borderId="11" xfId="0" applyFill="1" applyBorder="1" applyAlignment="1" applyProtection="1" quotePrefix="1">
      <alignment/>
      <protection/>
    </xf>
    <xf numFmtId="0" fontId="0" fillId="0" borderId="11" xfId="0" applyNumberFormat="1" applyFill="1" applyBorder="1" applyAlignment="1" applyProtection="1">
      <alignment/>
      <protection/>
    </xf>
    <xf numFmtId="176" fontId="0" fillId="0" borderId="53" xfId="0" applyNumberFormat="1" applyFill="1" applyBorder="1" applyAlignment="1" applyProtection="1">
      <alignment/>
      <protection/>
    </xf>
    <xf numFmtId="176" fontId="0" fillId="0" borderId="54" xfId="0" applyNumberFormat="1" applyBorder="1" applyAlignment="1" applyProtection="1">
      <alignment/>
      <protection/>
    </xf>
    <xf numFmtId="0" fontId="43" fillId="0" borderId="0" xfId="0" applyFont="1" applyAlignment="1" applyProtection="1">
      <alignment/>
      <protection/>
    </xf>
    <xf numFmtId="0" fontId="0" fillId="0" borderId="0" xfId="0" applyAlignment="1" applyProtection="1">
      <alignment/>
      <protection/>
    </xf>
    <xf numFmtId="0" fontId="2" fillId="0" borderId="55" xfId="0" applyFont="1" applyBorder="1" applyAlignment="1" applyProtection="1">
      <alignment/>
      <protection/>
    </xf>
    <xf numFmtId="0" fontId="2" fillId="0" borderId="40" xfId="0" applyFont="1" applyBorder="1" applyAlignment="1" applyProtection="1">
      <alignment/>
      <protection/>
    </xf>
    <xf numFmtId="0" fontId="0" fillId="0" borderId="40" xfId="0" applyBorder="1" applyAlignment="1" applyProtection="1">
      <alignment/>
      <protection/>
    </xf>
    <xf numFmtId="0" fontId="0" fillId="0" borderId="56" xfId="0" applyBorder="1" applyAlignment="1" applyProtection="1">
      <alignment/>
      <protection/>
    </xf>
    <xf numFmtId="0" fontId="0" fillId="0" borderId="57" xfId="0" applyBorder="1" applyAlignment="1" applyProtection="1">
      <alignment/>
      <protection/>
    </xf>
    <xf numFmtId="0" fontId="0" fillId="0" borderId="0" xfId="0" applyBorder="1" applyAlignment="1" applyProtection="1">
      <alignment/>
      <protection/>
    </xf>
    <xf numFmtId="0" fontId="0" fillId="0" borderId="58" xfId="0" applyBorder="1" applyAlignment="1" applyProtection="1">
      <alignment/>
      <protection/>
    </xf>
    <xf numFmtId="0" fontId="0" fillId="0" borderId="59" xfId="0" applyBorder="1" applyAlignment="1" applyProtection="1">
      <alignment/>
      <protection/>
    </xf>
    <xf numFmtId="0" fontId="0" fillId="0" borderId="60" xfId="0" applyBorder="1" applyAlignment="1" applyProtection="1">
      <alignment/>
      <protection/>
    </xf>
    <xf numFmtId="0" fontId="0" fillId="0" borderId="22" xfId="0" applyBorder="1" applyAlignment="1" applyProtection="1">
      <alignment/>
      <protection/>
    </xf>
    <xf numFmtId="0" fontId="35" fillId="0" borderId="0" xfId="0" applyFont="1" applyAlignment="1" applyProtection="1">
      <alignment vertical="center"/>
      <protection locked="0"/>
    </xf>
    <xf numFmtId="0" fontId="0" fillId="0" borderId="0" xfId="0" applyAlignment="1" applyProtection="1">
      <alignment horizontal="center"/>
      <protection locked="0"/>
    </xf>
    <xf numFmtId="0" fontId="0" fillId="0" borderId="0" xfId="0" applyFill="1" applyAlignment="1" applyProtection="1">
      <alignment/>
      <protection locked="0"/>
    </xf>
    <xf numFmtId="0" fontId="7" fillId="0" borderId="0" xfId="0" applyFont="1" applyAlignment="1" applyProtection="1">
      <alignment/>
      <protection locked="0"/>
    </xf>
    <xf numFmtId="0" fontId="41" fillId="0" borderId="0" xfId="0" applyFont="1" applyAlignment="1" applyProtection="1">
      <alignment/>
      <protection locked="0"/>
    </xf>
    <xf numFmtId="0" fontId="0" fillId="26" borderId="13" xfId="0" applyFill="1" applyBorder="1" applyAlignment="1" applyProtection="1">
      <alignment/>
      <protection locked="0"/>
    </xf>
    <xf numFmtId="0" fontId="29" fillId="0" borderId="0" xfId="0" applyFont="1" applyFill="1" applyAlignment="1" applyProtection="1">
      <alignment/>
      <protection locked="0"/>
    </xf>
    <xf numFmtId="0" fontId="29" fillId="0" borderId="0" xfId="0" applyFont="1" applyFill="1" applyAlignment="1" applyProtection="1">
      <alignment horizontal="right"/>
      <protection locked="0"/>
    </xf>
    <xf numFmtId="0" fontId="7" fillId="0" borderId="0" xfId="0" applyFont="1" applyFill="1" applyBorder="1" applyAlignment="1" applyProtection="1">
      <alignment horizontal="center" vertical="center"/>
      <protection locked="0"/>
    </xf>
    <xf numFmtId="179" fontId="30" fillId="0" borderId="0" xfId="0" applyNumberFormat="1" applyFont="1" applyFill="1" applyBorder="1" applyAlignment="1" applyProtection="1">
      <alignment horizontal="center" vertical="center"/>
      <protection locked="0"/>
    </xf>
    <xf numFmtId="0" fontId="7" fillId="0" borderId="0" xfId="0" applyFont="1" applyFill="1" applyAlignment="1" applyProtection="1">
      <alignment vertical="center"/>
      <protection locked="0"/>
    </xf>
    <xf numFmtId="9" fontId="30" fillId="0" borderId="0" xfId="0" applyNumberFormat="1" applyFont="1" applyFill="1" applyBorder="1" applyAlignment="1" applyProtection="1">
      <alignment horizontal="center" vertical="center"/>
      <protection locked="0"/>
    </xf>
    <xf numFmtId="180" fontId="0" fillId="0" borderId="61" xfId="0" applyNumberFormat="1" applyBorder="1" applyAlignment="1" applyProtection="1">
      <alignment/>
      <protection locked="0"/>
    </xf>
    <xf numFmtId="180" fontId="0" fillId="0" borderId="62" xfId="0" applyNumberFormat="1" applyBorder="1" applyAlignment="1" applyProtection="1">
      <alignment horizontal="center"/>
      <protection locked="0"/>
    </xf>
    <xf numFmtId="180" fontId="0" fillId="0" borderId="13" xfId="0" applyNumberFormat="1" applyBorder="1" applyAlignment="1" applyProtection="1">
      <alignment horizontal="center"/>
      <protection locked="0"/>
    </xf>
    <xf numFmtId="180" fontId="0" fillId="0" borderId="63" xfId="0" applyNumberFormat="1" applyBorder="1" applyAlignment="1" applyProtection="1">
      <alignment horizontal="center" vertical="center" wrapText="1"/>
      <protection locked="0"/>
    </xf>
    <xf numFmtId="180" fontId="32" fillId="0" borderId="11" xfId="0" applyNumberFormat="1" applyFont="1" applyBorder="1" applyAlignment="1" applyProtection="1">
      <alignment horizontal="center" vertical="center" wrapText="1"/>
      <protection locked="0"/>
    </xf>
    <xf numFmtId="180" fontId="0" fillId="0" borderId="11" xfId="0" applyNumberFormat="1" applyFill="1" applyBorder="1" applyAlignment="1" applyProtection="1">
      <alignment horizontal="center" vertical="center" wrapText="1"/>
      <protection locked="0"/>
    </xf>
    <xf numFmtId="180" fontId="33" fillId="0" borderId="63" xfId="0" applyNumberFormat="1" applyFont="1" applyBorder="1" applyAlignment="1" applyProtection="1">
      <alignment/>
      <protection locked="0"/>
    </xf>
    <xf numFmtId="180" fontId="0" fillId="0" borderId="11" xfId="0" applyNumberFormat="1" applyBorder="1" applyAlignment="1" applyProtection="1">
      <alignment/>
      <protection locked="0"/>
    </xf>
    <xf numFmtId="181" fontId="0" fillId="0" borderId="11" xfId="0" applyNumberFormat="1" applyBorder="1" applyAlignment="1" applyProtection="1">
      <alignment/>
      <protection locked="0"/>
    </xf>
    <xf numFmtId="180" fontId="0" fillId="0" borderId="63" xfId="0" applyNumberFormat="1" applyBorder="1" applyAlignment="1" applyProtection="1">
      <alignment/>
      <protection locked="0"/>
    </xf>
    <xf numFmtId="180" fontId="0" fillId="0" borderId="19" xfId="0" applyNumberFormat="1" applyBorder="1" applyAlignment="1" applyProtection="1">
      <alignment/>
      <protection locked="0"/>
    </xf>
    <xf numFmtId="180" fontId="33" fillId="0" borderId="50" xfId="0" applyNumberFormat="1" applyFont="1" applyBorder="1" applyAlignment="1" applyProtection="1">
      <alignment/>
      <protection locked="0"/>
    </xf>
    <xf numFmtId="180" fontId="0" fillId="0" borderId="0" xfId="0" applyNumberFormat="1" applyAlignment="1" applyProtection="1">
      <alignment/>
      <protection locked="0"/>
    </xf>
    <xf numFmtId="180" fontId="0" fillId="0" borderId="0" xfId="0" applyNumberFormat="1" applyAlignment="1" applyProtection="1">
      <alignment horizontal="center"/>
      <protection locked="0"/>
    </xf>
    <xf numFmtId="180" fontId="0" fillId="0" borderId="0" xfId="0" applyNumberFormat="1" applyFill="1" applyAlignment="1" applyProtection="1">
      <alignment/>
      <protection locked="0"/>
    </xf>
    <xf numFmtId="180" fontId="33" fillId="0" borderId="0" xfId="0" applyNumberFormat="1" applyFont="1" applyFill="1" applyAlignment="1" applyProtection="1">
      <alignment horizontal="center"/>
      <protection locked="0"/>
    </xf>
    <xf numFmtId="180" fontId="33" fillId="0" borderId="0" xfId="0" applyNumberFormat="1" applyFont="1" applyAlignment="1" applyProtection="1">
      <alignment horizontal="center"/>
      <protection locked="0"/>
    </xf>
    <xf numFmtId="180" fontId="0" fillId="0" borderId="62" xfId="0" applyNumberFormat="1" applyBorder="1" applyAlignment="1" applyProtection="1">
      <alignment/>
      <protection locked="0"/>
    </xf>
    <xf numFmtId="180" fontId="0" fillId="0" borderId="62" xfId="0" applyNumberFormat="1" applyFill="1" applyBorder="1" applyAlignment="1" applyProtection="1">
      <alignment/>
      <protection locked="0"/>
    </xf>
    <xf numFmtId="180" fontId="7" fillId="0" borderId="62" xfId="0" applyNumberFormat="1" applyFont="1" applyFill="1" applyBorder="1" applyAlignment="1" applyProtection="1">
      <alignment/>
      <protection locked="0"/>
    </xf>
    <xf numFmtId="180" fontId="0" fillId="0" borderId="51" xfId="0" applyNumberFormat="1" applyBorder="1" applyAlignment="1" applyProtection="1">
      <alignment/>
      <protection locked="0"/>
    </xf>
    <xf numFmtId="180" fontId="31" fillId="0" borderId="0" xfId="0" applyNumberFormat="1" applyFont="1" applyBorder="1" applyAlignment="1" applyProtection="1">
      <alignment horizontal="center"/>
      <protection locked="0"/>
    </xf>
    <xf numFmtId="180" fontId="0" fillId="0" borderId="0" xfId="0" applyNumberFormat="1" applyBorder="1" applyAlignment="1" applyProtection="1">
      <alignment/>
      <protection locked="0"/>
    </xf>
    <xf numFmtId="180" fontId="0" fillId="0" borderId="0" xfId="0" applyNumberFormat="1" applyBorder="1" applyAlignment="1" applyProtection="1">
      <alignment horizontal="center"/>
      <protection locked="0"/>
    </xf>
    <xf numFmtId="180" fontId="0" fillId="0" borderId="0" xfId="0" applyNumberFormat="1"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180" fontId="7" fillId="3" borderId="11" xfId="0" applyNumberFormat="1" applyFont="1" applyFill="1" applyBorder="1" applyAlignment="1" applyProtection="1">
      <alignment/>
      <protection/>
    </xf>
    <xf numFmtId="183" fontId="7" fillId="28" borderId="11" xfId="0" applyNumberFormat="1" applyFont="1" applyFill="1" applyBorder="1" applyAlignment="1" applyProtection="1">
      <alignment/>
      <protection/>
    </xf>
    <xf numFmtId="178" fontId="7" fillId="3" borderId="11" xfId="0" applyNumberFormat="1" applyFont="1" applyFill="1" applyBorder="1" applyAlignment="1" applyProtection="1">
      <alignment/>
      <protection/>
    </xf>
    <xf numFmtId="180" fontId="0" fillId="0" borderId="11" xfId="0" applyNumberFormat="1" applyBorder="1" applyAlignment="1" applyProtection="1">
      <alignment/>
      <protection/>
    </xf>
    <xf numFmtId="0" fontId="28" fillId="0" borderId="0" xfId="62" applyFont="1" applyAlignment="1" applyProtection="1">
      <alignment horizontal="left" vertical="center"/>
      <protection locked="0"/>
    </xf>
    <xf numFmtId="0" fontId="3" fillId="0" borderId="0" xfId="62" applyFont="1" applyAlignment="1" applyProtection="1">
      <alignment horizontal="left" vertical="center"/>
      <protection locked="0"/>
    </xf>
    <xf numFmtId="0" fontId="7" fillId="0" borderId="0" xfId="0" applyFont="1" applyAlignment="1" applyProtection="1">
      <alignment vertical="center"/>
      <protection locked="0"/>
    </xf>
    <xf numFmtId="0" fontId="7" fillId="0" borderId="64" xfId="0" applyFont="1" applyFill="1" applyBorder="1" applyAlignment="1" applyProtection="1">
      <alignment vertical="center"/>
      <protection locked="0"/>
    </xf>
    <xf numFmtId="179" fontId="30" fillId="0" borderId="64" xfId="0" applyNumberFormat="1" applyFont="1" applyFill="1" applyBorder="1" applyAlignment="1" applyProtection="1">
      <alignment vertical="center"/>
      <protection locked="0"/>
    </xf>
    <xf numFmtId="180" fontId="0" fillId="0" borderId="11" xfId="0" applyNumberFormat="1" applyFill="1" applyBorder="1" applyAlignment="1" applyProtection="1">
      <alignment/>
      <protection/>
    </xf>
    <xf numFmtId="0" fontId="7" fillId="0" borderId="0" xfId="0" applyFont="1" applyFill="1" applyBorder="1" applyAlignment="1" applyProtection="1">
      <alignment vertical="center"/>
      <protection locked="0"/>
    </xf>
    <xf numFmtId="176" fontId="30" fillId="0" borderId="0" xfId="0" applyNumberFormat="1" applyFont="1" applyFill="1" applyBorder="1" applyAlignment="1" applyProtection="1">
      <alignment vertical="center"/>
      <protection locked="0"/>
    </xf>
    <xf numFmtId="9" fontId="30" fillId="0" borderId="0" xfId="0" applyNumberFormat="1" applyFont="1" applyFill="1" applyBorder="1" applyAlignment="1" applyProtection="1">
      <alignment vertical="center"/>
      <protection locked="0"/>
    </xf>
    <xf numFmtId="180" fontId="0" fillId="0" borderId="64" xfId="0" applyNumberFormat="1" applyBorder="1" applyAlignment="1" applyProtection="1">
      <alignment horizontal="center"/>
      <protection locked="0"/>
    </xf>
    <xf numFmtId="180" fontId="34" fillId="0" borderId="63" xfId="0" applyNumberFormat="1" applyFont="1" applyBorder="1" applyAlignment="1" applyProtection="1">
      <alignment/>
      <protection locked="0"/>
    </xf>
    <xf numFmtId="180" fontId="34" fillId="0" borderId="0" xfId="0" applyNumberFormat="1" applyFont="1" applyFill="1" applyAlignment="1" applyProtection="1">
      <alignment horizontal="center"/>
      <protection locked="0"/>
    </xf>
    <xf numFmtId="0" fontId="32" fillId="0" borderId="11" xfId="0" applyNumberFormat="1" applyFont="1" applyBorder="1" applyAlignment="1" applyProtection="1">
      <alignment horizontal="right" vertical="center" wrapText="1"/>
      <protection locked="0"/>
    </xf>
    <xf numFmtId="186" fontId="32" fillId="0" borderId="11" xfId="0" applyNumberFormat="1" applyFont="1" applyBorder="1" applyAlignment="1" applyProtection="1">
      <alignment horizontal="right" vertical="center" wrapText="1"/>
      <protection locked="0"/>
    </xf>
    <xf numFmtId="0" fontId="6" fillId="0" borderId="18" xfId="63" applyFont="1" applyBorder="1" applyAlignment="1">
      <alignment horizontal="center" vertical="center"/>
      <protection/>
    </xf>
    <xf numFmtId="0" fontId="6" fillId="0" borderId="24" xfId="63" applyFont="1" applyBorder="1" applyAlignment="1">
      <alignment horizontal="center" vertical="center"/>
      <protection/>
    </xf>
    <xf numFmtId="0" fontId="6" fillId="0" borderId="65" xfId="63" applyFont="1" applyBorder="1" applyAlignment="1">
      <alignment horizontal="center" vertical="center"/>
      <protection/>
    </xf>
    <xf numFmtId="0" fontId="4" fillId="0" borderId="0" xfId="63" applyFont="1" applyAlignment="1">
      <alignment horizontal="center" vertical="center"/>
      <protection/>
    </xf>
    <xf numFmtId="0" fontId="6" fillId="0" borderId="66" xfId="63" applyFont="1" applyBorder="1" applyAlignment="1">
      <alignment vertical="center" textRotation="255" wrapText="1"/>
      <protection/>
    </xf>
    <xf numFmtId="0" fontId="6" fillId="0" borderId="67" xfId="63" applyFont="1" applyBorder="1" applyAlignment="1">
      <alignment vertical="center" textRotation="255" wrapText="1"/>
      <protection/>
    </xf>
    <xf numFmtId="0" fontId="6" fillId="0" borderId="68" xfId="63" applyFont="1" applyBorder="1" applyAlignment="1">
      <alignment vertical="center" textRotation="255" wrapText="1"/>
      <protection/>
    </xf>
    <xf numFmtId="178" fontId="3" fillId="0" borderId="69" xfId="63" applyNumberFormat="1" applyFont="1" applyFill="1" applyBorder="1" applyAlignment="1">
      <alignment vertical="center"/>
      <protection/>
    </xf>
    <xf numFmtId="178" fontId="3" fillId="0" borderId="70" xfId="63" applyNumberFormat="1" applyFont="1" applyFill="1" applyBorder="1" applyAlignment="1">
      <alignment vertical="center"/>
      <protection/>
    </xf>
    <xf numFmtId="178" fontId="3" fillId="0" borderId="71" xfId="63" applyNumberFormat="1" applyFont="1" applyFill="1" applyBorder="1" applyAlignment="1">
      <alignment vertical="center"/>
      <protection/>
    </xf>
    <xf numFmtId="176" fontId="3" fillId="0" borderId="72" xfId="63" applyNumberFormat="1" applyFont="1" applyFill="1" applyBorder="1" applyAlignment="1">
      <alignment vertical="center"/>
      <protection/>
    </xf>
    <xf numFmtId="176" fontId="3" fillId="0" borderId="70" xfId="63" applyNumberFormat="1" applyFont="1" applyFill="1" applyBorder="1" applyAlignment="1">
      <alignment vertical="center"/>
      <protection/>
    </xf>
    <xf numFmtId="176" fontId="3" fillId="0" borderId="71" xfId="63" applyNumberFormat="1" applyFont="1" applyFill="1" applyBorder="1" applyAlignment="1">
      <alignment vertical="center"/>
      <protection/>
    </xf>
    <xf numFmtId="178" fontId="3" fillId="0" borderId="35" xfId="63" applyNumberFormat="1" applyFont="1" applyFill="1" applyBorder="1" applyAlignment="1">
      <alignment vertical="center"/>
      <protection/>
    </xf>
    <xf numFmtId="178" fontId="3" fillId="0" borderId="62" xfId="63" applyNumberFormat="1" applyFont="1" applyFill="1" applyBorder="1" applyAlignment="1">
      <alignment vertical="center"/>
      <protection/>
    </xf>
    <xf numFmtId="178" fontId="3" fillId="0" borderId="13" xfId="63" applyNumberFormat="1" applyFont="1" applyFill="1" applyBorder="1" applyAlignment="1">
      <alignment vertical="center"/>
      <protection/>
    </xf>
    <xf numFmtId="178" fontId="3" fillId="0" borderId="28" xfId="63" applyNumberFormat="1" applyFont="1" applyFill="1" applyBorder="1" applyAlignment="1">
      <alignment vertical="center"/>
      <protection/>
    </xf>
    <xf numFmtId="178" fontId="3" fillId="0" borderId="73" xfId="63" applyNumberFormat="1" applyFont="1" applyFill="1" applyBorder="1" applyAlignment="1">
      <alignment vertical="center"/>
      <protection/>
    </xf>
    <xf numFmtId="178" fontId="3" fillId="0" borderId="74" xfId="63" applyNumberFormat="1" applyFont="1" applyFill="1" applyBorder="1" applyAlignment="1">
      <alignment vertical="center"/>
      <protection/>
    </xf>
    <xf numFmtId="176" fontId="3" fillId="0" borderId="75" xfId="63" applyNumberFormat="1" applyFont="1" applyFill="1" applyBorder="1" applyAlignment="1">
      <alignment vertical="center"/>
      <protection/>
    </xf>
    <xf numFmtId="176" fontId="3" fillId="0" borderId="73" xfId="63" applyNumberFormat="1" applyFont="1" applyFill="1" applyBorder="1" applyAlignment="1">
      <alignment vertical="center"/>
      <protection/>
    </xf>
    <xf numFmtId="176" fontId="3" fillId="0" borderId="74" xfId="63" applyNumberFormat="1" applyFont="1" applyFill="1" applyBorder="1" applyAlignment="1">
      <alignment vertical="center"/>
      <protection/>
    </xf>
    <xf numFmtId="177" fontId="3" fillId="0" borderId="23" xfId="49" applyNumberFormat="1" applyFont="1" applyFill="1" applyBorder="1" applyAlignment="1">
      <alignment horizontal="center" vertical="center"/>
    </xf>
    <xf numFmtId="177" fontId="3" fillId="0" borderId="24" xfId="49" applyNumberFormat="1" applyFont="1" applyFill="1" applyBorder="1" applyAlignment="1">
      <alignment horizontal="center" vertical="center"/>
    </xf>
    <xf numFmtId="177" fontId="3" fillId="0" borderId="44" xfId="49" applyNumberFormat="1" applyFont="1" applyFill="1" applyBorder="1" applyAlignment="1">
      <alignment horizontal="center" vertical="center"/>
    </xf>
    <xf numFmtId="0" fontId="3" fillId="0" borderId="18" xfId="63" applyFont="1" applyFill="1" applyBorder="1" applyAlignment="1">
      <alignment horizontal="center" vertical="center"/>
      <protection/>
    </xf>
    <xf numFmtId="0" fontId="3" fillId="0" borderId="24" xfId="63" applyFont="1" applyFill="1" applyBorder="1" applyAlignment="1">
      <alignment horizontal="center" vertical="center"/>
      <protection/>
    </xf>
    <xf numFmtId="176" fontId="3" fillId="7" borderId="24" xfId="63" applyNumberFormat="1" applyFont="1" applyFill="1" applyBorder="1" applyAlignment="1">
      <alignment vertical="center"/>
      <protection/>
    </xf>
    <xf numFmtId="176" fontId="3" fillId="7" borderId="65" xfId="63" applyNumberFormat="1" applyFont="1" applyFill="1" applyBorder="1" applyAlignment="1">
      <alignment vertical="center"/>
      <protection/>
    </xf>
    <xf numFmtId="176" fontId="3" fillId="7" borderId="23" xfId="63" applyNumberFormat="1" applyFont="1" applyFill="1" applyBorder="1" applyAlignment="1">
      <alignment vertical="center"/>
      <protection/>
    </xf>
    <xf numFmtId="176" fontId="3" fillId="0" borderId="36" xfId="63" applyNumberFormat="1" applyFont="1" applyFill="1" applyBorder="1" applyAlignment="1">
      <alignment vertical="center"/>
      <protection/>
    </xf>
    <xf numFmtId="176" fontId="3" fillId="0" borderId="62" xfId="63" applyNumberFormat="1" applyFont="1" applyFill="1" applyBorder="1" applyAlignment="1">
      <alignment vertical="center"/>
      <protection/>
    </xf>
    <xf numFmtId="176" fontId="3" fillId="0" borderId="13" xfId="63" applyNumberFormat="1" applyFont="1" applyFill="1" applyBorder="1" applyAlignment="1">
      <alignment vertical="center"/>
      <protection/>
    </xf>
    <xf numFmtId="0" fontId="3" fillId="24" borderId="69" xfId="63" applyFont="1" applyFill="1" applyBorder="1" applyAlignment="1">
      <alignment horizontal="center" vertical="center"/>
      <protection/>
    </xf>
    <xf numFmtId="0" fontId="3" fillId="24" borderId="70" xfId="63" applyFont="1" applyFill="1" applyBorder="1" applyAlignment="1">
      <alignment horizontal="center" vertical="center"/>
      <protection/>
    </xf>
    <xf numFmtId="0" fontId="3" fillId="24" borderId="43" xfId="63" applyFont="1" applyFill="1" applyBorder="1" applyAlignment="1">
      <alignment horizontal="center" vertical="center"/>
      <protection/>
    </xf>
    <xf numFmtId="0" fontId="3" fillId="0" borderId="23" xfId="63" applyFont="1" applyFill="1" applyBorder="1" applyAlignment="1">
      <alignment horizontal="center" vertical="center" shrinkToFit="1"/>
      <protection/>
    </xf>
    <xf numFmtId="0" fontId="3" fillId="0" borderId="24" xfId="63" applyFont="1" applyFill="1" applyBorder="1" applyAlignment="1">
      <alignment horizontal="center" vertical="center" shrinkToFit="1"/>
      <protection/>
    </xf>
    <xf numFmtId="0" fontId="3" fillId="0" borderId="65" xfId="63" applyFont="1" applyFill="1" applyBorder="1" applyAlignment="1">
      <alignment horizontal="center" vertical="center" shrinkToFit="1"/>
      <protection/>
    </xf>
    <xf numFmtId="0" fontId="3" fillId="0" borderId="65" xfId="63" applyFont="1" applyFill="1" applyBorder="1" applyAlignment="1">
      <alignment horizontal="center" vertical="center"/>
      <protection/>
    </xf>
    <xf numFmtId="0" fontId="3" fillId="7" borderId="76" xfId="63" applyFont="1" applyFill="1" applyBorder="1" applyAlignment="1">
      <alignment horizontal="center" vertical="center"/>
      <protection/>
    </xf>
    <xf numFmtId="0" fontId="3" fillId="7" borderId="77" xfId="63" applyFont="1" applyFill="1" applyBorder="1" applyAlignment="1">
      <alignment horizontal="center" vertical="center"/>
      <protection/>
    </xf>
    <xf numFmtId="0" fontId="3" fillId="7" borderId="78" xfId="63" applyFont="1" applyFill="1" applyBorder="1" applyAlignment="1">
      <alignment horizontal="center" vertical="center"/>
      <protection/>
    </xf>
    <xf numFmtId="0" fontId="3" fillId="0" borderId="79" xfId="63" applyFont="1" applyFill="1" applyBorder="1" applyAlignment="1">
      <alignment horizontal="center" vertical="center"/>
      <protection/>
    </xf>
    <xf numFmtId="0" fontId="3" fillId="0" borderId="80" xfId="63" applyFont="1" applyFill="1" applyBorder="1" applyAlignment="1">
      <alignment horizontal="center" vertical="center"/>
      <protection/>
    </xf>
    <xf numFmtId="0" fontId="3" fillId="0" borderId="81" xfId="63" applyFont="1" applyFill="1" applyBorder="1" applyAlignment="1">
      <alignment horizontal="center" vertical="center"/>
      <protection/>
    </xf>
    <xf numFmtId="0" fontId="3" fillId="0" borderId="82" xfId="63" applyFont="1" applyFill="1" applyBorder="1" applyAlignment="1">
      <alignment horizontal="center" vertical="center"/>
      <protection/>
    </xf>
    <xf numFmtId="0" fontId="3" fillId="0" borderId="15" xfId="63" applyFont="1" applyFill="1" applyBorder="1" applyAlignment="1">
      <alignment horizontal="center" vertical="center" wrapText="1"/>
      <protection/>
    </xf>
    <xf numFmtId="0" fontId="3" fillId="0" borderId="11" xfId="63" applyFont="1" applyFill="1" applyBorder="1" applyAlignment="1">
      <alignment horizontal="center" vertical="center" wrapText="1"/>
      <protection/>
    </xf>
    <xf numFmtId="0" fontId="3" fillId="0" borderId="14" xfId="63" applyFont="1" applyFill="1" applyBorder="1" applyAlignment="1">
      <alignment horizontal="center" vertical="center"/>
      <protection/>
    </xf>
    <xf numFmtId="0" fontId="3" fillId="0" borderId="15" xfId="63" applyFont="1" applyFill="1" applyBorder="1" applyAlignment="1">
      <alignment horizontal="center" vertical="center"/>
      <protection/>
    </xf>
    <xf numFmtId="0" fontId="3" fillId="0" borderId="48" xfId="63" applyFont="1" applyFill="1" applyBorder="1" applyAlignment="1">
      <alignment horizontal="center" vertical="center"/>
      <protection/>
    </xf>
    <xf numFmtId="0" fontId="3" fillId="0" borderId="71" xfId="63" applyFont="1" applyFill="1" applyBorder="1" applyAlignment="1">
      <alignment horizontal="center" vertical="center" wrapText="1"/>
      <protection/>
    </xf>
    <xf numFmtId="0" fontId="3" fillId="0" borderId="13" xfId="63" applyFont="1" applyFill="1" applyBorder="1" applyAlignment="1">
      <alignment horizontal="center" vertical="center" wrapText="1"/>
      <protection/>
    </xf>
    <xf numFmtId="0" fontId="6" fillId="0" borderId="66" xfId="63" applyFont="1" applyBorder="1" applyAlignment="1">
      <alignment vertical="center" textRotation="255"/>
      <protection/>
    </xf>
    <xf numFmtId="0" fontId="6" fillId="0" borderId="67" xfId="63" applyFont="1" applyBorder="1" applyAlignment="1">
      <alignment vertical="center" textRotation="255"/>
      <protection/>
    </xf>
    <xf numFmtId="0" fontId="6" fillId="0" borderId="68" xfId="63" applyFont="1" applyBorder="1" applyAlignment="1">
      <alignment vertical="center" textRotation="255"/>
      <protection/>
    </xf>
    <xf numFmtId="0" fontId="3" fillId="0" borderId="10" xfId="63" applyFont="1" applyFill="1" applyBorder="1" applyAlignment="1">
      <alignment horizontal="center" vertical="center"/>
      <protection/>
    </xf>
    <xf numFmtId="0" fontId="3" fillId="0" borderId="36" xfId="63" applyFont="1" applyFill="1" applyBorder="1" applyAlignment="1">
      <alignment horizontal="center" vertical="center"/>
      <protection/>
    </xf>
    <xf numFmtId="0" fontId="8" fillId="0" borderId="83" xfId="63" applyFont="1" applyFill="1" applyBorder="1" applyAlignment="1">
      <alignment horizontal="left" vertical="center"/>
      <protection/>
    </xf>
    <xf numFmtId="0" fontId="8" fillId="0" borderId="24" xfId="63" applyFont="1" applyFill="1" applyBorder="1" applyAlignment="1">
      <alignment horizontal="left" vertical="center"/>
      <protection/>
    </xf>
    <xf numFmtId="0" fontId="8" fillId="0" borderId="65" xfId="63" applyFont="1" applyFill="1" applyBorder="1" applyAlignment="1">
      <alignment horizontal="left" vertical="center"/>
      <protection/>
    </xf>
    <xf numFmtId="0" fontId="3" fillId="0" borderId="16" xfId="63" applyFont="1" applyFill="1" applyBorder="1" applyAlignment="1">
      <alignment horizontal="center" vertical="center" shrinkToFit="1"/>
      <protection/>
    </xf>
    <xf numFmtId="0" fontId="3" fillId="0" borderId="17" xfId="63" applyFont="1" applyFill="1" applyBorder="1" applyAlignment="1">
      <alignment horizontal="center" vertical="center" shrinkToFit="1"/>
      <protection/>
    </xf>
    <xf numFmtId="0" fontId="3" fillId="0" borderId="84" xfId="63" applyFont="1" applyFill="1" applyBorder="1" applyAlignment="1">
      <alignment horizontal="center" vertical="center"/>
      <protection/>
    </xf>
    <xf numFmtId="0" fontId="3" fillId="0" borderId="23" xfId="63" applyFont="1" applyFill="1" applyBorder="1" applyAlignment="1">
      <alignment horizontal="center" vertical="center"/>
      <protection/>
    </xf>
    <xf numFmtId="0" fontId="3" fillId="0" borderId="44" xfId="63" applyFont="1" applyFill="1" applyBorder="1" applyAlignment="1">
      <alignment horizontal="center" vertical="center"/>
      <protection/>
    </xf>
    <xf numFmtId="0" fontId="3" fillId="0" borderId="18" xfId="63" applyFont="1" applyFill="1" applyBorder="1" applyAlignment="1">
      <alignment horizontal="center" vertical="center" shrinkToFit="1"/>
      <protection/>
    </xf>
    <xf numFmtId="176" fontId="3" fillId="0" borderId="23" xfId="63" applyNumberFormat="1" applyFont="1" applyFill="1" applyBorder="1" applyAlignment="1">
      <alignment horizontal="center" vertical="center"/>
      <protection/>
    </xf>
    <xf numFmtId="176" fontId="3" fillId="0" borderId="24" xfId="63" applyNumberFormat="1" applyFont="1" applyFill="1" applyBorder="1" applyAlignment="1">
      <alignment horizontal="center" vertical="center"/>
      <protection/>
    </xf>
    <xf numFmtId="176" fontId="3" fillId="0" borderId="44" xfId="63" applyNumberFormat="1" applyFont="1" applyFill="1" applyBorder="1" applyAlignment="1">
      <alignment horizontal="center" vertical="center"/>
      <protection/>
    </xf>
    <xf numFmtId="0" fontId="3" fillId="0" borderId="85" xfId="63" applyFont="1" applyBorder="1" applyAlignment="1">
      <alignment horizontal="center" vertical="center"/>
      <protection/>
    </xf>
    <xf numFmtId="0" fontId="3" fillId="0" borderId="34" xfId="63" applyFont="1" applyBorder="1" applyAlignment="1">
      <alignment horizontal="center" vertical="center"/>
      <protection/>
    </xf>
    <xf numFmtId="0" fontId="3" fillId="0" borderId="71" xfId="63" applyFont="1" applyFill="1" applyBorder="1" applyAlignment="1">
      <alignment horizontal="center" vertical="center"/>
      <protection/>
    </xf>
    <xf numFmtId="0" fontId="3" fillId="0" borderId="69" xfId="63" applyFont="1" applyFill="1" applyBorder="1" applyAlignment="1">
      <alignment horizontal="center" vertical="center"/>
      <protection/>
    </xf>
    <xf numFmtId="0" fontId="3" fillId="0" borderId="70" xfId="63" applyFont="1" applyFill="1" applyBorder="1" applyAlignment="1">
      <alignment horizontal="center" vertical="center"/>
      <protection/>
    </xf>
    <xf numFmtId="0" fontId="3" fillId="0" borderId="43" xfId="63" applyFont="1" applyFill="1" applyBorder="1" applyAlignment="1">
      <alignment horizontal="center" vertical="center"/>
      <protection/>
    </xf>
    <xf numFmtId="0" fontId="26" fillId="0" borderId="76" xfId="63" applyFont="1" applyBorder="1" applyAlignment="1">
      <alignment horizontal="center" vertical="center"/>
      <protection/>
    </xf>
    <xf numFmtId="0" fontId="26" fillId="0" borderId="78" xfId="63" applyFont="1" applyBorder="1" applyAlignment="1">
      <alignment horizontal="center" vertical="center"/>
      <protection/>
    </xf>
    <xf numFmtId="0" fontId="0" fillId="0" borderId="86"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3" fillId="0" borderId="0" xfId="63" applyFont="1" applyAlignment="1">
      <alignment horizontal="left" vertical="center"/>
      <protection/>
    </xf>
    <xf numFmtId="178" fontId="42" fillId="0" borderId="0" xfId="0" applyNumberFormat="1" applyFont="1" applyFill="1" applyBorder="1" applyAlignment="1" applyProtection="1">
      <alignment horizontal="right" vertical="center"/>
      <protection locked="0"/>
    </xf>
    <xf numFmtId="0" fontId="0" fillId="26" borderId="36" xfId="0" applyFill="1" applyBorder="1" applyAlignment="1" applyProtection="1">
      <alignment horizontal="center" vertical="center"/>
      <protection locked="0"/>
    </xf>
    <xf numFmtId="0" fontId="0" fillId="26" borderId="13" xfId="0" applyFill="1" applyBorder="1" applyAlignment="1" applyProtection="1">
      <alignment horizontal="center" vertical="center"/>
      <protection locked="0"/>
    </xf>
    <xf numFmtId="180" fontId="0" fillId="0" borderId="50" xfId="0" applyNumberFormat="1" applyBorder="1" applyAlignment="1" applyProtection="1">
      <alignment horizontal="center" vertical="center" wrapText="1"/>
      <protection locked="0"/>
    </xf>
    <xf numFmtId="180" fontId="0" fillId="0" borderId="63" xfId="0" applyNumberFormat="1" applyBorder="1" applyAlignment="1" applyProtection="1">
      <alignment horizontal="center" vertical="center" wrapText="1"/>
      <protection locked="0"/>
    </xf>
    <xf numFmtId="180" fontId="0" fillId="0" borderId="19" xfId="0" applyNumberFormat="1" applyBorder="1" applyAlignment="1" applyProtection="1">
      <alignment horizontal="center" vertical="center" wrapText="1"/>
      <protection locked="0"/>
    </xf>
    <xf numFmtId="180" fontId="0" fillId="0" borderId="36" xfId="0" applyNumberFormat="1" applyBorder="1" applyAlignment="1" applyProtection="1">
      <alignment horizontal="center"/>
      <protection locked="0"/>
    </xf>
    <xf numFmtId="180" fontId="0" fillId="0" borderId="62" xfId="0" applyNumberFormat="1" applyBorder="1" applyAlignment="1" applyProtection="1">
      <alignment horizontal="center"/>
      <protection locked="0"/>
    </xf>
    <xf numFmtId="180" fontId="0" fillId="0" borderId="13" xfId="0" applyNumberFormat="1" applyBorder="1" applyAlignment="1" applyProtection="1">
      <alignment horizontal="center"/>
      <protection locked="0"/>
    </xf>
    <xf numFmtId="180" fontId="31" fillId="0" borderId="36" xfId="0" applyNumberFormat="1" applyFont="1" applyBorder="1" applyAlignment="1" applyProtection="1">
      <alignment horizontal="center"/>
      <protection locked="0"/>
    </xf>
    <xf numFmtId="180" fontId="31" fillId="0" borderId="62" xfId="0" applyNumberFormat="1" applyFont="1" applyBorder="1" applyAlignment="1" applyProtection="1">
      <alignment horizontal="center"/>
      <protection locked="0"/>
    </xf>
    <xf numFmtId="180" fontId="31" fillId="0" borderId="13" xfId="0" applyNumberFormat="1" applyFont="1" applyBorder="1" applyAlignment="1" applyProtection="1">
      <alignment horizontal="center"/>
      <protection locked="0"/>
    </xf>
    <xf numFmtId="0" fontId="0" fillId="29" borderId="11" xfId="0" applyFont="1" applyFill="1" applyBorder="1" applyAlignment="1" applyProtection="1">
      <alignment horizontal="center" vertical="center"/>
      <protection locked="0"/>
    </xf>
    <xf numFmtId="0" fontId="0" fillId="26" borderId="11" xfId="0" applyFill="1" applyBorder="1" applyAlignment="1" applyProtection="1">
      <alignment horizontal="center"/>
      <protection locked="0"/>
    </xf>
    <xf numFmtId="0" fontId="0" fillId="29" borderId="11" xfId="0" applyFont="1" applyFill="1" applyBorder="1" applyAlignment="1" applyProtection="1">
      <alignment horizontal="center"/>
      <protection locked="0"/>
    </xf>
    <xf numFmtId="0" fontId="0" fillId="26" borderId="36" xfId="0" applyFill="1" applyBorder="1" applyAlignment="1" applyProtection="1">
      <alignment horizontal="center"/>
      <protection locked="0"/>
    </xf>
    <xf numFmtId="0" fontId="0" fillId="26" borderId="62" xfId="0" applyFill="1" applyBorder="1" applyAlignment="1" applyProtection="1">
      <alignment horizontal="center"/>
      <protection locked="0"/>
    </xf>
    <xf numFmtId="0" fontId="7" fillId="30" borderId="36" xfId="0" applyFont="1" applyFill="1" applyBorder="1" applyAlignment="1" applyProtection="1">
      <alignment horizontal="center" vertical="center"/>
      <protection locked="0"/>
    </xf>
    <xf numFmtId="0" fontId="7" fillId="30" borderId="62" xfId="0" applyFont="1" applyFill="1" applyBorder="1" applyAlignment="1" applyProtection="1">
      <alignment horizontal="center" vertical="center"/>
      <protection locked="0"/>
    </xf>
    <xf numFmtId="0" fontId="7" fillId="30" borderId="13" xfId="0" applyFont="1" applyFill="1" applyBorder="1" applyAlignment="1" applyProtection="1">
      <alignment horizontal="center" vertical="center"/>
      <protection locked="0"/>
    </xf>
    <xf numFmtId="0" fontId="7" fillId="21" borderId="11" xfId="0" applyFont="1" applyFill="1" applyBorder="1" applyAlignment="1" applyProtection="1">
      <alignment horizontal="center" vertical="center"/>
      <protection locked="0"/>
    </xf>
    <xf numFmtId="176" fontId="30" fillId="3" borderId="36" xfId="0" applyNumberFormat="1" applyFont="1" applyFill="1" applyBorder="1" applyAlignment="1" applyProtection="1">
      <alignment horizontal="center" vertical="center"/>
      <protection/>
    </xf>
    <xf numFmtId="176" fontId="30" fillId="3" borderId="62" xfId="0" applyNumberFormat="1" applyFont="1" applyFill="1" applyBorder="1" applyAlignment="1" applyProtection="1">
      <alignment horizontal="center" vertical="center"/>
      <protection/>
    </xf>
    <xf numFmtId="176" fontId="30" fillId="3" borderId="13" xfId="0" applyNumberFormat="1" applyFont="1" applyFill="1" applyBorder="1" applyAlignment="1" applyProtection="1">
      <alignment horizontal="center" vertical="center"/>
      <protection/>
    </xf>
    <xf numFmtId="0" fontId="7" fillId="30" borderId="11" xfId="0" applyFont="1" applyFill="1" applyBorder="1" applyAlignment="1" applyProtection="1">
      <alignment horizontal="center" vertical="center"/>
      <protection locked="0"/>
    </xf>
    <xf numFmtId="0" fontId="7" fillId="30" borderId="36" xfId="0" applyFont="1" applyFill="1" applyBorder="1" applyAlignment="1" applyProtection="1">
      <alignment horizontal="center" vertical="center" shrinkToFit="1"/>
      <protection locked="0"/>
    </xf>
    <xf numFmtId="0" fontId="7" fillId="30" borderId="62" xfId="0" applyFont="1" applyFill="1" applyBorder="1" applyAlignment="1" applyProtection="1">
      <alignment horizontal="center" vertical="center" shrinkToFit="1"/>
      <protection locked="0"/>
    </xf>
    <xf numFmtId="0" fontId="7" fillId="30" borderId="13" xfId="0" applyFont="1" applyFill="1" applyBorder="1" applyAlignment="1" applyProtection="1">
      <alignment horizontal="center" vertical="center" shrinkToFit="1"/>
      <protection locked="0"/>
    </xf>
    <xf numFmtId="179" fontId="30" fillId="3" borderId="36" xfId="0" applyNumberFormat="1" applyFont="1" applyFill="1" applyBorder="1" applyAlignment="1" applyProtection="1">
      <alignment horizontal="center" vertical="center"/>
      <protection/>
    </xf>
    <xf numFmtId="179" fontId="30" fillId="3" borderId="62" xfId="0" applyNumberFormat="1" applyFont="1" applyFill="1" applyBorder="1" applyAlignment="1" applyProtection="1">
      <alignment horizontal="center" vertical="center"/>
      <protection/>
    </xf>
    <xf numFmtId="179" fontId="30" fillId="3" borderId="13" xfId="0" applyNumberFormat="1" applyFont="1" applyFill="1" applyBorder="1" applyAlignment="1" applyProtection="1">
      <alignment horizontal="center" vertical="center"/>
      <protection/>
    </xf>
    <xf numFmtId="9" fontId="30" fillId="3" borderId="36" xfId="0" applyNumberFormat="1" applyFont="1" applyFill="1" applyBorder="1" applyAlignment="1" applyProtection="1">
      <alignment horizontal="center" vertical="center"/>
      <protection/>
    </xf>
    <xf numFmtId="9" fontId="30" fillId="3" borderId="62" xfId="0" applyNumberFormat="1" applyFont="1" applyFill="1" applyBorder="1" applyAlignment="1" applyProtection="1">
      <alignment horizontal="center" vertical="center"/>
      <protection/>
    </xf>
    <xf numFmtId="9" fontId="30" fillId="3" borderId="13" xfId="0" applyNumberFormat="1" applyFont="1" applyFill="1" applyBorder="1" applyAlignment="1" applyProtection="1">
      <alignment horizontal="center" vertical="center"/>
      <protection/>
    </xf>
    <xf numFmtId="182" fontId="7" fillId="21" borderId="11" xfId="0" applyNumberFormat="1" applyFont="1" applyFill="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06 通所介護費" xfId="62"/>
    <cellStyle name="標準_③-２加算様式（就労）" xfId="63"/>
    <cellStyle name="Followed Hyperlink" xfId="64"/>
    <cellStyle name="良い" xfId="65"/>
  </cellStyles>
  <dxfs count="5">
    <dxf>
      <font>
        <color auto="1"/>
      </font>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auto="1"/>
      </font>
      <fill>
        <patternFill>
          <bgColor theme="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G43"/>
  <sheetViews>
    <sheetView tabSelected="1" view="pageBreakPreview" zoomScaleSheetLayoutView="100" zoomScalePageLayoutView="0" workbookViewId="0" topLeftCell="A1">
      <selection activeCell="E10" sqref="E10"/>
    </sheetView>
  </sheetViews>
  <sheetFormatPr defaultColWidth="9.00390625" defaultRowHeight="21" customHeight="1"/>
  <cols>
    <col min="1" max="1" width="4.75390625" style="44" customWidth="1"/>
    <col min="2" max="2" width="14.125" style="45" customWidth="1"/>
    <col min="3" max="3" width="14.25390625" style="45" customWidth="1"/>
    <col min="4" max="4" width="14.875" style="45" customWidth="1"/>
    <col min="5" max="5" width="2.625" style="45" customWidth="1"/>
    <col min="6" max="35" width="2.625" style="44" customWidth="1"/>
    <col min="36" max="44" width="2.875" style="44" customWidth="1"/>
    <col min="45" max="45" width="10.00390625" style="44" customWidth="1"/>
    <col min="46" max="50" width="2.875" style="44" customWidth="1"/>
    <col min="51" max="53" width="2.25390625" style="44" customWidth="1"/>
    <col min="54" max="74" width="2.625" style="44" customWidth="1"/>
    <col min="75" max="16384" width="9.00390625" style="44" customWidth="1"/>
  </cols>
  <sheetData>
    <row r="1" spans="1:52" s="1" customFormat="1" ht="21" customHeight="1">
      <c r="A1" s="46" t="s">
        <v>69</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row>
    <row r="2" spans="1:59" s="1" customFormat="1" ht="21" customHeight="1" thickBot="1">
      <c r="A2" s="203" t="s">
        <v>0</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46"/>
      <c r="AU2" s="46"/>
      <c r="AV2" s="46"/>
      <c r="AW2" s="46"/>
      <c r="AX2" s="46"/>
      <c r="AY2" s="46"/>
      <c r="AZ2" s="46"/>
      <c r="BA2" s="46"/>
      <c r="BB2" s="46"/>
      <c r="BC2" s="46"/>
      <c r="BD2" s="46"/>
      <c r="BE2" s="46"/>
      <c r="BF2" s="46"/>
      <c r="BG2" s="46"/>
    </row>
    <row r="3" spans="2:45" s="1" customFormat="1" ht="18.75" customHeight="1" thickBot="1">
      <c r="B3" s="2"/>
      <c r="C3" s="2"/>
      <c r="D3" s="2"/>
      <c r="E3" s="2"/>
      <c r="F3" s="2"/>
      <c r="AC3" s="200" t="s">
        <v>1</v>
      </c>
      <c r="AD3" s="201"/>
      <c r="AE3" s="201"/>
      <c r="AF3" s="201"/>
      <c r="AG3" s="201"/>
      <c r="AH3" s="201"/>
      <c r="AI3" s="201"/>
      <c r="AJ3" s="201"/>
      <c r="AK3" s="201"/>
      <c r="AL3" s="202"/>
      <c r="AM3" s="67" t="s">
        <v>121</v>
      </c>
      <c r="AN3" s="68"/>
      <c r="AO3" s="68"/>
      <c r="AP3" s="68"/>
      <c r="AQ3" s="68"/>
      <c r="AR3" s="68"/>
      <c r="AS3" s="69"/>
    </row>
    <row r="4" spans="1:45" s="1" customFormat="1" ht="18.75" customHeight="1" thickBot="1">
      <c r="A4" s="225" t="s">
        <v>15</v>
      </c>
      <c r="B4" s="226"/>
      <c r="C4" s="226"/>
      <c r="D4" s="226"/>
      <c r="E4" s="265" t="s">
        <v>85</v>
      </c>
      <c r="F4" s="226"/>
      <c r="G4" s="226"/>
      <c r="H4" s="226"/>
      <c r="I4" s="226"/>
      <c r="J4" s="226"/>
      <c r="K4" s="226"/>
      <c r="L4" s="226"/>
      <c r="M4" s="226"/>
      <c r="N4" s="226"/>
      <c r="O4" s="226"/>
      <c r="P4" s="225" t="s">
        <v>2</v>
      </c>
      <c r="Q4" s="226"/>
      <c r="R4" s="226"/>
      <c r="S4" s="226"/>
      <c r="T4" s="226"/>
      <c r="U4" s="226"/>
      <c r="V4" s="226"/>
      <c r="W4" s="226"/>
      <c r="X4" s="226"/>
      <c r="Y4" s="239"/>
      <c r="Z4" s="265" t="s">
        <v>85</v>
      </c>
      <c r="AA4" s="226"/>
      <c r="AB4" s="226"/>
      <c r="AC4" s="226"/>
      <c r="AD4" s="226"/>
      <c r="AE4" s="226"/>
      <c r="AF4" s="226"/>
      <c r="AG4" s="226"/>
      <c r="AH4" s="226"/>
      <c r="AI4" s="226"/>
      <c r="AJ4" s="226"/>
      <c r="AK4" s="226"/>
      <c r="AL4" s="226"/>
      <c r="AM4" s="226"/>
      <c r="AN4" s="226"/>
      <c r="AO4" s="226"/>
      <c r="AP4" s="226"/>
      <c r="AQ4" s="226"/>
      <c r="AR4" s="226"/>
      <c r="AS4" s="266"/>
    </row>
    <row r="5" spans="1:45" s="1" customFormat="1" ht="18.75" customHeight="1" thickBot="1">
      <c r="A5" s="243"/>
      <c r="B5" s="244"/>
      <c r="C5" s="244"/>
      <c r="D5" s="244"/>
      <c r="E5" s="267" t="s">
        <v>19</v>
      </c>
      <c r="F5" s="237"/>
      <c r="G5" s="237"/>
      <c r="H5" s="237"/>
      <c r="I5" s="237"/>
      <c r="J5" s="237"/>
      <c r="K5" s="237"/>
      <c r="L5" s="237"/>
      <c r="M5" s="237"/>
      <c r="N5" s="237"/>
      <c r="O5" s="237"/>
      <c r="P5" s="237"/>
      <c r="Q5" s="237"/>
      <c r="R5" s="237"/>
      <c r="S5" s="237"/>
      <c r="T5" s="237"/>
      <c r="U5" s="237"/>
      <c r="V5" s="237"/>
      <c r="W5" s="237"/>
      <c r="X5" s="237"/>
      <c r="Y5" s="237"/>
      <c r="Z5" s="237"/>
      <c r="AA5" s="238"/>
      <c r="AB5" s="265" t="s">
        <v>20</v>
      </c>
      <c r="AC5" s="226"/>
      <c r="AD5" s="226"/>
      <c r="AE5" s="226"/>
      <c r="AF5" s="226"/>
      <c r="AG5" s="226"/>
      <c r="AH5" s="226"/>
      <c r="AI5" s="226"/>
      <c r="AJ5" s="226"/>
      <c r="AK5" s="226"/>
      <c r="AL5" s="226"/>
      <c r="AM5" s="226"/>
      <c r="AN5" s="226"/>
      <c r="AO5" s="226"/>
      <c r="AP5" s="226"/>
      <c r="AQ5" s="226"/>
      <c r="AR5" s="226"/>
      <c r="AS5" s="266"/>
    </row>
    <row r="6" spans="1:45" s="1" customFormat="1" ht="18.75" customHeight="1" thickBot="1">
      <c r="A6" s="225" t="s">
        <v>21</v>
      </c>
      <c r="B6" s="226"/>
      <c r="C6" s="226"/>
      <c r="D6" s="16" t="s">
        <v>66</v>
      </c>
      <c r="E6" s="236" t="s">
        <v>22</v>
      </c>
      <c r="F6" s="237"/>
      <c r="G6" s="237"/>
      <c r="H6" s="237"/>
      <c r="I6" s="237"/>
      <c r="J6" s="237"/>
      <c r="K6" s="237"/>
      <c r="L6" s="238"/>
      <c r="M6" s="236" t="s">
        <v>65</v>
      </c>
      <c r="N6" s="237"/>
      <c r="O6" s="237"/>
      <c r="P6" s="237"/>
      <c r="Q6" s="237"/>
      <c r="R6" s="237"/>
      <c r="S6" s="237"/>
      <c r="T6" s="237"/>
      <c r="U6" s="237"/>
      <c r="V6" s="238"/>
      <c r="W6" s="236" t="s">
        <v>23</v>
      </c>
      <c r="X6" s="237"/>
      <c r="Y6" s="237"/>
      <c r="Z6" s="237"/>
      <c r="AA6" s="237"/>
      <c r="AB6" s="237"/>
      <c r="AC6" s="237"/>
      <c r="AD6" s="237"/>
      <c r="AE6" s="238"/>
      <c r="AF6" s="268"/>
      <c r="AG6" s="269"/>
      <c r="AH6" s="269"/>
      <c r="AI6" s="269"/>
      <c r="AJ6" s="269"/>
      <c r="AK6" s="269"/>
      <c r="AL6" s="269"/>
      <c r="AM6" s="269"/>
      <c r="AN6" s="269"/>
      <c r="AO6" s="269"/>
      <c r="AP6" s="269"/>
      <c r="AQ6" s="269"/>
      <c r="AR6" s="269"/>
      <c r="AS6" s="270"/>
    </row>
    <row r="7" spans="1:45" s="1" customFormat="1" ht="18.75" customHeight="1" thickBot="1">
      <c r="A7" s="225" t="s">
        <v>24</v>
      </c>
      <c r="B7" s="226"/>
      <c r="C7" s="226"/>
      <c r="D7" s="226"/>
      <c r="E7" s="226"/>
      <c r="F7" s="226"/>
      <c r="G7" s="226"/>
      <c r="H7" s="226"/>
      <c r="I7" s="226"/>
      <c r="J7" s="226"/>
      <c r="K7" s="226"/>
      <c r="L7" s="239"/>
      <c r="M7" s="236" t="s">
        <v>71</v>
      </c>
      <c r="N7" s="237"/>
      <c r="O7" s="237"/>
      <c r="P7" s="237"/>
      <c r="Q7" s="237"/>
      <c r="R7" s="237"/>
      <c r="S7" s="237"/>
      <c r="T7" s="237"/>
      <c r="U7" s="237"/>
      <c r="V7" s="238"/>
      <c r="W7" s="236" t="s">
        <v>26</v>
      </c>
      <c r="X7" s="237"/>
      <c r="Y7" s="237"/>
      <c r="Z7" s="237"/>
      <c r="AA7" s="237"/>
      <c r="AB7" s="237"/>
      <c r="AC7" s="237"/>
      <c r="AD7" s="237"/>
      <c r="AE7" s="238"/>
      <c r="AF7" s="222"/>
      <c r="AG7" s="223"/>
      <c r="AH7" s="223"/>
      <c r="AI7" s="223"/>
      <c r="AJ7" s="223"/>
      <c r="AK7" s="223"/>
      <c r="AL7" s="223"/>
      <c r="AM7" s="223"/>
      <c r="AN7" s="223"/>
      <c r="AO7" s="223"/>
      <c r="AP7" s="223"/>
      <c r="AQ7" s="223"/>
      <c r="AR7" s="223"/>
      <c r="AS7" s="224"/>
    </row>
    <row r="8" spans="1:45" s="1" customFormat="1" ht="18.75" customHeight="1">
      <c r="A8" s="254" t="s">
        <v>27</v>
      </c>
      <c r="B8" s="249" t="s">
        <v>3</v>
      </c>
      <c r="C8" s="247" t="s">
        <v>4</v>
      </c>
      <c r="D8" s="250" t="s">
        <v>5</v>
      </c>
      <c r="E8" s="249" t="s">
        <v>6</v>
      </c>
      <c r="F8" s="250"/>
      <c r="G8" s="250"/>
      <c r="H8" s="250"/>
      <c r="I8" s="250"/>
      <c r="J8" s="250"/>
      <c r="K8" s="251"/>
      <c r="L8" s="249" t="s">
        <v>7</v>
      </c>
      <c r="M8" s="250"/>
      <c r="N8" s="250"/>
      <c r="O8" s="250"/>
      <c r="P8" s="250"/>
      <c r="Q8" s="250"/>
      <c r="R8" s="251"/>
      <c r="S8" s="249" t="s">
        <v>8</v>
      </c>
      <c r="T8" s="250"/>
      <c r="U8" s="250"/>
      <c r="V8" s="250"/>
      <c r="W8" s="250"/>
      <c r="X8" s="250"/>
      <c r="Y8" s="251"/>
      <c r="Z8" s="273" t="s">
        <v>9</v>
      </c>
      <c r="AA8" s="250"/>
      <c r="AB8" s="250"/>
      <c r="AC8" s="250"/>
      <c r="AD8" s="250"/>
      <c r="AE8" s="250"/>
      <c r="AF8" s="251"/>
      <c r="AG8" s="233"/>
      <c r="AH8" s="234"/>
      <c r="AI8" s="235"/>
      <c r="AJ8" s="252" t="s">
        <v>72</v>
      </c>
      <c r="AK8" s="247"/>
      <c r="AL8" s="247"/>
      <c r="AM8" s="247" t="s">
        <v>10</v>
      </c>
      <c r="AN8" s="247"/>
      <c r="AO8" s="247"/>
      <c r="AP8" s="247" t="s">
        <v>11</v>
      </c>
      <c r="AQ8" s="247"/>
      <c r="AR8" s="247"/>
      <c r="AS8" s="271" t="s">
        <v>28</v>
      </c>
    </row>
    <row r="9" spans="1:45" s="1" customFormat="1" ht="18.75" customHeight="1">
      <c r="A9" s="255"/>
      <c r="B9" s="257"/>
      <c r="C9" s="248"/>
      <c r="D9" s="258"/>
      <c r="E9" s="3">
        <v>1</v>
      </c>
      <c r="F9" s="4">
        <v>2</v>
      </c>
      <c r="G9" s="4">
        <v>3</v>
      </c>
      <c r="H9" s="6">
        <v>4</v>
      </c>
      <c r="I9" s="4">
        <v>5</v>
      </c>
      <c r="J9" s="4">
        <v>6</v>
      </c>
      <c r="K9" s="5">
        <v>7</v>
      </c>
      <c r="L9" s="3">
        <v>8</v>
      </c>
      <c r="M9" s="4">
        <v>9</v>
      </c>
      <c r="N9" s="4">
        <v>10</v>
      </c>
      <c r="O9" s="4">
        <v>11</v>
      </c>
      <c r="P9" s="4">
        <v>12</v>
      </c>
      <c r="Q9" s="4">
        <v>13</v>
      </c>
      <c r="R9" s="5">
        <v>14</v>
      </c>
      <c r="S9" s="3">
        <v>15</v>
      </c>
      <c r="T9" s="4">
        <v>16</v>
      </c>
      <c r="U9" s="4">
        <v>17</v>
      </c>
      <c r="V9" s="4">
        <v>18</v>
      </c>
      <c r="W9" s="4">
        <v>19</v>
      </c>
      <c r="X9" s="4">
        <v>20</v>
      </c>
      <c r="Y9" s="5">
        <v>21</v>
      </c>
      <c r="Z9" s="6">
        <v>22</v>
      </c>
      <c r="AA9" s="4">
        <v>23</v>
      </c>
      <c r="AB9" s="4">
        <v>24</v>
      </c>
      <c r="AC9" s="4">
        <v>25</v>
      </c>
      <c r="AD9" s="4">
        <v>26</v>
      </c>
      <c r="AE9" s="4">
        <v>27</v>
      </c>
      <c r="AF9" s="5">
        <v>28</v>
      </c>
      <c r="AG9" s="76">
        <v>29</v>
      </c>
      <c r="AH9" s="77">
        <v>30</v>
      </c>
      <c r="AI9" s="78">
        <v>31</v>
      </c>
      <c r="AJ9" s="253"/>
      <c r="AK9" s="248"/>
      <c r="AL9" s="248"/>
      <c r="AM9" s="248"/>
      <c r="AN9" s="248"/>
      <c r="AO9" s="248"/>
      <c r="AP9" s="248"/>
      <c r="AQ9" s="248"/>
      <c r="AR9" s="248"/>
      <c r="AS9" s="272"/>
    </row>
    <row r="10" spans="1:45" s="1" customFormat="1" ht="18.75" customHeight="1">
      <c r="A10" s="255"/>
      <c r="B10" s="257"/>
      <c r="C10" s="248"/>
      <c r="D10" s="258"/>
      <c r="E10" s="7" t="s">
        <v>14</v>
      </c>
      <c r="F10" s="4"/>
      <c r="G10" s="4"/>
      <c r="H10" s="4"/>
      <c r="I10" s="4"/>
      <c r="J10" s="4"/>
      <c r="K10" s="5"/>
      <c r="L10" s="3"/>
      <c r="M10" s="4"/>
      <c r="N10" s="4"/>
      <c r="O10" s="4"/>
      <c r="P10" s="4"/>
      <c r="Q10" s="4"/>
      <c r="R10" s="5"/>
      <c r="S10" s="3"/>
      <c r="T10" s="4"/>
      <c r="U10" s="4"/>
      <c r="V10" s="4"/>
      <c r="W10" s="4"/>
      <c r="X10" s="4"/>
      <c r="Y10" s="5"/>
      <c r="Z10" s="6"/>
      <c r="AA10" s="4"/>
      <c r="AB10" s="4"/>
      <c r="AC10" s="4"/>
      <c r="AD10" s="4"/>
      <c r="AE10" s="4"/>
      <c r="AF10" s="5"/>
      <c r="AG10" s="76"/>
      <c r="AH10" s="77"/>
      <c r="AI10" s="78"/>
      <c r="AJ10" s="253"/>
      <c r="AK10" s="248"/>
      <c r="AL10" s="248"/>
      <c r="AM10" s="248"/>
      <c r="AN10" s="248"/>
      <c r="AO10" s="248"/>
      <c r="AP10" s="248"/>
      <c r="AQ10" s="248"/>
      <c r="AR10" s="248"/>
      <c r="AS10" s="272"/>
    </row>
    <row r="11" spans="1:45" s="1" customFormat="1" ht="17.25" customHeight="1">
      <c r="A11" s="255"/>
      <c r="B11" s="7"/>
      <c r="C11" s="10"/>
      <c r="D11" s="10"/>
      <c r="E11" s="7"/>
      <c r="F11" s="18"/>
      <c r="G11" s="18"/>
      <c r="H11" s="18"/>
      <c r="I11" s="18"/>
      <c r="J11" s="10"/>
      <c r="K11" s="20"/>
      <c r="L11" s="7"/>
      <c r="M11" s="18"/>
      <c r="N11" s="18"/>
      <c r="O11" s="18"/>
      <c r="P11" s="18"/>
      <c r="Q11" s="10"/>
      <c r="R11" s="20"/>
      <c r="S11" s="7"/>
      <c r="T11" s="18"/>
      <c r="U11" s="18"/>
      <c r="V11" s="18"/>
      <c r="W11" s="18"/>
      <c r="X11" s="10"/>
      <c r="Y11" s="20"/>
      <c r="Z11" s="7"/>
      <c r="AA11" s="18"/>
      <c r="AB11" s="18"/>
      <c r="AC11" s="18"/>
      <c r="AD11" s="18"/>
      <c r="AE11" s="10"/>
      <c r="AF11" s="20"/>
      <c r="AG11" s="79"/>
      <c r="AH11" s="80"/>
      <c r="AI11" s="81"/>
      <c r="AJ11" s="214">
        <f>SUM(E11:AF11)</f>
        <v>0</v>
      </c>
      <c r="AK11" s="214"/>
      <c r="AL11" s="215"/>
      <c r="AM11" s="230">
        <f aca="true" t="shared" si="0" ref="AM11:AM18">ROUNDDOWN(SUM(E11:AF11)/4,1)</f>
        <v>0</v>
      </c>
      <c r="AN11" s="231"/>
      <c r="AO11" s="232"/>
      <c r="AP11" s="230">
        <f>MIN(ROUNDDOWN(AM11/AG19,1),1)</f>
        <v>0</v>
      </c>
      <c r="AQ11" s="231"/>
      <c r="AR11" s="232"/>
      <c r="AS11" s="47"/>
    </row>
    <row r="12" spans="1:45" s="1" customFormat="1" ht="17.25" customHeight="1">
      <c r="A12" s="255"/>
      <c r="B12" s="7"/>
      <c r="C12" s="10"/>
      <c r="D12" s="10"/>
      <c r="E12" s="7"/>
      <c r="F12" s="18"/>
      <c r="G12" s="18"/>
      <c r="H12" s="18"/>
      <c r="I12" s="18"/>
      <c r="J12" s="10"/>
      <c r="K12" s="20"/>
      <c r="L12" s="7"/>
      <c r="M12" s="18"/>
      <c r="N12" s="18"/>
      <c r="O12" s="18"/>
      <c r="P12" s="18"/>
      <c r="Q12" s="10"/>
      <c r="R12" s="20"/>
      <c r="S12" s="7"/>
      <c r="T12" s="18"/>
      <c r="U12" s="18"/>
      <c r="V12" s="18"/>
      <c r="W12" s="18"/>
      <c r="X12" s="10"/>
      <c r="Y12" s="20"/>
      <c r="Z12" s="7"/>
      <c r="AA12" s="18"/>
      <c r="AB12" s="18"/>
      <c r="AC12" s="18"/>
      <c r="AD12" s="18"/>
      <c r="AE12" s="10"/>
      <c r="AF12" s="20"/>
      <c r="AG12" s="79"/>
      <c r="AH12" s="80"/>
      <c r="AI12" s="81"/>
      <c r="AJ12" s="214">
        <f aca="true" t="shared" si="1" ref="AJ12:AJ17">SUM(E12:AF12)</f>
        <v>0</v>
      </c>
      <c r="AK12" s="214"/>
      <c r="AL12" s="215"/>
      <c r="AM12" s="230">
        <f t="shared" si="0"/>
        <v>0</v>
      </c>
      <c r="AN12" s="231"/>
      <c r="AO12" s="232"/>
      <c r="AP12" s="230">
        <f>MIN(ROUNDDOWN(AM12/AG19,1),1)</f>
        <v>0</v>
      </c>
      <c r="AQ12" s="231"/>
      <c r="AR12" s="232"/>
      <c r="AS12" s="47"/>
    </row>
    <row r="13" spans="1:45" s="1" customFormat="1" ht="17.25" customHeight="1">
      <c r="A13" s="255"/>
      <c r="B13" s="7"/>
      <c r="C13" s="10"/>
      <c r="D13" s="10"/>
      <c r="E13" s="7"/>
      <c r="F13" s="18"/>
      <c r="G13" s="18"/>
      <c r="H13" s="18"/>
      <c r="I13" s="18"/>
      <c r="J13" s="10"/>
      <c r="K13" s="20"/>
      <c r="L13" s="7"/>
      <c r="M13" s="18"/>
      <c r="N13" s="18"/>
      <c r="O13" s="18"/>
      <c r="P13" s="18"/>
      <c r="Q13" s="10"/>
      <c r="R13" s="20"/>
      <c r="S13" s="7"/>
      <c r="T13" s="18"/>
      <c r="U13" s="18"/>
      <c r="V13" s="18"/>
      <c r="W13" s="18"/>
      <c r="X13" s="10"/>
      <c r="Y13" s="20"/>
      <c r="Z13" s="7"/>
      <c r="AA13" s="18"/>
      <c r="AB13" s="18"/>
      <c r="AC13" s="18"/>
      <c r="AD13" s="18"/>
      <c r="AE13" s="10"/>
      <c r="AF13" s="20"/>
      <c r="AG13" s="79"/>
      <c r="AH13" s="80"/>
      <c r="AI13" s="81"/>
      <c r="AJ13" s="214">
        <f>SUM(E13:AF13)</f>
        <v>0</v>
      </c>
      <c r="AK13" s="214"/>
      <c r="AL13" s="215"/>
      <c r="AM13" s="230">
        <f>ROUNDDOWN(SUM(E13:AF13)/4,1)</f>
        <v>0</v>
      </c>
      <c r="AN13" s="231"/>
      <c r="AO13" s="232"/>
      <c r="AP13" s="230">
        <f>MIN(ROUNDDOWN(AM13/AG19,1),1)</f>
        <v>0</v>
      </c>
      <c r="AQ13" s="231"/>
      <c r="AR13" s="232"/>
      <c r="AS13" s="47"/>
    </row>
    <row r="14" spans="1:45" s="1" customFormat="1" ht="17.25" customHeight="1">
      <c r="A14" s="255"/>
      <c r="B14" s="7"/>
      <c r="C14" s="10"/>
      <c r="D14" s="10"/>
      <c r="E14" s="7"/>
      <c r="F14" s="18"/>
      <c r="G14" s="18"/>
      <c r="H14" s="18"/>
      <c r="I14" s="18"/>
      <c r="J14" s="10"/>
      <c r="K14" s="20"/>
      <c r="L14" s="7"/>
      <c r="M14" s="18"/>
      <c r="N14" s="18"/>
      <c r="O14" s="18"/>
      <c r="P14" s="18"/>
      <c r="Q14" s="10"/>
      <c r="R14" s="20"/>
      <c r="S14" s="7"/>
      <c r="T14" s="18"/>
      <c r="U14" s="18"/>
      <c r="V14" s="18"/>
      <c r="W14" s="18"/>
      <c r="X14" s="10"/>
      <c r="Y14" s="20"/>
      <c r="Z14" s="7"/>
      <c r="AA14" s="18"/>
      <c r="AB14" s="18"/>
      <c r="AC14" s="18"/>
      <c r="AD14" s="18"/>
      <c r="AE14" s="10"/>
      <c r="AF14" s="20"/>
      <c r="AG14" s="79"/>
      <c r="AH14" s="80"/>
      <c r="AI14" s="81"/>
      <c r="AJ14" s="214">
        <f t="shared" si="1"/>
        <v>0</v>
      </c>
      <c r="AK14" s="214"/>
      <c r="AL14" s="215"/>
      <c r="AM14" s="230">
        <f t="shared" si="0"/>
        <v>0</v>
      </c>
      <c r="AN14" s="231"/>
      <c r="AO14" s="232"/>
      <c r="AP14" s="230">
        <f>MIN(ROUNDDOWN(AM14/AG19,1),1)</f>
        <v>0</v>
      </c>
      <c r="AQ14" s="231"/>
      <c r="AR14" s="232"/>
      <c r="AS14" s="47"/>
    </row>
    <row r="15" spans="1:45" s="1" customFormat="1" ht="17.25" customHeight="1">
      <c r="A15" s="255"/>
      <c r="B15" s="7"/>
      <c r="C15" s="10"/>
      <c r="D15" s="10"/>
      <c r="E15" s="7"/>
      <c r="F15" s="18"/>
      <c r="G15" s="18"/>
      <c r="H15" s="18"/>
      <c r="I15" s="18"/>
      <c r="J15" s="10"/>
      <c r="K15" s="20"/>
      <c r="L15" s="7"/>
      <c r="M15" s="18"/>
      <c r="N15" s="18"/>
      <c r="O15" s="18"/>
      <c r="P15" s="18"/>
      <c r="Q15" s="10"/>
      <c r="R15" s="20"/>
      <c r="S15" s="7"/>
      <c r="T15" s="18"/>
      <c r="U15" s="18"/>
      <c r="V15" s="18"/>
      <c r="W15" s="18"/>
      <c r="X15" s="10"/>
      <c r="Y15" s="20"/>
      <c r="Z15" s="7"/>
      <c r="AA15" s="18"/>
      <c r="AB15" s="18"/>
      <c r="AC15" s="18"/>
      <c r="AD15" s="18"/>
      <c r="AE15" s="10"/>
      <c r="AF15" s="20"/>
      <c r="AG15" s="79"/>
      <c r="AH15" s="80"/>
      <c r="AI15" s="81"/>
      <c r="AJ15" s="214">
        <f t="shared" si="1"/>
        <v>0</v>
      </c>
      <c r="AK15" s="214"/>
      <c r="AL15" s="215"/>
      <c r="AM15" s="230">
        <f t="shared" si="0"/>
        <v>0</v>
      </c>
      <c r="AN15" s="231"/>
      <c r="AO15" s="232"/>
      <c r="AP15" s="230">
        <f>MIN(ROUNDDOWN(AM15/AG19,1),1)</f>
        <v>0</v>
      </c>
      <c r="AQ15" s="231"/>
      <c r="AR15" s="232"/>
      <c r="AS15" s="47"/>
    </row>
    <row r="16" spans="1:45" s="1" customFormat="1" ht="17.25" customHeight="1">
      <c r="A16" s="255"/>
      <c r="B16" s="7"/>
      <c r="C16" s="10"/>
      <c r="D16" s="10"/>
      <c r="E16" s="7"/>
      <c r="F16" s="18"/>
      <c r="G16" s="18"/>
      <c r="H16" s="18"/>
      <c r="I16" s="18"/>
      <c r="J16" s="10"/>
      <c r="K16" s="20"/>
      <c r="L16" s="7"/>
      <c r="M16" s="18"/>
      <c r="N16" s="18"/>
      <c r="O16" s="18"/>
      <c r="P16" s="18"/>
      <c r="Q16" s="10"/>
      <c r="R16" s="20"/>
      <c r="S16" s="7"/>
      <c r="T16" s="18"/>
      <c r="U16" s="18"/>
      <c r="V16" s="18"/>
      <c r="W16" s="18"/>
      <c r="X16" s="10"/>
      <c r="Y16" s="20"/>
      <c r="Z16" s="7"/>
      <c r="AA16" s="18"/>
      <c r="AB16" s="18"/>
      <c r="AC16" s="18"/>
      <c r="AD16" s="18"/>
      <c r="AE16" s="10"/>
      <c r="AF16" s="20"/>
      <c r="AG16" s="79"/>
      <c r="AH16" s="80"/>
      <c r="AI16" s="81"/>
      <c r="AJ16" s="214">
        <f t="shared" si="1"/>
        <v>0</v>
      </c>
      <c r="AK16" s="214"/>
      <c r="AL16" s="215"/>
      <c r="AM16" s="230">
        <f t="shared" si="0"/>
        <v>0</v>
      </c>
      <c r="AN16" s="231"/>
      <c r="AO16" s="232"/>
      <c r="AP16" s="230">
        <f>MIN(ROUNDDOWN(AM16/AG19,1),1)</f>
        <v>0</v>
      </c>
      <c r="AQ16" s="231"/>
      <c r="AR16" s="232"/>
      <c r="AS16" s="47"/>
    </row>
    <row r="17" spans="1:45" s="1" customFormat="1" ht="17.25" customHeight="1" thickBot="1">
      <c r="A17" s="255"/>
      <c r="B17" s="7"/>
      <c r="C17" s="10"/>
      <c r="D17" s="10"/>
      <c r="E17" s="7"/>
      <c r="F17" s="10"/>
      <c r="G17" s="18"/>
      <c r="H17" s="18"/>
      <c r="I17" s="18"/>
      <c r="J17" s="10"/>
      <c r="K17" s="20"/>
      <c r="L17" s="7"/>
      <c r="M17" s="18"/>
      <c r="N17" s="18"/>
      <c r="O17" s="18"/>
      <c r="P17" s="18"/>
      <c r="Q17" s="10"/>
      <c r="R17" s="20"/>
      <c r="S17" s="7"/>
      <c r="T17" s="18"/>
      <c r="U17" s="18"/>
      <c r="V17" s="18"/>
      <c r="W17" s="18"/>
      <c r="X17" s="10"/>
      <c r="Y17" s="20"/>
      <c r="Z17" s="7"/>
      <c r="AA17" s="18"/>
      <c r="AB17" s="18"/>
      <c r="AC17" s="18"/>
      <c r="AD17" s="18"/>
      <c r="AE17" s="10"/>
      <c r="AF17" s="20"/>
      <c r="AG17" s="79"/>
      <c r="AH17" s="80"/>
      <c r="AI17" s="81"/>
      <c r="AJ17" s="214">
        <f t="shared" si="1"/>
        <v>0</v>
      </c>
      <c r="AK17" s="214"/>
      <c r="AL17" s="215"/>
      <c r="AM17" s="230">
        <f t="shared" si="0"/>
        <v>0</v>
      </c>
      <c r="AN17" s="231"/>
      <c r="AO17" s="232"/>
      <c r="AP17" s="230">
        <f>MIN(ROUNDDOWN(AM17/AG19,1),1)</f>
        <v>0</v>
      </c>
      <c r="AQ17" s="231"/>
      <c r="AR17" s="232"/>
      <c r="AS17" s="65"/>
    </row>
    <row r="18" spans="1:45" s="1" customFormat="1" ht="17.25" customHeight="1" thickBot="1">
      <c r="A18" s="255"/>
      <c r="B18" s="225" t="s">
        <v>12</v>
      </c>
      <c r="C18" s="226"/>
      <c r="D18" s="226"/>
      <c r="E18" s="17">
        <f aca="true" t="shared" si="2" ref="E18:AI18">SUM(E11:E17)</f>
        <v>0</v>
      </c>
      <c r="F18" s="16">
        <f t="shared" si="2"/>
        <v>0</v>
      </c>
      <c r="G18" s="16">
        <f t="shared" si="2"/>
        <v>0</v>
      </c>
      <c r="H18" s="16">
        <f t="shared" si="2"/>
        <v>0</v>
      </c>
      <c r="I18" s="16">
        <f t="shared" si="2"/>
        <v>0</v>
      </c>
      <c r="J18" s="16">
        <f t="shared" si="2"/>
        <v>0</v>
      </c>
      <c r="K18" s="21">
        <f t="shared" si="2"/>
        <v>0</v>
      </c>
      <c r="L18" s="17">
        <f t="shared" si="2"/>
        <v>0</v>
      </c>
      <c r="M18" s="16">
        <f t="shared" si="2"/>
        <v>0</v>
      </c>
      <c r="N18" s="16">
        <f t="shared" si="2"/>
        <v>0</v>
      </c>
      <c r="O18" s="16">
        <f t="shared" si="2"/>
        <v>0</v>
      </c>
      <c r="P18" s="16">
        <f t="shared" si="2"/>
        <v>0</v>
      </c>
      <c r="Q18" s="16">
        <f t="shared" si="2"/>
        <v>0</v>
      </c>
      <c r="R18" s="21">
        <f t="shared" si="2"/>
        <v>0</v>
      </c>
      <c r="S18" s="17">
        <f t="shared" si="2"/>
        <v>0</v>
      </c>
      <c r="T18" s="16">
        <f t="shared" si="2"/>
        <v>0</v>
      </c>
      <c r="U18" s="16">
        <f t="shared" si="2"/>
        <v>0</v>
      </c>
      <c r="V18" s="16">
        <f t="shared" si="2"/>
        <v>0</v>
      </c>
      <c r="W18" s="16">
        <f t="shared" si="2"/>
        <v>0</v>
      </c>
      <c r="X18" s="16">
        <f t="shared" si="2"/>
        <v>0</v>
      </c>
      <c r="Y18" s="21">
        <f t="shared" si="2"/>
        <v>0</v>
      </c>
      <c r="Z18" s="17">
        <f t="shared" si="2"/>
        <v>0</v>
      </c>
      <c r="AA18" s="16">
        <f t="shared" si="2"/>
        <v>0</v>
      </c>
      <c r="AB18" s="16">
        <f t="shared" si="2"/>
        <v>0</v>
      </c>
      <c r="AC18" s="16">
        <f t="shared" si="2"/>
        <v>0</v>
      </c>
      <c r="AD18" s="16">
        <f t="shared" si="2"/>
        <v>0</v>
      </c>
      <c r="AE18" s="16">
        <f t="shared" si="2"/>
        <v>0</v>
      </c>
      <c r="AF18" s="21">
        <f t="shared" si="2"/>
        <v>0</v>
      </c>
      <c r="AG18" s="82">
        <f t="shared" si="2"/>
        <v>0</v>
      </c>
      <c r="AH18" s="83">
        <f t="shared" si="2"/>
        <v>0</v>
      </c>
      <c r="AI18" s="84">
        <f t="shared" si="2"/>
        <v>0</v>
      </c>
      <c r="AJ18" s="227">
        <f>SUM(E18:AF18)</f>
        <v>0</v>
      </c>
      <c r="AK18" s="227"/>
      <c r="AL18" s="228"/>
      <c r="AM18" s="229">
        <f t="shared" si="0"/>
        <v>0</v>
      </c>
      <c r="AN18" s="227"/>
      <c r="AO18" s="228"/>
      <c r="AP18" s="229">
        <f>SUM(AP11:AR17)</f>
        <v>0</v>
      </c>
      <c r="AQ18" s="227"/>
      <c r="AR18" s="228"/>
      <c r="AS18" s="22"/>
    </row>
    <row r="19" spans="1:45" s="1" customFormat="1" ht="17.25" customHeight="1" thickBot="1" thickTop="1">
      <c r="A19" s="255"/>
      <c r="B19" s="225" t="s">
        <v>13</v>
      </c>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t="s">
        <v>25</v>
      </c>
      <c r="AE19" s="226"/>
      <c r="AF19" s="264"/>
      <c r="AG19" s="240">
        <v>40</v>
      </c>
      <c r="AH19" s="241"/>
      <c r="AI19" s="242"/>
      <c r="AJ19" s="259" t="s">
        <v>33</v>
      </c>
      <c r="AK19" s="260"/>
      <c r="AL19" s="260"/>
      <c r="AM19" s="260"/>
      <c r="AN19" s="260"/>
      <c r="AO19" s="260"/>
      <c r="AP19" s="260"/>
      <c r="AQ19" s="260"/>
      <c r="AR19" s="261"/>
      <c r="AS19" s="22"/>
    </row>
    <row r="20" spans="1:45" s="1" customFormat="1" ht="17.25" customHeight="1" thickBot="1">
      <c r="A20" s="256"/>
      <c r="B20" s="262" t="s">
        <v>34</v>
      </c>
      <c r="C20" s="263"/>
      <c r="D20" s="263"/>
      <c r="E20" s="23"/>
      <c r="F20" s="24"/>
      <c r="G20" s="24"/>
      <c r="H20" s="24"/>
      <c r="I20" s="24"/>
      <c r="J20" s="24"/>
      <c r="K20" s="25"/>
      <c r="L20" s="23"/>
      <c r="M20" s="24"/>
      <c r="N20" s="24"/>
      <c r="O20" s="24"/>
      <c r="P20" s="24"/>
      <c r="Q20" s="24"/>
      <c r="R20" s="25"/>
      <c r="S20" s="23"/>
      <c r="T20" s="24"/>
      <c r="U20" s="24"/>
      <c r="V20" s="24"/>
      <c r="W20" s="24"/>
      <c r="X20" s="24"/>
      <c r="Y20" s="25"/>
      <c r="Z20" s="23"/>
      <c r="AA20" s="24"/>
      <c r="AB20" s="24"/>
      <c r="AC20" s="24"/>
      <c r="AD20" s="56"/>
      <c r="AE20" s="56"/>
      <c r="AF20" s="57"/>
      <c r="AG20" s="85"/>
      <c r="AH20" s="85"/>
      <c r="AI20" s="86"/>
      <c r="AJ20" s="243"/>
      <c r="AK20" s="244"/>
      <c r="AL20" s="245"/>
      <c r="AM20" s="246"/>
      <c r="AN20" s="244"/>
      <c r="AO20" s="245"/>
      <c r="AP20" s="246"/>
      <c r="AQ20" s="244"/>
      <c r="AR20" s="245"/>
      <c r="AS20" s="22"/>
    </row>
    <row r="21" spans="2:45" s="1" customFormat="1" ht="17.25" customHeight="1" thickBot="1">
      <c r="B21" s="26"/>
      <c r="C21" s="26"/>
      <c r="D21" s="26"/>
      <c r="E21" s="27"/>
      <c r="F21" s="27"/>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63"/>
      <c r="AJ21" s="54"/>
      <c r="AK21" s="8"/>
      <c r="AL21" s="8"/>
      <c r="AM21" s="8"/>
      <c r="AN21" s="8"/>
      <c r="AO21" s="8"/>
      <c r="AP21" s="8"/>
      <c r="AQ21" s="8"/>
      <c r="AR21" s="8"/>
      <c r="AS21" s="64"/>
    </row>
    <row r="22" spans="1:45" s="1" customFormat="1" ht="17.25" customHeight="1">
      <c r="A22" s="204" t="s">
        <v>35</v>
      </c>
      <c r="B22" s="29"/>
      <c r="C22" s="30"/>
      <c r="D22" s="31"/>
      <c r="E22" s="13"/>
      <c r="F22" s="14"/>
      <c r="G22" s="18"/>
      <c r="H22" s="18"/>
      <c r="I22" s="18"/>
      <c r="J22" s="18"/>
      <c r="K22" s="32"/>
      <c r="L22" s="33"/>
      <c r="M22" s="34"/>
      <c r="N22" s="18"/>
      <c r="O22" s="18"/>
      <c r="P22" s="18"/>
      <c r="Q22" s="18"/>
      <c r="R22" s="32"/>
      <c r="S22" s="33"/>
      <c r="T22" s="34"/>
      <c r="U22" s="18"/>
      <c r="V22" s="18"/>
      <c r="W22" s="18"/>
      <c r="X22" s="18"/>
      <c r="Y22" s="32"/>
      <c r="Z22" s="33"/>
      <c r="AA22" s="34"/>
      <c r="AB22" s="18"/>
      <c r="AC22" s="18"/>
      <c r="AD22" s="18"/>
      <c r="AE22" s="18"/>
      <c r="AF22" s="32"/>
      <c r="AG22" s="87"/>
      <c r="AH22" s="87"/>
      <c r="AI22" s="88"/>
      <c r="AJ22" s="207">
        <f>SUM(E22:AF22)</f>
        <v>0</v>
      </c>
      <c r="AK22" s="208"/>
      <c r="AL22" s="209"/>
      <c r="AM22" s="210">
        <f>ROUNDDOWN(SUM(E22:AF22)/4,1)</f>
        <v>0</v>
      </c>
      <c r="AN22" s="211"/>
      <c r="AO22" s="212"/>
      <c r="AP22" s="210">
        <f>MIN(ROUNDDOWN(AM22/AG19,1),1)</f>
        <v>0</v>
      </c>
      <c r="AQ22" s="211"/>
      <c r="AR22" s="212"/>
      <c r="AS22" s="66"/>
    </row>
    <row r="23" spans="1:45" s="1" customFormat="1" ht="17.25" customHeight="1">
      <c r="A23" s="205"/>
      <c r="B23" s="7"/>
      <c r="C23" s="10"/>
      <c r="D23" s="12"/>
      <c r="E23" s="11"/>
      <c r="F23" s="34"/>
      <c r="G23" s="34"/>
      <c r="H23" s="34"/>
      <c r="I23" s="34"/>
      <c r="J23" s="12"/>
      <c r="K23" s="35"/>
      <c r="L23" s="11"/>
      <c r="M23" s="34"/>
      <c r="N23" s="34"/>
      <c r="O23" s="34"/>
      <c r="P23" s="34"/>
      <c r="Q23" s="12"/>
      <c r="R23" s="35"/>
      <c r="S23" s="11"/>
      <c r="T23" s="34"/>
      <c r="U23" s="34"/>
      <c r="V23" s="34"/>
      <c r="W23" s="34"/>
      <c r="X23" s="12"/>
      <c r="Y23" s="35"/>
      <c r="Z23" s="11"/>
      <c r="AA23" s="34"/>
      <c r="AB23" s="34"/>
      <c r="AC23" s="34"/>
      <c r="AD23" s="34"/>
      <c r="AE23" s="12"/>
      <c r="AF23" s="35"/>
      <c r="AG23" s="89"/>
      <c r="AH23" s="90"/>
      <c r="AI23" s="91"/>
      <c r="AJ23" s="213">
        <f>SUM(E23:AF23)</f>
        <v>0</v>
      </c>
      <c r="AK23" s="214"/>
      <c r="AL23" s="215"/>
      <c r="AM23" s="230">
        <f>ROUNDDOWN(SUM(E23:AF23)/4,1)</f>
        <v>0</v>
      </c>
      <c r="AN23" s="231"/>
      <c r="AO23" s="232"/>
      <c r="AP23" s="230">
        <f>MIN(ROUNDDOWN(AM23/AG19,1),1)</f>
        <v>0</v>
      </c>
      <c r="AQ23" s="231"/>
      <c r="AR23" s="232"/>
      <c r="AS23" s="47"/>
    </row>
    <row r="24" spans="1:45" s="1" customFormat="1" ht="17.25" customHeight="1">
      <c r="A24" s="205"/>
      <c r="B24" s="7"/>
      <c r="C24" s="10"/>
      <c r="D24" s="12"/>
      <c r="E24" s="11"/>
      <c r="F24" s="34"/>
      <c r="G24" s="34"/>
      <c r="H24" s="34"/>
      <c r="I24" s="34"/>
      <c r="J24" s="12"/>
      <c r="K24" s="35"/>
      <c r="L24" s="11"/>
      <c r="M24" s="34"/>
      <c r="N24" s="34"/>
      <c r="O24" s="34"/>
      <c r="P24" s="34"/>
      <c r="Q24" s="12"/>
      <c r="R24" s="35"/>
      <c r="S24" s="11"/>
      <c r="T24" s="34"/>
      <c r="U24" s="34"/>
      <c r="V24" s="34"/>
      <c r="W24" s="34"/>
      <c r="X24" s="12"/>
      <c r="Y24" s="35"/>
      <c r="Z24" s="11"/>
      <c r="AA24" s="34"/>
      <c r="AB24" s="34"/>
      <c r="AC24" s="34"/>
      <c r="AD24" s="34"/>
      <c r="AE24" s="12"/>
      <c r="AF24" s="35"/>
      <c r="AG24" s="89"/>
      <c r="AH24" s="90"/>
      <c r="AI24" s="91"/>
      <c r="AJ24" s="213">
        <f>SUM(E24:AF24)</f>
        <v>0</v>
      </c>
      <c r="AK24" s="214"/>
      <c r="AL24" s="215"/>
      <c r="AM24" s="230">
        <f>ROUNDDOWN(SUM(E24:AF24)/4,1)</f>
        <v>0</v>
      </c>
      <c r="AN24" s="231"/>
      <c r="AO24" s="232"/>
      <c r="AP24" s="230">
        <f>MIN(ROUNDDOWN(AM24/AG19,1),1)</f>
        <v>0</v>
      </c>
      <c r="AQ24" s="231"/>
      <c r="AR24" s="232"/>
      <c r="AS24" s="47"/>
    </row>
    <row r="25" spans="1:45" s="1" customFormat="1" ht="17.25" customHeight="1" thickBot="1">
      <c r="A25" s="206"/>
      <c r="B25" s="36"/>
      <c r="C25" s="37"/>
      <c r="D25" s="38"/>
      <c r="E25" s="39"/>
      <c r="F25" s="38"/>
      <c r="G25" s="37"/>
      <c r="H25" s="37"/>
      <c r="I25" s="37"/>
      <c r="J25" s="37"/>
      <c r="K25" s="40"/>
      <c r="L25" s="41"/>
      <c r="M25" s="37"/>
      <c r="N25" s="37"/>
      <c r="O25" s="37"/>
      <c r="P25" s="37"/>
      <c r="Q25" s="37"/>
      <c r="R25" s="40"/>
      <c r="S25" s="41"/>
      <c r="T25" s="37"/>
      <c r="U25" s="37"/>
      <c r="V25" s="37"/>
      <c r="W25" s="37"/>
      <c r="X25" s="37"/>
      <c r="Y25" s="40"/>
      <c r="Z25" s="41"/>
      <c r="AA25" s="37"/>
      <c r="AB25" s="37"/>
      <c r="AC25" s="37"/>
      <c r="AD25" s="37"/>
      <c r="AE25" s="37"/>
      <c r="AF25" s="40"/>
      <c r="AG25" s="92"/>
      <c r="AH25" s="92"/>
      <c r="AI25" s="93"/>
      <c r="AJ25" s="216">
        <f>SUM(E25:AF25)</f>
        <v>0</v>
      </c>
      <c r="AK25" s="217"/>
      <c r="AL25" s="218"/>
      <c r="AM25" s="219">
        <f>ROUNDDOWN(SUM(E25:AF25)/4,1)</f>
        <v>0</v>
      </c>
      <c r="AN25" s="220"/>
      <c r="AO25" s="221"/>
      <c r="AP25" s="219">
        <f>MIN(ROUNDDOWN(AM25/AG19,1),1)</f>
        <v>0</v>
      </c>
      <c r="AQ25" s="220"/>
      <c r="AR25" s="221"/>
      <c r="AS25" s="65"/>
    </row>
    <row r="26" spans="1:59" s="9" customFormat="1" ht="11.25" customHeight="1">
      <c r="A26" s="59" t="s">
        <v>75</v>
      </c>
      <c r="B26" s="59" t="s">
        <v>137</v>
      </c>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row>
    <row r="27" spans="1:59" s="9" customFormat="1" ht="11.25" customHeight="1">
      <c r="A27" s="59" t="s">
        <v>76</v>
      </c>
      <c r="B27" s="59" t="s">
        <v>77</v>
      </c>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row>
    <row r="28" spans="1:59" s="9" customFormat="1" ht="11.25" customHeight="1">
      <c r="A28" s="60" t="s">
        <v>74</v>
      </c>
      <c r="B28" s="59" t="s">
        <v>138</v>
      </c>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row>
    <row r="29" spans="1:59" s="9" customFormat="1" ht="11.25" customHeight="1">
      <c r="A29" s="59" t="s">
        <v>73</v>
      </c>
      <c r="B29" s="59" t="s">
        <v>126</v>
      </c>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row>
    <row r="30" spans="1:59" s="9" customFormat="1" ht="11.25" customHeight="1">
      <c r="A30" s="58"/>
      <c r="B30" s="59" t="s">
        <v>127</v>
      </c>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row>
    <row r="31" spans="1:59" s="9" customFormat="1" ht="11.25" customHeight="1">
      <c r="A31" s="58" t="s">
        <v>78</v>
      </c>
      <c r="B31" s="59" t="s">
        <v>139</v>
      </c>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row>
    <row r="32" spans="1:59" s="9" customFormat="1" ht="11.25" customHeight="1">
      <c r="A32" s="59" t="s">
        <v>79</v>
      </c>
      <c r="B32" s="59" t="s">
        <v>140</v>
      </c>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row>
    <row r="33" spans="1:59" s="9" customFormat="1" ht="11.25" customHeight="1">
      <c r="A33" s="59" t="s">
        <v>81</v>
      </c>
      <c r="B33" s="59" t="s">
        <v>80</v>
      </c>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row>
    <row r="34" spans="1:59" s="9" customFormat="1" ht="11.25" customHeight="1">
      <c r="A34" s="53"/>
      <c r="B34" s="53" t="s">
        <v>132</v>
      </c>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row>
    <row r="35" spans="1:59" s="9" customFormat="1" ht="11.25" customHeight="1">
      <c r="A35" s="53" t="s">
        <v>83</v>
      </c>
      <c r="B35" s="53" t="s">
        <v>144</v>
      </c>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row>
    <row r="36" spans="1:59" s="9" customFormat="1" ht="11.25" customHeight="1">
      <c r="A36" s="53"/>
      <c r="B36" s="53" t="s">
        <v>135</v>
      </c>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row>
    <row r="37" spans="1:59" s="9" customFormat="1" ht="11.25" customHeight="1">
      <c r="A37" s="53" t="s">
        <v>84</v>
      </c>
      <c r="B37" s="53" t="s">
        <v>130</v>
      </c>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row>
    <row r="38" spans="1:59" s="9" customFormat="1" ht="11.25" customHeight="1">
      <c r="A38" s="53"/>
      <c r="B38" s="9" t="s">
        <v>131</v>
      </c>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row>
    <row r="39" spans="1:59" s="9" customFormat="1" ht="11.25" customHeight="1">
      <c r="A39" s="59" t="s">
        <v>87</v>
      </c>
      <c r="B39" s="59" t="s">
        <v>82</v>
      </c>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row>
    <row r="40" spans="1:59" s="9" customFormat="1" ht="11.25" customHeight="1">
      <c r="A40" s="58"/>
      <c r="B40" s="59" t="s">
        <v>86</v>
      </c>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row>
    <row r="41" spans="1:2" ht="11.25" customHeight="1">
      <c r="A41" s="59" t="s">
        <v>128</v>
      </c>
      <c r="B41" s="59" t="s">
        <v>141</v>
      </c>
    </row>
    <row r="42" spans="1:2" ht="11.25" customHeight="1">
      <c r="A42" s="59" t="s">
        <v>129</v>
      </c>
      <c r="B42" s="59" t="s">
        <v>142</v>
      </c>
    </row>
    <row r="43" spans="1:2" ht="11.25" customHeight="1">
      <c r="A43" s="59" t="s">
        <v>133</v>
      </c>
      <c r="B43" s="59" t="s">
        <v>143</v>
      </c>
    </row>
  </sheetData>
  <sheetProtection/>
  <mergeCells count="77">
    <mergeCell ref="A6:C6"/>
    <mergeCell ref="E6:L6"/>
    <mergeCell ref="M6:V6"/>
    <mergeCell ref="W6:AE6"/>
    <mergeCell ref="AF6:AS6"/>
    <mergeCell ref="AS8:AS10"/>
    <mergeCell ref="L8:R8"/>
    <mergeCell ref="S8:Y8"/>
    <mergeCell ref="Z8:AF8"/>
    <mergeCell ref="AM8:AO10"/>
    <mergeCell ref="B20:D20"/>
    <mergeCell ref="AD19:AF19"/>
    <mergeCell ref="A4:D4"/>
    <mergeCell ref="E4:O4"/>
    <mergeCell ref="P4:Y4"/>
    <mergeCell ref="Z4:AS4"/>
    <mergeCell ref="A5:D5"/>
    <mergeCell ref="AB5:AS5"/>
    <mergeCell ref="E5:AA5"/>
    <mergeCell ref="AJ11:AL11"/>
    <mergeCell ref="AM11:AO11"/>
    <mergeCell ref="AP11:AR11"/>
    <mergeCell ref="AJ14:AL14"/>
    <mergeCell ref="AJ13:AL13"/>
    <mergeCell ref="AM13:AO13"/>
    <mergeCell ref="AP13:AR13"/>
    <mergeCell ref="AM12:AO12"/>
    <mergeCell ref="AP12:AR12"/>
    <mergeCell ref="AP8:AR10"/>
    <mergeCell ref="E8:K8"/>
    <mergeCell ref="AJ8:AL10"/>
    <mergeCell ref="W7:AE7"/>
    <mergeCell ref="A8:A20"/>
    <mergeCell ref="B8:B10"/>
    <mergeCell ref="C8:C10"/>
    <mergeCell ref="D8:D10"/>
    <mergeCell ref="B19:AC19"/>
    <mergeCell ref="AJ19:AR19"/>
    <mergeCell ref="AJ16:AL16"/>
    <mergeCell ref="AM16:AO16"/>
    <mergeCell ref="AP16:AR16"/>
    <mergeCell ref="AM23:AO23"/>
    <mergeCell ref="AP23:AR23"/>
    <mergeCell ref="AP17:AR17"/>
    <mergeCell ref="AJ20:AL20"/>
    <mergeCell ref="AM20:AO20"/>
    <mergeCell ref="AP20:AR20"/>
    <mergeCell ref="AG19:AI19"/>
    <mergeCell ref="AJ17:AL17"/>
    <mergeCell ref="AM17:AO17"/>
    <mergeCell ref="AM14:AO14"/>
    <mergeCell ref="AP14:AR14"/>
    <mergeCell ref="AJ24:AL24"/>
    <mergeCell ref="AM24:AO24"/>
    <mergeCell ref="AP24:AR24"/>
    <mergeCell ref="AJ15:AL15"/>
    <mergeCell ref="AM15:AO15"/>
    <mergeCell ref="AF7:AS7"/>
    <mergeCell ref="B18:D18"/>
    <mergeCell ref="AJ18:AL18"/>
    <mergeCell ref="AM18:AO18"/>
    <mergeCell ref="AP18:AR18"/>
    <mergeCell ref="AJ12:AL12"/>
    <mergeCell ref="AP15:AR15"/>
    <mergeCell ref="AG8:AI8"/>
    <mergeCell ref="M7:V7"/>
    <mergeCell ref="A7:L7"/>
    <mergeCell ref="AC3:AL3"/>
    <mergeCell ref="A2:AS2"/>
    <mergeCell ref="A22:A25"/>
    <mergeCell ref="AJ22:AL22"/>
    <mergeCell ref="AM22:AO22"/>
    <mergeCell ref="AP22:AR22"/>
    <mergeCell ref="AJ23:AL23"/>
    <mergeCell ref="AJ25:AL25"/>
    <mergeCell ref="AM25:AO25"/>
    <mergeCell ref="AP25:AR25"/>
  </mergeCells>
  <conditionalFormatting sqref="AJ11:AL17">
    <cfRule type="cellIs" priority="3" dxfId="3" operator="greaterThan" stopIfTrue="1">
      <formula>$AG$19*4</formula>
    </cfRule>
  </conditionalFormatting>
  <conditionalFormatting sqref="AJ22:AL25">
    <cfRule type="cellIs" priority="1" dxfId="3" operator="greaterThan" stopIfTrue="1">
      <formula>$AG$19*4</formula>
    </cfRule>
  </conditionalFormatting>
  <printOptions/>
  <pageMargins left="0.5905511811023623" right="0.3937007874015748" top="0.984251968503937" bottom="0.7874015748031497" header="0.5118110236220472" footer="0.5118110236220472"/>
  <pageSetup fitToHeight="1"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BG46"/>
  <sheetViews>
    <sheetView view="pageBreakPreview" zoomScaleSheetLayoutView="100" zoomScalePageLayoutView="0" workbookViewId="0" topLeftCell="A16">
      <selection activeCell="A5" sqref="A5"/>
    </sheetView>
  </sheetViews>
  <sheetFormatPr defaultColWidth="9.00390625" defaultRowHeight="21" customHeight="1"/>
  <cols>
    <col min="1" max="1" width="4.75390625" style="44" customWidth="1"/>
    <col min="2" max="2" width="14.125" style="45" customWidth="1"/>
    <col min="3" max="3" width="14.25390625" style="45" customWidth="1"/>
    <col min="4" max="4" width="14.875" style="45" customWidth="1"/>
    <col min="5" max="5" width="2.625" style="45" customWidth="1"/>
    <col min="6" max="35" width="2.625" style="44" customWidth="1"/>
    <col min="36" max="44" width="2.875" style="44" customWidth="1"/>
    <col min="45" max="45" width="10.00390625" style="44" customWidth="1"/>
    <col min="46" max="50" width="2.875" style="44" customWidth="1"/>
    <col min="51" max="53" width="2.25390625" style="44" customWidth="1"/>
    <col min="54" max="74" width="2.625" style="44" customWidth="1"/>
    <col min="75" max="16384" width="9.00390625" style="44" customWidth="1"/>
  </cols>
  <sheetData>
    <row r="1" spans="1:2" ht="53.25" customHeight="1" thickBot="1" thickTop="1">
      <c r="A1" s="277" t="s">
        <v>120</v>
      </c>
      <c r="B1" s="278"/>
    </row>
    <row r="2" ht="11.25" customHeight="1" thickTop="1"/>
    <row r="3" spans="1:52" s="1" customFormat="1" ht="21" customHeight="1">
      <c r="A3" s="2" t="s">
        <v>69</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row>
    <row r="4" spans="1:59" s="1" customFormat="1" ht="21" customHeight="1" thickBot="1">
      <c r="A4" s="203" t="s">
        <v>193</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46"/>
      <c r="AU4" s="46"/>
      <c r="AV4" s="46"/>
      <c r="AW4" s="46"/>
      <c r="AX4" s="46"/>
      <c r="AY4" s="46"/>
      <c r="AZ4" s="46"/>
      <c r="BA4" s="46"/>
      <c r="BB4" s="46"/>
      <c r="BC4" s="46"/>
      <c r="BD4" s="46"/>
      <c r="BE4" s="46"/>
      <c r="BF4" s="46"/>
      <c r="BG4" s="46"/>
    </row>
    <row r="5" spans="2:45" s="1" customFormat="1" ht="18.75" customHeight="1" thickBot="1">
      <c r="B5" s="2"/>
      <c r="C5" s="2"/>
      <c r="D5" s="2"/>
      <c r="E5" s="2"/>
      <c r="F5" s="2"/>
      <c r="AC5" s="200" t="s">
        <v>1</v>
      </c>
      <c r="AD5" s="201"/>
      <c r="AE5" s="201"/>
      <c r="AF5" s="201"/>
      <c r="AG5" s="201"/>
      <c r="AH5" s="201"/>
      <c r="AI5" s="201"/>
      <c r="AJ5" s="201"/>
      <c r="AK5" s="201"/>
      <c r="AL5" s="202"/>
      <c r="AM5" s="67" t="s">
        <v>121</v>
      </c>
      <c r="AN5" s="68"/>
      <c r="AO5" s="68"/>
      <c r="AP5" s="68"/>
      <c r="AQ5" s="68"/>
      <c r="AR5" s="68"/>
      <c r="AS5" s="69"/>
    </row>
    <row r="6" spans="1:45" s="1" customFormat="1" ht="18.75" customHeight="1" thickBot="1">
      <c r="A6" s="225" t="s">
        <v>15</v>
      </c>
      <c r="B6" s="226"/>
      <c r="C6" s="226"/>
      <c r="D6" s="226"/>
      <c r="E6" s="265" t="s">
        <v>107</v>
      </c>
      <c r="F6" s="226"/>
      <c r="G6" s="226"/>
      <c r="H6" s="226"/>
      <c r="I6" s="226"/>
      <c r="J6" s="226"/>
      <c r="K6" s="226"/>
      <c r="L6" s="226"/>
      <c r="M6" s="226"/>
      <c r="N6" s="226"/>
      <c r="O6" s="226"/>
      <c r="P6" s="225" t="s">
        <v>2</v>
      </c>
      <c r="Q6" s="226"/>
      <c r="R6" s="226"/>
      <c r="S6" s="226"/>
      <c r="T6" s="226"/>
      <c r="U6" s="226"/>
      <c r="V6" s="226"/>
      <c r="W6" s="226"/>
      <c r="X6" s="226"/>
      <c r="Y6" s="239"/>
      <c r="Z6" s="265" t="s">
        <v>36</v>
      </c>
      <c r="AA6" s="226"/>
      <c r="AB6" s="226"/>
      <c r="AC6" s="226"/>
      <c r="AD6" s="226"/>
      <c r="AE6" s="226"/>
      <c r="AF6" s="226"/>
      <c r="AG6" s="226"/>
      <c r="AH6" s="226"/>
      <c r="AI6" s="226"/>
      <c r="AJ6" s="226"/>
      <c r="AK6" s="226"/>
      <c r="AL6" s="226"/>
      <c r="AM6" s="226"/>
      <c r="AN6" s="226"/>
      <c r="AO6" s="226"/>
      <c r="AP6" s="226"/>
      <c r="AQ6" s="226"/>
      <c r="AR6" s="226"/>
      <c r="AS6" s="266"/>
    </row>
    <row r="7" spans="1:45" s="1" customFormat="1" ht="18.75" customHeight="1" thickBot="1">
      <c r="A7" s="243"/>
      <c r="B7" s="244"/>
      <c r="C7" s="244"/>
      <c r="D7" s="244"/>
      <c r="E7" s="267" t="s">
        <v>19</v>
      </c>
      <c r="F7" s="237"/>
      <c r="G7" s="237"/>
      <c r="H7" s="237"/>
      <c r="I7" s="237"/>
      <c r="J7" s="237"/>
      <c r="K7" s="237"/>
      <c r="L7" s="237"/>
      <c r="M7" s="237"/>
      <c r="N7" s="237"/>
      <c r="O7" s="237"/>
      <c r="P7" s="237"/>
      <c r="Q7" s="237"/>
      <c r="R7" s="237"/>
      <c r="S7" s="237"/>
      <c r="T7" s="237"/>
      <c r="U7" s="237"/>
      <c r="V7" s="237"/>
      <c r="W7" s="237"/>
      <c r="X7" s="237"/>
      <c r="Y7" s="237"/>
      <c r="Z7" s="237"/>
      <c r="AA7" s="238"/>
      <c r="AB7" s="265" t="s">
        <v>18</v>
      </c>
      <c r="AC7" s="226"/>
      <c r="AD7" s="226"/>
      <c r="AE7" s="226"/>
      <c r="AF7" s="226"/>
      <c r="AG7" s="226"/>
      <c r="AH7" s="226"/>
      <c r="AI7" s="226"/>
      <c r="AJ7" s="226"/>
      <c r="AK7" s="226"/>
      <c r="AL7" s="226"/>
      <c r="AM7" s="226"/>
      <c r="AN7" s="226"/>
      <c r="AO7" s="226"/>
      <c r="AP7" s="226"/>
      <c r="AQ7" s="226"/>
      <c r="AR7" s="226"/>
      <c r="AS7" s="266"/>
    </row>
    <row r="8" spans="1:45" s="1" customFormat="1" ht="18.75" customHeight="1" thickBot="1">
      <c r="A8" s="225" t="s">
        <v>21</v>
      </c>
      <c r="B8" s="226"/>
      <c r="C8" s="226"/>
      <c r="D8" s="16" t="s">
        <v>108</v>
      </c>
      <c r="E8" s="236" t="s">
        <v>22</v>
      </c>
      <c r="F8" s="237"/>
      <c r="G8" s="237"/>
      <c r="H8" s="237"/>
      <c r="I8" s="237"/>
      <c r="J8" s="237"/>
      <c r="K8" s="237"/>
      <c r="L8" s="238"/>
      <c r="M8" s="236" t="s">
        <v>67</v>
      </c>
      <c r="N8" s="237"/>
      <c r="O8" s="237"/>
      <c r="P8" s="237"/>
      <c r="Q8" s="237"/>
      <c r="R8" s="237"/>
      <c r="S8" s="237"/>
      <c r="T8" s="237"/>
      <c r="U8" s="237"/>
      <c r="V8" s="238"/>
      <c r="W8" s="236" t="s">
        <v>23</v>
      </c>
      <c r="X8" s="237"/>
      <c r="Y8" s="237"/>
      <c r="Z8" s="237"/>
      <c r="AA8" s="237"/>
      <c r="AB8" s="237"/>
      <c r="AC8" s="237"/>
      <c r="AD8" s="237"/>
      <c r="AE8" s="238"/>
      <c r="AF8" s="268" t="s">
        <v>110</v>
      </c>
      <c r="AG8" s="269"/>
      <c r="AH8" s="269"/>
      <c r="AI8" s="269"/>
      <c r="AJ8" s="269"/>
      <c r="AK8" s="269"/>
      <c r="AL8" s="269"/>
      <c r="AM8" s="269"/>
      <c r="AN8" s="269"/>
      <c r="AO8" s="269"/>
      <c r="AP8" s="269"/>
      <c r="AQ8" s="269"/>
      <c r="AR8" s="269"/>
      <c r="AS8" s="270"/>
    </row>
    <row r="9" spans="1:45" s="1" customFormat="1" ht="18.75" customHeight="1" thickBot="1">
      <c r="A9" s="225" t="s">
        <v>24</v>
      </c>
      <c r="B9" s="226"/>
      <c r="C9" s="226"/>
      <c r="D9" s="226"/>
      <c r="E9" s="226"/>
      <c r="F9" s="226"/>
      <c r="G9" s="226"/>
      <c r="H9" s="226"/>
      <c r="I9" s="226"/>
      <c r="J9" s="226"/>
      <c r="K9" s="226"/>
      <c r="L9" s="239"/>
      <c r="M9" s="236" t="s">
        <v>109</v>
      </c>
      <c r="N9" s="237"/>
      <c r="O9" s="237"/>
      <c r="P9" s="237"/>
      <c r="Q9" s="237"/>
      <c r="R9" s="237"/>
      <c r="S9" s="237"/>
      <c r="T9" s="237"/>
      <c r="U9" s="237"/>
      <c r="V9" s="238"/>
      <c r="W9" s="236" t="s">
        <v>26</v>
      </c>
      <c r="X9" s="237"/>
      <c r="Y9" s="237"/>
      <c r="Z9" s="237"/>
      <c r="AA9" s="237"/>
      <c r="AB9" s="237"/>
      <c r="AC9" s="237"/>
      <c r="AD9" s="237"/>
      <c r="AE9" s="238"/>
      <c r="AF9" s="222" t="s">
        <v>111</v>
      </c>
      <c r="AG9" s="223"/>
      <c r="AH9" s="223"/>
      <c r="AI9" s="223"/>
      <c r="AJ9" s="223"/>
      <c r="AK9" s="223"/>
      <c r="AL9" s="223"/>
      <c r="AM9" s="223"/>
      <c r="AN9" s="223"/>
      <c r="AO9" s="223"/>
      <c r="AP9" s="223"/>
      <c r="AQ9" s="223"/>
      <c r="AR9" s="223"/>
      <c r="AS9" s="224"/>
    </row>
    <row r="10" spans="1:45" s="1" customFormat="1" ht="18.75" customHeight="1">
      <c r="A10" s="254" t="s">
        <v>27</v>
      </c>
      <c r="B10" s="249" t="s">
        <v>3</v>
      </c>
      <c r="C10" s="247" t="s">
        <v>4</v>
      </c>
      <c r="D10" s="250" t="s">
        <v>5</v>
      </c>
      <c r="E10" s="249" t="s">
        <v>6</v>
      </c>
      <c r="F10" s="250"/>
      <c r="G10" s="250"/>
      <c r="H10" s="250"/>
      <c r="I10" s="250"/>
      <c r="J10" s="250"/>
      <c r="K10" s="251"/>
      <c r="L10" s="249" t="s">
        <v>7</v>
      </c>
      <c r="M10" s="250"/>
      <c r="N10" s="250"/>
      <c r="O10" s="250"/>
      <c r="P10" s="250"/>
      <c r="Q10" s="250"/>
      <c r="R10" s="251"/>
      <c r="S10" s="249" t="s">
        <v>8</v>
      </c>
      <c r="T10" s="250"/>
      <c r="U10" s="250"/>
      <c r="V10" s="250"/>
      <c r="W10" s="250"/>
      <c r="X10" s="250"/>
      <c r="Y10" s="251"/>
      <c r="Z10" s="273" t="s">
        <v>9</v>
      </c>
      <c r="AA10" s="250"/>
      <c r="AB10" s="250"/>
      <c r="AC10" s="250"/>
      <c r="AD10" s="250"/>
      <c r="AE10" s="250"/>
      <c r="AF10" s="251"/>
      <c r="AG10" s="274"/>
      <c r="AH10" s="275"/>
      <c r="AI10" s="276"/>
      <c r="AJ10" s="252" t="s">
        <v>72</v>
      </c>
      <c r="AK10" s="247"/>
      <c r="AL10" s="247"/>
      <c r="AM10" s="247" t="s">
        <v>10</v>
      </c>
      <c r="AN10" s="247"/>
      <c r="AO10" s="247"/>
      <c r="AP10" s="247" t="s">
        <v>11</v>
      </c>
      <c r="AQ10" s="247"/>
      <c r="AR10" s="247"/>
      <c r="AS10" s="271" t="s">
        <v>28</v>
      </c>
    </row>
    <row r="11" spans="1:45" s="1" customFormat="1" ht="18.75" customHeight="1">
      <c r="A11" s="255"/>
      <c r="B11" s="257"/>
      <c r="C11" s="248"/>
      <c r="D11" s="258"/>
      <c r="E11" s="3">
        <v>1</v>
      </c>
      <c r="F11" s="4">
        <v>2</v>
      </c>
      <c r="G11" s="4">
        <v>3</v>
      </c>
      <c r="H11" s="6">
        <v>4</v>
      </c>
      <c r="I11" s="4">
        <v>5</v>
      </c>
      <c r="J11" s="4">
        <v>6</v>
      </c>
      <c r="K11" s="5">
        <v>7</v>
      </c>
      <c r="L11" s="3">
        <v>8</v>
      </c>
      <c r="M11" s="4">
        <v>9</v>
      </c>
      <c r="N11" s="4">
        <v>10</v>
      </c>
      <c r="O11" s="4">
        <v>11</v>
      </c>
      <c r="P11" s="4">
        <v>12</v>
      </c>
      <c r="Q11" s="4">
        <v>13</v>
      </c>
      <c r="R11" s="5">
        <v>14</v>
      </c>
      <c r="S11" s="3">
        <v>15</v>
      </c>
      <c r="T11" s="4">
        <v>16</v>
      </c>
      <c r="U11" s="4">
        <v>17</v>
      </c>
      <c r="V11" s="4">
        <v>18</v>
      </c>
      <c r="W11" s="4">
        <v>19</v>
      </c>
      <c r="X11" s="4">
        <v>20</v>
      </c>
      <c r="Y11" s="5">
        <v>21</v>
      </c>
      <c r="Z11" s="6">
        <v>22</v>
      </c>
      <c r="AA11" s="4">
        <v>23</v>
      </c>
      <c r="AB11" s="4">
        <v>24</v>
      </c>
      <c r="AC11" s="4">
        <v>25</v>
      </c>
      <c r="AD11" s="4">
        <v>26</v>
      </c>
      <c r="AE11" s="4">
        <v>27</v>
      </c>
      <c r="AF11" s="5">
        <v>28</v>
      </c>
      <c r="AG11" s="3">
        <v>29</v>
      </c>
      <c r="AH11" s="4">
        <v>30</v>
      </c>
      <c r="AI11" s="5">
        <v>31</v>
      </c>
      <c r="AJ11" s="253"/>
      <c r="AK11" s="248"/>
      <c r="AL11" s="248"/>
      <c r="AM11" s="248"/>
      <c r="AN11" s="248"/>
      <c r="AO11" s="248"/>
      <c r="AP11" s="248"/>
      <c r="AQ11" s="248"/>
      <c r="AR11" s="248"/>
      <c r="AS11" s="272"/>
    </row>
    <row r="12" spans="1:45" s="1" customFormat="1" ht="18.75" customHeight="1">
      <c r="A12" s="255"/>
      <c r="B12" s="257"/>
      <c r="C12" s="248"/>
      <c r="D12" s="258"/>
      <c r="E12" s="7" t="s">
        <v>29</v>
      </c>
      <c r="F12" s="4" t="s">
        <v>30</v>
      </c>
      <c r="G12" s="4" t="s">
        <v>63</v>
      </c>
      <c r="H12" s="4" t="s">
        <v>31</v>
      </c>
      <c r="I12" s="4" t="s">
        <v>64</v>
      </c>
      <c r="J12" s="4" t="s">
        <v>32</v>
      </c>
      <c r="K12" s="5" t="s">
        <v>112</v>
      </c>
      <c r="L12" s="7" t="s">
        <v>29</v>
      </c>
      <c r="M12" s="4" t="s">
        <v>30</v>
      </c>
      <c r="N12" s="4" t="s">
        <v>63</v>
      </c>
      <c r="O12" s="4" t="s">
        <v>31</v>
      </c>
      <c r="P12" s="4" t="s">
        <v>64</v>
      </c>
      <c r="Q12" s="4" t="s">
        <v>32</v>
      </c>
      <c r="R12" s="5" t="s">
        <v>112</v>
      </c>
      <c r="S12" s="7" t="s">
        <v>29</v>
      </c>
      <c r="T12" s="4" t="s">
        <v>30</v>
      </c>
      <c r="U12" s="4" t="s">
        <v>63</v>
      </c>
      <c r="V12" s="4" t="s">
        <v>31</v>
      </c>
      <c r="W12" s="4" t="s">
        <v>64</v>
      </c>
      <c r="X12" s="4" t="s">
        <v>32</v>
      </c>
      <c r="Y12" s="5" t="s">
        <v>112</v>
      </c>
      <c r="Z12" s="7" t="s">
        <v>29</v>
      </c>
      <c r="AA12" s="4" t="s">
        <v>30</v>
      </c>
      <c r="AB12" s="4" t="s">
        <v>63</v>
      </c>
      <c r="AC12" s="4" t="s">
        <v>31</v>
      </c>
      <c r="AD12" s="4" t="s">
        <v>64</v>
      </c>
      <c r="AE12" s="4" t="s">
        <v>32</v>
      </c>
      <c r="AF12" s="5" t="s">
        <v>112</v>
      </c>
      <c r="AG12" s="3" t="s">
        <v>29</v>
      </c>
      <c r="AH12" s="4" t="s">
        <v>30</v>
      </c>
      <c r="AI12" s="5" t="s">
        <v>63</v>
      </c>
      <c r="AJ12" s="253"/>
      <c r="AK12" s="248"/>
      <c r="AL12" s="248"/>
      <c r="AM12" s="248"/>
      <c r="AN12" s="248"/>
      <c r="AO12" s="248"/>
      <c r="AP12" s="248"/>
      <c r="AQ12" s="248"/>
      <c r="AR12" s="248"/>
      <c r="AS12" s="272"/>
    </row>
    <row r="13" spans="1:45" s="1" customFormat="1" ht="17.25" customHeight="1">
      <c r="A13" s="255"/>
      <c r="B13" s="7" t="s">
        <v>37</v>
      </c>
      <c r="C13" s="10" t="s">
        <v>38</v>
      </c>
      <c r="D13" s="20" t="s">
        <v>39</v>
      </c>
      <c r="E13" s="7"/>
      <c r="F13" s="18">
        <v>4</v>
      </c>
      <c r="G13" s="18"/>
      <c r="H13" s="19"/>
      <c r="I13" s="18">
        <v>4</v>
      </c>
      <c r="J13" s="10"/>
      <c r="K13" s="20">
        <v>4</v>
      </c>
      <c r="L13" s="7"/>
      <c r="M13" s="18">
        <v>4</v>
      </c>
      <c r="N13" s="18"/>
      <c r="O13" s="18"/>
      <c r="P13" s="18">
        <v>4</v>
      </c>
      <c r="Q13" s="10"/>
      <c r="R13" s="20">
        <v>4</v>
      </c>
      <c r="S13" s="7"/>
      <c r="T13" s="18">
        <v>4</v>
      </c>
      <c r="U13" s="18"/>
      <c r="V13" s="18"/>
      <c r="W13" s="18">
        <v>4</v>
      </c>
      <c r="X13" s="10"/>
      <c r="Y13" s="20">
        <v>4</v>
      </c>
      <c r="Z13" s="7"/>
      <c r="AA13" s="18">
        <v>4</v>
      </c>
      <c r="AB13" s="18"/>
      <c r="AC13" s="18"/>
      <c r="AD13" s="18">
        <v>4</v>
      </c>
      <c r="AE13" s="10"/>
      <c r="AF13" s="20">
        <v>4</v>
      </c>
      <c r="AG13" s="70"/>
      <c r="AH13" s="10">
        <v>4</v>
      </c>
      <c r="AI13" s="20"/>
      <c r="AJ13" s="214">
        <f>SUM(E13:AF13)</f>
        <v>48</v>
      </c>
      <c r="AK13" s="214"/>
      <c r="AL13" s="215"/>
      <c r="AM13" s="230">
        <f>AJ13/4</f>
        <v>12</v>
      </c>
      <c r="AN13" s="231"/>
      <c r="AO13" s="232"/>
      <c r="AP13" s="230">
        <f>IF($AG$24=0,0,ROUNDDOWN(AM13/$AG$24,1))</f>
        <v>0.3</v>
      </c>
      <c r="AQ13" s="231"/>
      <c r="AR13" s="232"/>
      <c r="AS13" s="47" t="s">
        <v>116</v>
      </c>
    </row>
    <row r="14" spans="1:45" s="1" customFormat="1" ht="17.25" customHeight="1">
      <c r="A14" s="255"/>
      <c r="B14" s="7" t="s">
        <v>40</v>
      </c>
      <c r="C14" s="10" t="s">
        <v>38</v>
      </c>
      <c r="D14" s="20" t="s">
        <v>41</v>
      </c>
      <c r="E14" s="7">
        <v>8</v>
      </c>
      <c r="F14" s="18"/>
      <c r="G14" s="18"/>
      <c r="H14" s="18"/>
      <c r="I14" s="18"/>
      <c r="J14" s="10">
        <v>8</v>
      </c>
      <c r="K14" s="20"/>
      <c r="L14" s="7">
        <v>8</v>
      </c>
      <c r="M14" s="18"/>
      <c r="N14" s="18"/>
      <c r="O14" s="18"/>
      <c r="P14" s="18"/>
      <c r="Q14" s="10">
        <v>8</v>
      </c>
      <c r="R14" s="20"/>
      <c r="S14" s="7">
        <v>8</v>
      </c>
      <c r="T14" s="18"/>
      <c r="U14" s="18"/>
      <c r="V14" s="18"/>
      <c r="W14" s="18"/>
      <c r="X14" s="10">
        <v>8</v>
      </c>
      <c r="Y14" s="20"/>
      <c r="Z14" s="7">
        <v>8</v>
      </c>
      <c r="AA14" s="18"/>
      <c r="AB14" s="18"/>
      <c r="AC14" s="18"/>
      <c r="AD14" s="18"/>
      <c r="AE14" s="10">
        <v>8</v>
      </c>
      <c r="AF14" s="20"/>
      <c r="AG14" s="70">
        <v>8</v>
      </c>
      <c r="AH14" s="10"/>
      <c r="AI14" s="20"/>
      <c r="AJ14" s="214">
        <f aca="true" t="shared" si="0" ref="AJ14:AJ22">SUM(E14:AF14)</f>
        <v>64</v>
      </c>
      <c r="AK14" s="214"/>
      <c r="AL14" s="215"/>
      <c r="AM14" s="230">
        <f aca="true" t="shared" si="1" ref="AM14:AM22">AJ14/4</f>
        <v>16</v>
      </c>
      <c r="AN14" s="231"/>
      <c r="AO14" s="232"/>
      <c r="AP14" s="230">
        <f aca="true" t="shared" si="2" ref="AP14:AP22">IF($AG$24=0,0,ROUNDDOWN(AM14/$AG$24,1))</f>
        <v>0.4</v>
      </c>
      <c r="AQ14" s="231"/>
      <c r="AR14" s="232"/>
      <c r="AS14" s="47" t="s">
        <v>117</v>
      </c>
    </row>
    <row r="15" spans="1:45" s="1" customFormat="1" ht="17.25" customHeight="1">
      <c r="A15" s="255"/>
      <c r="B15" s="7" t="s">
        <v>42</v>
      </c>
      <c r="C15" s="10" t="s">
        <v>43</v>
      </c>
      <c r="D15" s="20" t="s">
        <v>44</v>
      </c>
      <c r="E15" s="7">
        <v>8</v>
      </c>
      <c r="F15" s="18">
        <v>8</v>
      </c>
      <c r="G15" s="18"/>
      <c r="H15" s="18"/>
      <c r="I15" s="18">
        <v>8</v>
      </c>
      <c r="J15" s="10">
        <v>8</v>
      </c>
      <c r="K15" s="20">
        <v>8</v>
      </c>
      <c r="L15" s="7">
        <v>8</v>
      </c>
      <c r="M15" s="18">
        <v>8</v>
      </c>
      <c r="N15" s="18"/>
      <c r="O15" s="18"/>
      <c r="P15" s="18">
        <v>8</v>
      </c>
      <c r="Q15" s="10">
        <v>8</v>
      </c>
      <c r="R15" s="20">
        <v>8</v>
      </c>
      <c r="S15" s="7">
        <v>8</v>
      </c>
      <c r="T15" s="18">
        <v>8</v>
      </c>
      <c r="U15" s="18"/>
      <c r="V15" s="18"/>
      <c r="W15" s="18">
        <v>8</v>
      </c>
      <c r="X15" s="10">
        <v>8</v>
      </c>
      <c r="Y15" s="20">
        <v>8</v>
      </c>
      <c r="Z15" s="7">
        <v>8</v>
      </c>
      <c r="AA15" s="18">
        <v>8</v>
      </c>
      <c r="AB15" s="18"/>
      <c r="AC15" s="18"/>
      <c r="AD15" s="18">
        <v>8</v>
      </c>
      <c r="AE15" s="10">
        <v>8</v>
      </c>
      <c r="AF15" s="20">
        <v>8</v>
      </c>
      <c r="AG15" s="70">
        <v>8</v>
      </c>
      <c r="AH15" s="10">
        <v>8</v>
      </c>
      <c r="AI15" s="20"/>
      <c r="AJ15" s="214">
        <f>SUM(E15:AF15)</f>
        <v>160</v>
      </c>
      <c r="AK15" s="214"/>
      <c r="AL15" s="215"/>
      <c r="AM15" s="230">
        <f t="shared" si="1"/>
        <v>40</v>
      </c>
      <c r="AN15" s="231"/>
      <c r="AO15" s="232"/>
      <c r="AP15" s="230">
        <f t="shared" si="2"/>
        <v>1</v>
      </c>
      <c r="AQ15" s="231"/>
      <c r="AR15" s="232"/>
      <c r="AS15" s="47" t="s">
        <v>118</v>
      </c>
    </row>
    <row r="16" spans="1:45" s="1" customFormat="1" ht="17.25" customHeight="1">
      <c r="A16" s="255"/>
      <c r="B16" s="7" t="s">
        <v>45</v>
      </c>
      <c r="C16" s="10" t="s">
        <v>46</v>
      </c>
      <c r="D16" s="20" t="s">
        <v>47</v>
      </c>
      <c r="E16" s="7">
        <v>8</v>
      </c>
      <c r="F16" s="18">
        <v>8</v>
      </c>
      <c r="G16" s="18"/>
      <c r="H16" s="18"/>
      <c r="I16" s="18">
        <v>8</v>
      </c>
      <c r="J16" s="10">
        <v>8</v>
      </c>
      <c r="K16" s="20">
        <v>8</v>
      </c>
      <c r="L16" s="7">
        <v>8</v>
      </c>
      <c r="M16" s="18">
        <v>8</v>
      </c>
      <c r="N16" s="18"/>
      <c r="O16" s="18"/>
      <c r="P16" s="18">
        <v>8</v>
      </c>
      <c r="Q16" s="10">
        <v>8</v>
      </c>
      <c r="R16" s="20">
        <v>8</v>
      </c>
      <c r="S16" s="7">
        <v>8</v>
      </c>
      <c r="T16" s="18">
        <v>8</v>
      </c>
      <c r="U16" s="18"/>
      <c r="V16" s="18"/>
      <c r="W16" s="18">
        <v>8</v>
      </c>
      <c r="X16" s="10">
        <v>8</v>
      </c>
      <c r="Y16" s="20">
        <v>8</v>
      </c>
      <c r="Z16" s="7">
        <v>8</v>
      </c>
      <c r="AA16" s="18">
        <v>8</v>
      </c>
      <c r="AB16" s="18"/>
      <c r="AC16" s="18"/>
      <c r="AD16" s="18">
        <v>8</v>
      </c>
      <c r="AE16" s="10">
        <v>8</v>
      </c>
      <c r="AF16" s="20">
        <v>8</v>
      </c>
      <c r="AG16" s="70">
        <v>8</v>
      </c>
      <c r="AH16" s="10">
        <v>8</v>
      </c>
      <c r="AI16" s="20"/>
      <c r="AJ16" s="214">
        <f>SUM(E16:AF16)</f>
        <v>160</v>
      </c>
      <c r="AK16" s="214"/>
      <c r="AL16" s="215"/>
      <c r="AM16" s="230">
        <f>AJ16/4</f>
        <v>40</v>
      </c>
      <c r="AN16" s="231"/>
      <c r="AO16" s="232"/>
      <c r="AP16" s="230">
        <f t="shared" si="2"/>
        <v>1</v>
      </c>
      <c r="AQ16" s="231"/>
      <c r="AR16" s="232"/>
      <c r="AS16" s="47" t="s">
        <v>119</v>
      </c>
    </row>
    <row r="17" spans="1:45" s="1" customFormat="1" ht="17.25" customHeight="1">
      <c r="A17" s="255"/>
      <c r="B17" s="48" t="s">
        <v>45</v>
      </c>
      <c r="C17" s="49" t="s">
        <v>113</v>
      </c>
      <c r="D17" s="20" t="s">
        <v>48</v>
      </c>
      <c r="E17" s="7">
        <v>8</v>
      </c>
      <c r="F17" s="18">
        <v>8</v>
      </c>
      <c r="G17" s="18"/>
      <c r="H17" s="18"/>
      <c r="I17" s="18">
        <v>8</v>
      </c>
      <c r="J17" s="10">
        <v>8</v>
      </c>
      <c r="K17" s="20">
        <v>8</v>
      </c>
      <c r="L17" s="7">
        <v>8</v>
      </c>
      <c r="M17" s="18">
        <v>8</v>
      </c>
      <c r="N17" s="18"/>
      <c r="O17" s="18"/>
      <c r="P17" s="18">
        <v>8</v>
      </c>
      <c r="Q17" s="10">
        <v>8</v>
      </c>
      <c r="R17" s="20">
        <v>8</v>
      </c>
      <c r="S17" s="7">
        <v>8</v>
      </c>
      <c r="T17" s="18">
        <v>8</v>
      </c>
      <c r="U17" s="18"/>
      <c r="V17" s="18"/>
      <c r="W17" s="18">
        <v>8</v>
      </c>
      <c r="X17" s="10">
        <v>8</v>
      </c>
      <c r="Y17" s="20">
        <v>8</v>
      </c>
      <c r="Z17" s="7">
        <v>8</v>
      </c>
      <c r="AA17" s="18">
        <v>8</v>
      </c>
      <c r="AB17" s="18"/>
      <c r="AC17" s="18"/>
      <c r="AD17" s="18">
        <v>8</v>
      </c>
      <c r="AE17" s="10">
        <v>8</v>
      </c>
      <c r="AF17" s="20">
        <v>8</v>
      </c>
      <c r="AG17" s="70">
        <v>8</v>
      </c>
      <c r="AH17" s="10">
        <v>8</v>
      </c>
      <c r="AI17" s="20"/>
      <c r="AJ17" s="214">
        <f t="shared" si="0"/>
        <v>160</v>
      </c>
      <c r="AK17" s="214"/>
      <c r="AL17" s="215"/>
      <c r="AM17" s="230">
        <f t="shared" si="1"/>
        <v>40</v>
      </c>
      <c r="AN17" s="231"/>
      <c r="AO17" s="232"/>
      <c r="AP17" s="230">
        <f t="shared" si="2"/>
        <v>1</v>
      </c>
      <c r="AQ17" s="231"/>
      <c r="AR17" s="232"/>
      <c r="AS17" s="47" t="s">
        <v>118</v>
      </c>
    </row>
    <row r="18" spans="1:45" s="1" customFormat="1" ht="17.25" customHeight="1">
      <c r="A18" s="255"/>
      <c r="B18" s="48" t="s">
        <v>45</v>
      </c>
      <c r="C18" s="49" t="s">
        <v>113</v>
      </c>
      <c r="D18" s="20" t="s">
        <v>50</v>
      </c>
      <c r="E18" s="7">
        <v>8</v>
      </c>
      <c r="F18" s="18">
        <v>8</v>
      </c>
      <c r="G18" s="18"/>
      <c r="H18" s="18"/>
      <c r="I18" s="18">
        <v>8</v>
      </c>
      <c r="J18" s="10">
        <v>8</v>
      </c>
      <c r="K18" s="20">
        <v>8</v>
      </c>
      <c r="L18" s="7">
        <v>8</v>
      </c>
      <c r="M18" s="18">
        <v>8</v>
      </c>
      <c r="N18" s="18"/>
      <c r="O18" s="18"/>
      <c r="P18" s="18">
        <v>8</v>
      </c>
      <c r="Q18" s="10">
        <v>8</v>
      </c>
      <c r="R18" s="20">
        <v>8</v>
      </c>
      <c r="S18" s="7">
        <v>8</v>
      </c>
      <c r="T18" s="18">
        <v>8</v>
      </c>
      <c r="U18" s="18"/>
      <c r="V18" s="18"/>
      <c r="W18" s="18">
        <v>8</v>
      </c>
      <c r="X18" s="10">
        <v>8</v>
      </c>
      <c r="Y18" s="20">
        <v>8</v>
      </c>
      <c r="Z18" s="7">
        <v>8</v>
      </c>
      <c r="AA18" s="18">
        <v>8</v>
      </c>
      <c r="AB18" s="18"/>
      <c r="AC18" s="18"/>
      <c r="AD18" s="18">
        <v>8</v>
      </c>
      <c r="AE18" s="10">
        <v>8</v>
      </c>
      <c r="AF18" s="20">
        <v>8</v>
      </c>
      <c r="AG18" s="70">
        <v>8</v>
      </c>
      <c r="AH18" s="10">
        <v>8</v>
      </c>
      <c r="AI18" s="20"/>
      <c r="AJ18" s="214">
        <f>SUM(E18:AF18)</f>
        <v>160</v>
      </c>
      <c r="AK18" s="214"/>
      <c r="AL18" s="215"/>
      <c r="AM18" s="230">
        <f t="shared" si="1"/>
        <v>40</v>
      </c>
      <c r="AN18" s="231"/>
      <c r="AO18" s="232"/>
      <c r="AP18" s="230">
        <f t="shared" si="2"/>
        <v>1</v>
      </c>
      <c r="AQ18" s="231"/>
      <c r="AR18" s="232"/>
      <c r="AS18" s="47" t="s">
        <v>119</v>
      </c>
    </row>
    <row r="19" spans="1:45" s="1" customFormat="1" ht="17.25" customHeight="1">
      <c r="A19" s="255"/>
      <c r="B19" s="48" t="s">
        <v>45</v>
      </c>
      <c r="C19" s="49" t="s">
        <v>113</v>
      </c>
      <c r="D19" s="20" t="s">
        <v>51</v>
      </c>
      <c r="E19" s="7">
        <v>8</v>
      </c>
      <c r="F19" s="18">
        <v>8</v>
      </c>
      <c r="G19" s="18"/>
      <c r="H19" s="18"/>
      <c r="I19" s="18">
        <v>8</v>
      </c>
      <c r="J19" s="10">
        <v>8</v>
      </c>
      <c r="K19" s="20">
        <v>8</v>
      </c>
      <c r="L19" s="7">
        <v>8</v>
      </c>
      <c r="M19" s="18">
        <v>8</v>
      </c>
      <c r="N19" s="18"/>
      <c r="O19" s="18"/>
      <c r="P19" s="18">
        <v>8</v>
      </c>
      <c r="Q19" s="10">
        <v>8</v>
      </c>
      <c r="R19" s="20">
        <v>8</v>
      </c>
      <c r="S19" s="7">
        <v>8</v>
      </c>
      <c r="T19" s="18">
        <v>8</v>
      </c>
      <c r="U19" s="18"/>
      <c r="V19" s="18"/>
      <c r="W19" s="18">
        <v>8</v>
      </c>
      <c r="X19" s="10" t="s">
        <v>136</v>
      </c>
      <c r="Y19" s="20" t="s">
        <v>134</v>
      </c>
      <c r="Z19" s="7">
        <v>8</v>
      </c>
      <c r="AA19" s="18">
        <v>8</v>
      </c>
      <c r="AB19" s="18"/>
      <c r="AC19" s="18"/>
      <c r="AD19" s="18">
        <v>8</v>
      </c>
      <c r="AE19" s="10">
        <v>8</v>
      </c>
      <c r="AF19" s="20">
        <v>8</v>
      </c>
      <c r="AG19" s="70">
        <v>8</v>
      </c>
      <c r="AH19" s="10">
        <v>8</v>
      </c>
      <c r="AI19" s="20"/>
      <c r="AJ19" s="214">
        <f>SUM(E19:AF19)</f>
        <v>144</v>
      </c>
      <c r="AK19" s="214"/>
      <c r="AL19" s="215"/>
      <c r="AM19" s="230">
        <f>AJ19/4</f>
        <v>36</v>
      </c>
      <c r="AN19" s="231"/>
      <c r="AO19" s="232"/>
      <c r="AP19" s="230">
        <f t="shared" si="2"/>
        <v>0.9</v>
      </c>
      <c r="AQ19" s="231"/>
      <c r="AR19" s="232"/>
      <c r="AS19" s="47"/>
    </row>
    <row r="20" spans="1:45" s="1" customFormat="1" ht="17.25" customHeight="1">
      <c r="A20" s="255"/>
      <c r="B20" s="48" t="s">
        <v>45</v>
      </c>
      <c r="C20" s="49" t="s">
        <v>113</v>
      </c>
      <c r="D20" s="20" t="s">
        <v>52</v>
      </c>
      <c r="E20" s="7">
        <v>8</v>
      </c>
      <c r="F20" s="18">
        <v>8</v>
      </c>
      <c r="G20" s="18"/>
      <c r="H20" s="18"/>
      <c r="I20" s="18">
        <v>8</v>
      </c>
      <c r="J20" s="10">
        <v>8</v>
      </c>
      <c r="K20" s="20">
        <v>8</v>
      </c>
      <c r="L20" s="7">
        <v>8</v>
      </c>
      <c r="M20" s="18">
        <v>8</v>
      </c>
      <c r="N20" s="18"/>
      <c r="O20" s="18"/>
      <c r="P20" s="18">
        <v>8</v>
      </c>
      <c r="Q20" s="10">
        <v>8</v>
      </c>
      <c r="R20" s="20">
        <v>8</v>
      </c>
      <c r="S20" s="7">
        <v>8</v>
      </c>
      <c r="T20" s="18">
        <v>8</v>
      </c>
      <c r="U20" s="18"/>
      <c r="V20" s="18"/>
      <c r="W20" s="18">
        <v>8</v>
      </c>
      <c r="X20" s="10">
        <v>8</v>
      </c>
      <c r="Y20" s="20">
        <v>8</v>
      </c>
      <c r="Z20" s="7">
        <v>8</v>
      </c>
      <c r="AA20" s="18">
        <v>8</v>
      </c>
      <c r="AB20" s="18"/>
      <c r="AC20" s="18"/>
      <c r="AD20" s="18">
        <v>8</v>
      </c>
      <c r="AE20" s="10">
        <v>8</v>
      </c>
      <c r="AF20" s="20">
        <v>8</v>
      </c>
      <c r="AG20" s="70">
        <v>8</v>
      </c>
      <c r="AH20" s="10">
        <v>8</v>
      </c>
      <c r="AI20" s="20"/>
      <c r="AJ20" s="214">
        <f>SUM(E20:AF20)</f>
        <v>160</v>
      </c>
      <c r="AK20" s="214"/>
      <c r="AL20" s="215"/>
      <c r="AM20" s="230">
        <f t="shared" si="1"/>
        <v>40</v>
      </c>
      <c r="AN20" s="231"/>
      <c r="AO20" s="232"/>
      <c r="AP20" s="230">
        <f t="shared" si="2"/>
        <v>1</v>
      </c>
      <c r="AQ20" s="231"/>
      <c r="AR20" s="232"/>
      <c r="AS20" s="47"/>
    </row>
    <row r="21" spans="1:45" s="1" customFormat="1" ht="17.25" customHeight="1">
      <c r="A21" s="255"/>
      <c r="B21" s="7" t="s">
        <v>45</v>
      </c>
      <c r="C21" s="10" t="s">
        <v>49</v>
      </c>
      <c r="D21" s="20" t="s">
        <v>53</v>
      </c>
      <c r="E21" s="7" t="s">
        <v>70</v>
      </c>
      <c r="F21" s="18">
        <v>6</v>
      </c>
      <c r="G21" s="18"/>
      <c r="H21" s="18"/>
      <c r="I21" s="18">
        <v>6</v>
      </c>
      <c r="J21" s="10">
        <v>6</v>
      </c>
      <c r="K21" s="20">
        <v>6</v>
      </c>
      <c r="L21" s="7" t="s">
        <v>70</v>
      </c>
      <c r="M21" s="18">
        <v>6</v>
      </c>
      <c r="N21" s="18"/>
      <c r="O21" s="18"/>
      <c r="P21" s="18">
        <v>6</v>
      </c>
      <c r="Q21" s="10">
        <v>6</v>
      </c>
      <c r="R21" s="20">
        <v>6</v>
      </c>
      <c r="S21" s="7" t="s">
        <v>70</v>
      </c>
      <c r="T21" s="18">
        <v>6</v>
      </c>
      <c r="U21" s="18"/>
      <c r="V21" s="18"/>
      <c r="W21" s="18">
        <v>6</v>
      </c>
      <c r="X21" s="10">
        <v>6</v>
      </c>
      <c r="Y21" s="20">
        <v>6</v>
      </c>
      <c r="Z21" s="7" t="s">
        <v>70</v>
      </c>
      <c r="AA21" s="18">
        <v>6</v>
      </c>
      <c r="AB21" s="18"/>
      <c r="AC21" s="18"/>
      <c r="AD21" s="18">
        <v>6</v>
      </c>
      <c r="AE21" s="10">
        <v>6</v>
      </c>
      <c r="AF21" s="20">
        <v>6</v>
      </c>
      <c r="AG21" s="70"/>
      <c r="AH21" s="10">
        <v>6</v>
      </c>
      <c r="AI21" s="20"/>
      <c r="AJ21" s="214">
        <f t="shared" si="0"/>
        <v>96</v>
      </c>
      <c r="AK21" s="214"/>
      <c r="AL21" s="215"/>
      <c r="AM21" s="230">
        <f t="shared" si="1"/>
        <v>24</v>
      </c>
      <c r="AN21" s="231"/>
      <c r="AO21" s="232"/>
      <c r="AP21" s="230">
        <f t="shared" si="2"/>
        <v>0.6</v>
      </c>
      <c r="AQ21" s="231"/>
      <c r="AR21" s="232"/>
      <c r="AS21" s="47"/>
    </row>
    <row r="22" spans="1:45" s="1" customFormat="1" ht="17.25" customHeight="1" thickBot="1">
      <c r="A22" s="255"/>
      <c r="B22" s="7" t="s">
        <v>45</v>
      </c>
      <c r="C22" s="10" t="s">
        <v>49</v>
      </c>
      <c r="D22" s="40" t="s">
        <v>54</v>
      </c>
      <c r="E22" s="7">
        <v>6</v>
      </c>
      <c r="F22" s="10">
        <v>6</v>
      </c>
      <c r="G22" s="18"/>
      <c r="H22" s="18"/>
      <c r="I22" s="18">
        <v>6</v>
      </c>
      <c r="J22" s="10" t="s">
        <v>70</v>
      </c>
      <c r="K22" s="20">
        <v>6</v>
      </c>
      <c r="L22" s="7">
        <v>6</v>
      </c>
      <c r="M22" s="18">
        <v>6</v>
      </c>
      <c r="N22" s="18"/>
      <c r="O22" s="18"/>
      <c r="P22" s="18">
        <v>6</v>
      </c>
      <c r="Q22" s="10" t="s">
        <v>70</v>
      </c>
      <c r="R22" s="20">
        <v>6</v>
      </c>
      <c r="S22" s="7">
        <v>6</v>
      </c>
      <c r="T22" s="18">
        <v>6</v>
      </c>
      <c r="U22" s="18"/>
      <c r="V22" s="18"/>
      <c r="W22" s="18">
        <v>6</v>
      </c>
      <c r="X22" s="10" t="s">
        <v>70</v>
      </c>
      <c r="Y22" s="20">
        <v>6</v>
      </c>
      <c r="Z22" s="7">
        <v>6</v>
      </c>
      <c r="AA22" s="18">
        <v>6</v>
      </c>
      <c r="AB22" s="18"/>
      <c r="AC22" s="18"/>
      <c r="AD22" s="18">
        <v>6</v>
      </c>
      <c r="AE22" s="10" t="s">
        <v>70</v>
      </c>
      <c r="AF22" s="20">
        <v>6</v>
      </c>
      <c r="AG22" s="70">
        <v>6</v>
      </c>
      <c r="AH22" s="10">
        <v>6</v>
      </c>
      <c r="AI22" s="20"/>
      <c r="AJ22" s="214">
        <f t="shared" si="0"/>
        <v>96</v>
      </c>
      <c r="AK22" s="214"/>
      <c r="AL22" s="215"/>
      <c r="AM22" s="230">
        <f t="shared" si="1"/>
        <v>24</v>
      </c>
      <c r="AN22" s="231"/>
      <c r="AO22" s="232"/>
      <c r="AP22" s="230">
        <f t="shared" si="2"/>
        <v>0.6</v>
      </c>
      <c r="AQ22" s="231"/>
      <c r="AR22" s="232"/>
      <c r="AS22" s="65"/>
    </row>
    <row r="23" spans="1:45" s="1" customFormat="1" ht="17.25" customHeight="1" thickBot="1">
      <c r="A23" s="255"/>
      <c r="B23" s="225" t="s">
        <v>12</v>
      </c>
      <c r="C23" s="226"/>
      <c r="D23" s="226"/>
      <c r="E23" s="17">
        <f>SUM(E13:E22)</f>
        <v>62</v>
      </c>
      <c r="F23" s="16">
        <f aca="true" t="shared" si="3" ref="F23:AI23">SUM(F13:F22)</f>
        <v>64</v>
      </c>
      <c r="G23" s="16">
        <f t="shared" si="3"/>
        <v>0</v>
      </c>
      <c r="H23" s="16">
        <f t="shared" si="3"/>
        <v>0</v>
      </c>
      <c r="I23" s="16">
        <f t="shared" si="3"/>
        <v>64</v>
      </c>
      <c r="J23" s="16">
        <f t="shared" si="3"/>
        <v>62</v>
      </c>
      <c r="K23" s="21">
        <f t="shared" si="3"/>
        <v>64</v>
      </c>
      <c r="L23" s="15">
        <f t="shared" si="3"/>
        <v>62</v>
      </c>
      <c r="M23" s="16">
        <f t="shared" si="3"/>
        <v>64</v>
      </c>
      <c r="N23" s="16">
        <f t="shared" si="3"/>
        <v>0</v>
      </c>
      <c r="O23" s="16">
        <f t="shared" si="3"/>
        <v>0</v>
      </c>
      <c r="P23" s="16">
        <f t="shared" si="3"/>
        <v>64</v>
      </c>
      <c r="Q23" s="16">
        <f t="shared" si="3"/>
        <v>62</v>
      </c>
      <c r="R23" s="21">
        <f t="shared" si="3"/>
        <v>64</v>
      </c>
      <c r="S23" s="15">
        <f t="shared" si="3"/>
        <v>62</v>
      </c>
      <c r="T23" s="16">
        <f t="shared" si="3"/>
        <v>64</v>
      </c>
      <c r="U23" s="16">
        <f t="shared" si="3"/>
        <v>0</v>
      </c>
      <c r="V23" s="16">
        <f t="shared" si="3"/>
        <v>0</v>
      </c>
      <c r="W23" s="16">
        <f t="shared" si="3"/>
        <v>64</v>
      </c>
      <c r="X23" s="16">
        <f t="shared" si="3"/>
        <v>54</v>
      </c>
      <c r="Y23" s="21">
        <f t="shared" si="3"/>
        <v>56</v>
      </c>
      <c r="Z23" s="15">
        <f t="shared" si="3"/>
        <v>62</v>
      </c>
      <c r="AA23" s="16">
        <f t="shared" si="3"/>
        <v>64</v>
      </c>
      <c r="AB23" s="16">
        <f t="shared" si="3"/>
        <v>0</v>
      </c>
      <c r="AC23" s="16">
        <f t="shared" si="3"/>
        <v>0</v>
      </c>
      <c r="AD23" s="30">
        <f t="shared" si="3"/>
        <v>64</v>
      </c>
      <c r="AE23" s="30">
        <f t="shared" si="3"/>
        <v>62</v>
      </c>
      <c r="AF23" s="55">
        <f t="shared" si="3"/>
        <v>64</v>
      </c>
      <c r="AG23" s="71">
        <f t="shared" si="3"/>
        <v>62</v>
      </c>
      <c r="AH23" s="72">
        <f t="shared" si="3"/>
        <v>64</v>
      </c>
      <c r="AI23" s="73">
        <f t="shared" si="3"/>
        <v>0</v>
      </c>
      <c r="AJ23" s="227">
        <f>SUM(AJ13:AL22)</f>
        <v>1248</v>
      </c>
      <c r="AK23" s="227"/>
      <c r="AL23" s="228"/>
      <c r="AM23" s="229">
        <f>SUM(AM13:AO22)</f>
        <v>312</v>
      </c>
      <c r="AN23" s="227"/>
      <c r="AO23" s="228"/>
      <c r="AP23" s="229">
        <f>SUM(AP13:AR22)</f>
        <v>7.8</v>
      </c>
      <c r="AQ23" s="227"/>
      <c r="AR23" s="228"/>
      <c r="AS23" s="22"/>
    </row>
    <row r="24" spans="1:45" s="1" customFormat="1" ht="17.25" customHeight="1" thickBot="1" thickTop="1">
      <c r="A24" s="255"/>
      <c r="B24" s="225" t="s">
        <v>13</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t="s">
        <v>18</v>
      </c>
      <c r="AE24" s="226"/>
      <c r="AF24" s="264"/>
      <c r="AG24" s="240">
        <v>40</v>
      </c>
      <c r="AH24" s="241"/>
      <c r="AI24" s="242"/>
      <c r="AJ24" s="259" t="s">
        <v>33</v>
      </c>
      <c r="AK24" s="260"/>
      <c r="AL24" s="260"/>
      <c r="AM24" s="260"/>
      <c r="AN24" s="260"/>
      <c r="AO24" s="260"/>
      <c r="AP24" s="260"/>
      <c r="AQ24" s="260"/>
      <c r="AR24" s="261"/>
      <c r="AS24" s="22"/>
    </row>
    <row r="25" spans="1:45" s="1" customFormat="1" ht="17.25" customHeight="1" thickBot="1">
      <c r="A25" s="256"/>
      <c r="B25" s="262" t="s">
        <v>34</v>
      </c>
      <c r="C25" s="263"/>
      <c r="D25" s="263"/>
      <c r="E25" s="23">
        <v>8</v>
      </c>
      <c r="F25" s="24">
        <v>8</v>
      </c>
      <c r="G25" s="24" t="s">
        <v>70</v>
      </c>
      <c r="H25" s="24" t="s">
        <v>70</v>
      </c>
      <c r="I25" s="24">
        <v>8</v>
      </c>
      <c r="J25" s="24">
        <v>8</v>
      </c>
      <c r="K25" s="25">
        <v>8</v>
      </c>
      <c r="L25" s="23">
        <v>8</v>
      </c>
      <c r="M25" s="24">
        <v>8</v>
      </c>
      <c r="N25" s="24" t="s">
        <v>70</v>
      </c>
      <c r="O25" s="24" t="s">
        <v>70</v>
      </c>
      <c r="P25" s="24">
        <v>8</v>
      </c>
      <c r="Q25" s="24">
        <v>8</v>
      </c>
      <c r="R25" s="25">
        <v>8</v>
      </c>
      <c r="S25" s="23">
        <v>8</v>
      </c>
      <c r="T25" s="24">
        <v>8</v>
      </c>
      <c r="U25" s="24" t="s">
        <v>70</v>
      </c>
      <c r="V25" s="24" t="s">
        <v>70</v>
      </c>
      <c r="W25" s="24">
        <v>8</v>
      </c>
      <c r="X25" s="24">
        <v>8</v>
      </c>
      <c r="Y25" s="25">
        <v>8</v>
      </c>
      <c r="Z25" s="23">
        <v>8</v>
      </c>
      <c r="AA25" s="24">
        <v>8</v>
      </c>
      <c r="AB25" s="24" t="s">
        <v>70</v>
      </c>
      <c r="AC25" s="24" t="s">
        <v>70</v>
      </c>
      <c r="AD25" s="56">
        <v>8</v>
      </c>
      <c r="AE25" s="56">
        <v>8</v>
      </c>
      <c r="AF25" s="57">
        <v>8</v>
      </c>
      <c r="AG25" s="24"/>
      <c r="AH25" s="24"/>
      <c r="AI25" s="25"/>
      <c r="AJ25" s="243"/>
      <c r="AK25" s="244"/>
      <c r="AL25" s="245"/>
      <c r="AM25" s="246"/>
      <c r="AN25" s="244"/>
      <c r="AO25" s="245"/>
      <c r="AP25" s="246"/>
      <c r="AQ25" s="244"/>
      <c r="AR25" s="245"/>
      <c r="AS25" s="22"/>
    </row>
    <row r="26" spans="2:45" s="1" customFormat="1" ht="17.25" customHeight="1" thickBot="1">
      <c r="B26" s="26"/>
      <c r="C26" s="26"/>
      <c r="D26" s="26"/>
      <c r="E26" s="27"/>
      <c r="F26" s="27"/>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63"/>
      <c r="AI26" s="63"/>
      <c r="AJ26" s="54"/>
      <c r="AK26" s="8"/>
      <c r="AL26" s="8"/>
      <c r="AM26" s="8"/>
      <c r="AN26" s="8"/>
      <c r="AO26" s="8"/>
      <c r="AP26" s="8"/>
      <c r="AQ26" s="8"/>
      <c r="AR26" s="8"/>
      <c r="AS26" s="64"/>
    </row>
    <row r="27" spans="1:45" s="1" customFormat="1" ht="17.25" customHeight="1" thickBot="1">
      <c r="A27" s="204" t="s">
        <v>35</v>
      </c>
      <c r="B27" s="29" t="s">
        <v>16</v>
      </c>
      <c r="C27" s="30" t="s">
        <v>46</v>
      </c>
      <c r="D27" s="51" t="s">
        <v>56</v>
      </c>
      <c r="E27" s="13">
        <v>8</v>
      </c>
      <c r="F27" s="14">
        <v>8</v>
      </c>
      <c r="G27" s="18"/>
      <c r="H27" s="18"/>
      <c r="I27" s="18">
        <v>8</v>
      </c>
      <c r="J27" s="18">
        <v>8</v>
      </c>
      <c r="K27" s="32">
        <v>8</v>
      </c>
      <c r="L27" s="33">
        <v>8</v>
      </c>
      <c r="M27" s="34">
        <v>8</v>
      </c>
      <c r="N27" s="18"/>
      <c r="O27" s="18"/>
      <c r="P27" s="18">
        <v>8</v>
      </c>
      <c r="Q27" s="18">
        <v>8</v>
      </c>
      <c r="R27" s="32">
        <v>8</v>
      </c>
      <c r="S27" s="33">
        <v>8</v>
      </c>
      <c r="T27" s="34">
        <v>8</v>
      </c>
      <c r="U27" s="18"/>
      <c r="V27" s="18"/>
      <c r="W27" s="18">
        <v>8</v>
      </c>
      <c r="X27" s="18">
        <v>8</v>
      </c>
      <c r="Y27" s="32">
        <v>8</v>
      </c>
      <c r="Z27" s="33">
        <v>8</v>
      </c>
      <c r="AA27" s="34">
        <v>8</v>
      </c>
      <c r="AB27" s="18"/>
      <c r="AC27" s="18"/>
      <c r="AD27" s="18">
        <v>8</v>
      </c>
      <c r="AE27" s="16">
        <v>8</v>
      </c>
      <c r="AF27" s="32">
        <v>8</v>
      </c>
      <c r="AG27" s="18">
        <v>8</v>
      </c>
      <c r="AH27" s="75">
        <v>8</v>
      </c>
      <c r="AI27" s="74"/>
      <c r="AJ27" s="208">
        <f aca="true" t="shared" si="4" ref="AJ27:AJ32">SUM(E27:AF27)</f>
        <v>160</v>
      </c>
      <c r="AK27" s="208"/>
      <c r="AL27" s="209"/>
      <c r="AM27" s="210">
        <f aca="true" t="shared" si="5" ref="AM27:AM32">AJ27/4</f>
        <v>40</v>
      </c>
      <c r="AN27" s="211"/>
      <c r="AO27" s="212"/>
      <c r="AP27" s="210">
        <f aca="true" t="shared" si="6" ref="AP27:AP32">IF($AG$24=0,0,ROUNDDOWN(AM27/$AG$24,1))</f>
        <v>1</v>
      </c>
      <c r="AQ27" s="211"/>
      <c r="AR27" s="212"/>
      <c r="AS27" s="66"/>
    </row>
    <row r="28" spans="1:45" s="1" customFormat="1" ht="17.25" customHeight="1">
      <c r="A28" s="205"/>
      <c r="B28" s="7" t="s">
        <v>17</v>
      </c>
      <c r="C28" s="10" t="s">
        <v>46</v>
      </c>
      <c r="D28" s="35" t="s">
        <v>58</v>
      </c>
      <c r="E28" s="11">
        <v>8</v>
      </c>
      <c r="F28" s="34">
        <v>8</v>
      </c>
      <c r="G28" s="34"/>
      <c r="H28" s="34"/>
      <c r="I28" s="34">
        <v>8</v>
      </c>
      <c r="J28" s="12">
        <v>8</v>
      </c>
      <c r="K28" s="35">
        <v>8</v>
      </c>
      <c r="L28" s="11">
        <v>8</v>
      </c>
      <c r="M28" s="34">
        <v>8</v>
      </c>
      <c r="N28" s="34"/>
      <c r="O28" s="34"/>
      <c r="P28" s="34">
        <v>8</v>
      </c>
      <c r="Q28" s="12">
        <v>8</v>
      </c>
      <c r="R28" s="35">
        <v>8</v>
      </c>
      <c r="S28" s="11">
        <v>8</v>
      </c>
      <c r="T28" s="34">
        <v>8</v>
      </c>
      <c r="U28" s="34"/>
      <c r="V28" s="34"/>
      <c r="W28" s="34">
        <v>8</v>
      </c>
      <c r="X28" s="12">
        <v>8</v>
      </c>
      <c r="Y28" s="35">
        <v>8</v>
      </c>
      <c r="Z28" s="11">
        <v>8</v>
      </c>
      <c r="AA28" s="34">
        <v>8</v>
      </c>
      <c r="AB28" s="34"/>
      <c r="AC28" s="34"/>
      <c r="AD28" s="34">
        <v>8</v>
      </c>
      <c r="AE28" s="34">
        <v>8</v>
      </c>
      <c r="AF28" s="35">
        <v>8</v>
      </c>
      <c r="AG28" s="34">
        <v>8</v>
      </c>
      <c r="AH28" s="12">
        <v>8</v>
      </c>
      <c r="AI28" s="35"/>
      <c r="AJ28" s="214">
        <f t="shared" si="4"/>
        <v>160</v>
      </c>
      <c r="AK28" s="214"/>
      <c r="AL28" s="215"/>
      <c r="AM28" s="230">
        <f t="shared" si="5"/>
        <v>40</v>
      </c>
      <c r="AN28" s="231"/>
      <c r="AO28" s="232"/>
      <c r="AP28" s="230">
        <f t="shared" si="6"/>
        <v>1</v>
      </c>
      <c r="AQ28" s="231"/>
      <c r="AR28" s="232"/>
      <c r="AS28" s="47"/>
    </row>
    <row r="29" spans="1:45" s="1" customFormat="1" ht="17.25" customHeight="1">
      <c r="A29" s="205"/>
      <c r="B29" s="7" t="s">
        <v>55</v>
      </c>
      <c r="C29" s="10" t="s">
        <v>68</v>
      </c>
      <c r="D29" s="35" t="s">
        <v>60</v>
      </c>
      <c r="E29" s="11">
        <v>2</v>
      </c>
      <c r="F29" s="34"/>
      <c r="G29" s="34"/>
      <c r="H29" s="34"/>
      <c r="I29" s="34"/>
      <c r="J29" s="12"/>
      <c r="K29" s="35"/>
      <c r="L29" s="11">
        <v>2</v>
      </c>
      <c r="M29" s="34"/>
      <c r="N29" s="34"/>
      <c r="O29" s="34"/>
      <c r="P29" s="34"/>
      <c r="Q29" s="12"/>
      <c r="R29" s="35"/>
      <c r="S29" s="11"/>
      <c r="T29" s="34"/>
      <c r="U29" s="34"/>
      <c r="V29" s="34"/>
      <c r="W29" s="34">
        <v>2</v>
      </c>
      <c r="X29" s="12"/>
      <c r="Y29" s="35"/>
      <c r="Z29" s="11"/>
      <c r="AA29" s="34"/>
      <c r="AB29" s="34"/>
      <c r="AC29" s="34"/>
      <c r="AD29" s="34">
        <v>2</v>
      </c>
      <c r="AE29" s="12"/>
      <c r="AF29" s="35"/>
      <c r="AG29" s="34"/>
      <c r="AH29" s="12"/>
      <c r="AI29" s="35"/>
      <c r="AJ29" s="214">
        <f t="shared" si="4"/>
        <v>8</v>
      </c>
      <c r="AK29" s="214"/>
      <c r="AL29" s="215"/>
      <c r="AM29" s="230">
        <f t="shared" si="5"/>
        <v>2</v>
      </c>
      <c r="AN29" s="231"/>
      <c r="AO29" s="232"/>
      <c r="AP29" s="230">
        <f t="shared" si="6"/>
        <v>0</v>
      </c>
      <c r="AQ29" s="231"/>
      <c r="AR29" s="232"/>
      <c r="AS29" s="47"/>
    </row>
    <row r="30" spans="1:45" s="1" customFormat="1" ht="17.25" customHeight="1">
      <c r="A30" s="205"/>
      <c r="B30" s="7" t="s">
        <v>57</v>
      </c>
      <c r="C30" s="10" t="s">
        <v>46</v>
      </c>
      <c r="D30" s="35" t="s">
        <v>62</v>
      </c>
      <c r="E30" s="11">
        <v>8</v>
      </c>
      <c r="F30" s="34">
        <v>8</v>
      </c>
      <c r="G30" s="34"/>
      <c r="H30" s="34"/>
      <c r="I30" s="34">
        <v>8</v>
      </c>
      <c r="J30" s="12">
        <v>8</v>
      </c>
      <c r="K30" s="35">
        <v>8</v>
      </c>
      <c r="L30" s="11">
        <v>8</v>
      </c>
      <c r="M30" s="34">
        <v>8</v>
      </c>
      <c r="N30" s="34"/>
      <c r="O30" s="34"/>
      <c r="P30" s="34">
        <v>8</v>
      </c>
      <c r="Q30" s="12">
        <v>8</v>
      </c>
      <c r="R30" s="35">
        <v>8</v>
      </c>
      <c r="S30" s="11">
        <v>8</v>
      </c>
      <c r="T30" s="34">
        <v>8</v>
      </c>
      <c r="U30" s="34"/>
      <c r="V30" s="34"/>
      <c r="W30" s="34">
        <v>8</v>
      </c>
      <c r="X30" s="12">
        <v>8</v>
      </c>
      <c r="Y30" s="35">
        <v>8</v>
      </c>
      <c r="Z30" s="11">
        <v>8</v>
      </c>
      <c r="AA30" s="34">
        <v>8</v>
      </c>
      <c r="AB30" s="34"/>
      <c r="AC30" s="34"/>
      <c r="AD30" s="34">
        <v>8</v>
      </c>
      <c r="AE30" s="12">
        <v>8</v>
      </c>
      <c r="AF30" s="35">
        <v>8</v>
      </c>
      <c r="AG30" s="34">
        <v>8</v>
      </c>
      <c r="AH30" s="12">
        <v>8</v>
      </c>
      <c r="AI30" s="35"/>
      <c r="AJ30" s="214">
        <f t="shared" si="4"/>
        <v>160</v>
      </c>
      <c r="AK30" s="214"/>
      <c r="AL30" s="215"/>
      <c r="AM30" s="230">
        <f t="shared" si="5"/>
        <v>40</v>
      </c>
      <c r="AN30" s="231"/>
      <c r="AO30" s="232"/>
      <c r="AP30" s="230">
        <f t="shared" si="6"/>
        <v>1</v>
      </c>
      <c r="AQ30" s="231"/>
      <c r="AR30" s="232"/>
      <c r="AS30" s="47"/>
    </row>
    <row r="31" spans="1:45" s="1" customFormat="1" ht="17.25" customHeight="1">
      <c r="A31" s="205"/>
      <c r="B31" s="50" t="s">
        <v>59</v>
      </c>
      <c r="C31" s="10" t="s">
        <v>46</v>
      </c>
      <c r="D31" s="35" t="s">
        <v>114</v>
      </c>
      <c r="E31" s="11">
        <v>8</v>
      </c>
      <c r="F31" s="34">
        <v>8</v>
      </c>
      <c r="G31" s="34"/>
      <c r="H31" s="34"/>
      <c r="I31" s="34">
        <v>8</v>
      </c>
      <c r="J31" s="12">
        <v>8</v>
      </c>
      <c r="K31" s="35">
        <v>8</v>
      </c>
      <c r="L31" s="11">
        <v>8</v>
      </c>
      <c r="M31" s="34">
        <v>8</v>
      </c>
      <c r="N31" s="34"/>
      <c r="O31" s="34"/>
      <c r="P31" s="34">
        <v>8</v>
      </c>
      <c r="Q31" s="12">
        <v>8</v>
      </c>
      <c r="R31" s="35">
        <v>8</v>
      </c>
      <c r="S31" s="11">
        <v>8</v>
      </c>
      <c r="T31" s="34">
        <v>8</v>
      </c>
      <c r="U31" s="34"/>
      <c r="V31" s="34"/>
      <c r="W31" s="34">
        <v>8</v>
      </c>
      <c r="X31" s="12">
        <v>8</v>
      </c>
      <c r="Y31" s="35">
        <v>8</v>
      </c>
      <c r="Z31" s="11">
        <v>8</v>
      </c>
      <c r="AA31" s="34">
        <v>8</v>
      </c>
      <c r="AB31" s="34"/>
      <c r="AC31" s="34"/>
      <c r="AD31" s="34">
        <v>8</v>
      </c>
      <c r="AE31" s="12">
        <v>8</v>
      </c>
      <c r="AF31" s="35">
        <v>8</v>
      </c>
      <c r="AG31" s="34">
        <v>8</v>
      </c>
      <c r="AH31" s="12">
        <v>8</v>
      </c>
      <c r="AI31" s="35"/>
      <c r="AJ31" s="214">
        <f t="shared" si="4"/>
        <v>160</v>
      </c>
      <c r="AK31" s="214"/>
      <c r="AL31" s="215"/>
      <c r="AM31" s="230">
        <f t="shared" si="5"/>
        <v>40</v>
      </c>
      <c r="AN31" s="231"/>
      <c r="AO31" s="232"/>
      <c r="AP31" s="230">
        <f t="shared" si="6"/>
        <v>1</v>
      </c>
      <c r="AQ31" s="231"/>
      <c r="AR31" s="232"/>
      <c r="AS31" s="47"/>
    </row>
    <row r="32" spans="1:45" s="1" customFormat="1" ht="17.25" customHeight="1" thickBot="1">
      <c r="A32" s="206"/>
      <c r="B32" s="36" t="s">
        <v>61</v>
      </c>
      <c r="C32" s="37" t="s">
        <v>49</v>
      </c>
      <c r="D32" s="52" t="s">
        <v>115</v>
      </c>
      <c r="E32" s="39">
        <v>6</v>
      </c>
      <c r="F32" s="38">
        <v>6</v>
      </c>
      <c r="G32" s="37"/>
      <c r="H32" s="37"/>
      <c r="I32" s="37">
        <v>6</v>
      </c>
      <c r="J32" s="37">
        <v>6</v>
      </c>
      <c r="K32" s="40" t="s">
        <v>70</v>
      </c>
      <c r="L32" s="41">
        <v>6</v>
      </c>
      <c r="M32" s="37">
        <v>6</v>
      </c>
      <c r="N32" s="37"/>
      <c r="O32" s="37"/>
      <c r="P32" s="37">
        <v>6</v>
      </c>
      <c r="Q32" s="37">
        <v>6</v>
      </c>
      <c r="R32" s="40" t="s">
        <v>70</v>
      </c>
      <c r="S32" s="41">
        <v>6</v>
      </c>
      <c r="T32" s="37">
        <v>6</v>
      </c>
      <c r="U32" s="37"/>
      <c r="V32" s="37"/>
      <c r="W32" s="37">
        <v>6</v>
      </c>
      <c r="X32" s="37">
        <v>6</v>
      </c>
      <c r="Y32" s="40" t="s">
        <v>70</v>
      </c>
      <c r="Z32" s="41">
        <v>6</v>
      </c>
      <c r="AA32" s="37">
        <v>6</v>
      </c>
      <c r="AB32" s="37"/>
      <c r="AC32" s="37"/>
      <c r="AD32" s="37">
        <v>6</v>
      </c>
      <c r="AE32" s="37">
        <v>6</v>
      </c>
      <c r="AF32" s="40"/>
      <c r="AG32" s="41">
        <v>6</v>
      </c>
      <c r="AH32" s="37">
        <v>6</v>
      </c>
      <c r="AI32" s="40"/>
      <c r="AJ32" s="217">
        <f t="shared" si="4"/>
        <v>96</v>
      </c>
      <c r="AK32" s="217"/>
      <c r="AL32" s="218"/>
      <c r="AM32" s="219">
        <f t="shared" si="5"/>
        <v>24</v>
      </c>
      <c r="AN32" s="220"/>
      <c r="AO32" s="221"/>
      <c r="AP32" s="219">
        <f t="shared" si="6"/>
        <v>0.6</v>
      </c>
      <c r="AQ32" s="220"/>
      <c r="AR32" s="221"/>
      <c r="AS32" s="65"/>
    </row>
    <row r="33" spans="1:59" s="1" customFormat="1" ht="17.25" customHeight="1">
      <c r="A33" s="42"/>
      <c r="B33" s="26"/>
      <c r="C33" s="26"/>
      <c r="D33" s="26"/>
      <c r="E33" s="26"/>
      <c r="F33" s="26"/>
      <c r="G33" s="26"/>
      <c r="H33" s="26"/>
      <c r="I33" s="26"/>
      <c r="J33" s="26"/>
      <c r="K33" s="26"/>
      <c r="L33" s="26"/>
      <c r="M33" s="8"/>
      <c r="N33" s="8"/>
      <c r="O33" s="8"/>
      <c r="P33" s="8"/>
      <c r="Q33" s="8"/>
      <c r="R33" s="8"/>
      <c r="S33" s="8"/>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8"/>
      <c r="AZ33" s="8"/>
      <c r="BA33" s="8"/>
      <c r="BB33" s="43"/>
      <c r="BC33" s="43"/>
      <c r="BD33" s="43"/>
      <c r="BE33" s="43"/>
      <c r="BF33" s="43"/>
      <c r="BG33" s="43"/>
    </row>
    <row r="34" spans="1:59" s="9" customFormat="1" ht="11.25" customHeight="1">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row>
    <row r="35" spans="1:59" s="9" customFormat="1" ht="11.25" customHeight="1">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row>
    <row r="36" spans="1:59" s="9" customFormat="1" ht="11.25" customHeight="1">
      <c r="A36" s="60"/>
      <c r="B36" s="59"/>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row>
    <row r="37" spans="1:59" s="9" customFormat="1" ht="11.25" customHeight="1">
      <c r="A37" s="59"/>
      <c r="B37" s="59"/>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row>
    <row r="38" spans="1:59" s="9" customFormat="1" ht="11.25" customHeight="1">
      <c r="A38" s="58"/>
      <c r="B38" s="59"/>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row>
    <row r="39" spans="1:59" s="9" customFormat="1" ht="11.25" customHeight="1">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row>
    <row r="40" spans="1:59" s="9" customFormat="1" ht="11.25" customHeight="1">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row>
    <row r="41" spans="1:59" s="9" customFormat="1" ht="11.25" customHeight="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row>
    <row r="42" spans="1:59" s="9" customFormat="1" ht="11.25" customHeight="1">
      <c r="A42" s="59"/>
      <c r="B42" s="59"/>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row>
    <row r="43" spans="1:59" s="9" customFormat="1" ht="11.25" customHeight="1">
      <c r="A43" s="58"/>
      <c r="B43" s="59"/>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row>
    <row r="44" spans="1:2" ht="11.25" customHeight="1">
      <c r="A44" s="59"/>
      <c r="B44" s="59"/>
    </row>
    <row r="45" spans="1:2" ht="11.25" customHeight="1">
      <c r="A45" s="59"/>
      <c r="B45" s="59"/>
    </row>
    <row r="46" spans="1:2" ht="11.25" customHeight="1">
      <c r="A46" s="59"/>
      <c r="B46" s="59"/>
    </row>
  </sheetData>
  <sheetProtection/>
  <mergeCells count="93">
    <mergeCell ref="A1:B1"/>
    <mergeCell ref="A4:AS4"/>
    <mergeCell ref="AC5:AL5"/>
    <mergeCell ref="A6:D6"/>
    <mergeCell ref="E6:O6"/>
    <mergeCell ref="P6:Y6"/>
    <mergeCell ref="Z6:AS6"/>
    <mergeCell ref="A7:D7"/>
    <mergeCell ref="E7:AA7"/>
    <mergeCell ref="AB7:AS7"/>
    <mergeCell ref="A8:C8"/>
    <mergeCell ref="E8:L8"/>
    <mergeCell ref="M8:V8"/>
    <mergeCell ref="W8:AE8"/>
    <mergeCell ref="AF8:AS8"/>
    <mergeCell ref="S10:Y10"/>
    <mergeCell ref="Z10:AF10"/>
    <mergeCell ref="AG10:AI10"/>
    <mergeCell ref="AJ10:AL12"/>
    <mergeCell ref="AM10:AO12"/>
    <mergeCell ref="AS10:AS12"/>
    <mergeCell ref="AP10:AR12"/>
    <mergeCell ref="A9:L9"/>
    <mergeCell ref="M9:V9"/>
    <mergeCell ref="W9:AE9"/>
    <mergeCell ref="AF9:AS9"/>
    <mergeCell ref="A10:A25"/>
    <mergeCell ref="B10:B12"/>
    <mergeCell ref="C10:C12"/>
    <mergeCell ref="D10:D12"/>
    <mergeCell ref="E10:K10"/>
    <mergeCell ref="L10:R10"/>
    <mergeCell ref="AJ13:AL13"/>
    <mergeCell ref="AM13:AO13"/>
    <mergeCell ref="AP13:AR13"/>
    <mergeCell ref="AJ14:AL14"/>
    <mergeCell ref="AM14:AO14"/>
    <mergeCell ref="AP14:AR14"/>
    <mergeCell ref="AP15:AR15"/>
    <mergeCell ref="AJ17:AL17"/>
    <mergeCell ref="AM17:AO17"/>
    <mergeCell ref="AP17:AR17"/>
    <mergeCell ref="AJ15:AL15"/>
    <mergeCell ref="AM15:AO15"/>
    <mergeCell ref="AJ16:AL16"/>
    <mergeCell ref="AM16:AO16"/>
    <mergeCell ref="AP16:AR16"/>
    <mergeCell ref="AP23:AR23"/>
    <mergeCell ref="AJ20:AL20"/>
    <mergeCell ref="AM20:AO20"/>
    <mergeCell ref="AP20:AR20"/>
    <mergeCell ref="AJ21:AL21"/>
    <mergeCell ref="AM21:AO21"/>
    <mergeCell ref="AP21:AR21"/>
    <mergeCell ref="B24:AC24"/>
    <mergeCell ref="AD24:AF24"/>
    <mergeCell ref="AG24:AI24"/>
    <mergeCell ref="AJ24:AR24"/>
    <mergeCell ref="AJ22:AL22"/>
    <mergeCell ref="AM22:AO22"/>
    <mergeCell ref="AP22:AR22"/>
    <mergeCell ref="B23:D23"/>
    <mergeCell ref="AJ23:AL23"/>
    <mergeCell ref="AM23:AO23"/>
    <mergeCell ref="AJ31:AL31"/>
    <mergeCell ref="AM31:AO31"/>
    <mergeCell ref="AP31:AR31"/>
    <mergeCell ref="AJ32:AL32"/>
    <mergeCell ref="AM32:AO32"/>
    <mergeCell ref="AP32:AR32"/>
    <mergeCell ref="B25:D25"/>
    <mergeCell ref="AJ25:AL25"/>
    <mergeCell ref="AM25:AO25"/>
    <mergeCell ref="AP25:AR25"/>
    <mergeCell ref="A27:A32"/>
    <mergeCell ref="AJ27:AL27"/>
    <mergeCell ref="AM27:AO27"/>
    <mergeCell ref="AP27:AR27"/>
    <mergeCell ref="AJ28:AL28"/>
    <mergeCell ref="AM28:AO28"/>
    <mergeCell ref="AJ19:AL19"/>
    <mergeCell ref="AM19:AO19"/>
    <mergeCell ref="AP19:AR19"/>
    <mergeCell ref="AJ18:AL18"/>
    <mergeCell ref="AM18:AO18"/>
    <mergeCell ref="AP18:AR18"/>
    <mergeCell ref="AP28:AR28"/>
    <mergeCell ref="AJ30:AL30"/>
    <mergeCell ref="AM30:AO30"/>
    <mergeCell ref="AP30:AR30"/>
    <mergeCell ref="AJ29:AL29"/>
    <mergeCell ref="AM29:AO29"/>
    <mergeCell ref="AP29:AR29"/>
  </mergeCells>
  <printOptions/>
  <pageMargins left="0.5905511811023623" right="0.3937007874015748" top="0.984251968503937" bottom="0.984251968503937" header="0.5118110236220472" footer="0.5118110236220472"/>
  <pageSetup cellComments="asDisplayed" fitToHeight="1" fitToWidth="1" horizontalDpi="600" verticalDpi="600" orientation="landscape" paperSize="9" scale="81" r:id="rId3"/>
  <legacyDrawing r:id="rId2"/>
</worksheet>
</file>

<file path=xl/worksheets/sheet3.xml><?xml version="1.0" encoding="utf-8"?>
<worksheet xmlns="http://schemas.openxmlformats.org/spreadsheetml/2006/main" xmlns:r="http://schemas.openxmlformats.org/officeDocument/2006/relationships">
  <dimension ref="A1:P26"/>
  <sheetViews>
    <sheetView view="pageBreakPreview" zoomScaleSheetLayoutView="100" zoomScalePageLayoutView="0" workbookViewId="0" topLeftCell="A1">
      <selection activeCell="B9" sqref="B9"/>
    </sheetView>
  </sheetViews>
  <sheetFormatPr defaultColWidth="9.00390625" defaultRowHeight="13.5"/>
  <cols>
    <col min="1" max="1" width="16.125" style="0" customWidth="1"/>
    <col min="2" max="8" width="10.625" style="0" customWidth="1"/>
  </cols>
  <sheetData>
    <row r="1" spans="1:8" ht="14.25">
      <c r="A1" s="281" t="s">
        <v>173</v>
      </c>
      <c r="B1" s="281"/>
      <c r="C1" s="281"/>
      <c r="D1" s="281"/>
      <c r="E1" s="281"/>
      <c r="F1" s="281"/>
      <c r="G1" s="281"/>
      <c r="H1" s="281"/>
    </row>
    <row r="2" spans="1:8" ht="14.25">
      <c r="A2" s="281" t="s">
        <v>174</v>
      </c>
      <c r="B2" s="281"/>
      <c r="C2" s="281"/>
      <c r="D2" s="281"/>
      <c r="E2" s="281"/>
      <c r="F2" s="281"/>
      <c r="G2" s="281"/>
      <c r="H2" s="281"/>
    </row>
    <row r="3" ht="14.25">
      <c r="A3" s="105" t="s">
        <v>188</v>
      </c>
    </row>
    <row r="4" ht="14.25">
      <c r="A4" s="2"/>
    </row>
    <row r="6" ht="13.5">
      <c r="A6" t="s">
        <v>106</v>
      </c>
    </row>
    <row r="8" spans="1:8" ht="13.5">
      <c r="A8" s="107"/>
      <c r="B8" s="108" t="s">
        <v>92</v>
      </c>
      <c r="C8" s="108" t="s">
        <v>93</v>
      </c>
      <c r="D8" s="108" t="s">
        <v>94</v>
      </c>
      <c r="E8" s="108" t="s">
        <v>95</v>
      </c>
      <c r="F8" s="108" t="s">
        <v>96</v>
      </c>
      <c r="G8" s="108" t="s">
        <v>91</v>
      </c>
      <c r="H8" s="109"/>
    </row>
    <row r="9" spans="1:8" ht="13.5">
      <c r="A9" s="110" t="s">
        <v>88</v>
      </c>
      <c r="B9" s="111"/>
      <c r="C9" s="111"/>
      <c r="D9" s="111"/>
      <c r="E9" s="111"/>
      <c r="F9" s="111"/>
      <c r="G9" s="126">
        <f aca="true" t="shared" si="0" ref="G9:G14">ROUNDUP(SUM(B9:F9),1)</f>
        <v>0</v>
      </c>
      <c r="H9" s="109"/>
    </row>
    <row r="10" spans="1:11" ht="13.5">
      <c r="A10" s="110" t="s">
        <v>89</v>
      </c>
      <c r="B10" s="111"/>
      <c r="C10" s="111"/>
      <c r="D10" s="111"/>
      <c r="E10" s="111"/>
      <c r="F10" s="111"/>
      <c r="G10" s="126">
        <f t="shared" si="0"/>
        <v>0</v>
      </c>
      <c r="H10" s="109"/>
      <c r="K10" s="62"/>
    </row>
    <row r="11" spans="1:11" ht="13.5">
      <c r="A11" s="110" t="s">
        <v>90</v>
      </c>
      <c r="B11" s="111"/>
      <c r="C11" s="111"/>
      <c r="D11" s="111"/>
      <c r="E11" s="111"/>
      <c r="F11" s="111"/>
      <c r="G11" s="126">
        <f t="shared" si="0"/>
        <v>0</v>
      </c>
      <c r="H11" s="109"/>
      <c r="K11" s="62"/>
    </row>
    <row r="12" spans="1:11" ht="13.5">
      <c r="A12" s="110" t="s">
        <v>186</v>
      </c>
      <c r="B12" s="111"/>
      <c r="C12" s="111"/>
      <c r="D12" s="111"/>
      <c r="E12" s="111"/>
      <c r="F12" s="111"/>
      <c r="G12" s="126">
        <f t="shared" si="0"/>
        <v>0</v>
      </c>
      <c r="H12" s="109"/>
      <c r="K12" s="62"/>
    </row>
    <row r="13" spans="1:16" ht="14.25" thickBot="1">
      <c r="A13" s="110" t="s">
        <v>187</v>
      </c>
      <c r="B13" s="111"/>
      <c r="C13" s="111"/>
      <c r="D13" s="111"/>
      <c r="E13" s="111"/>
      <c r="F13" s="111"/>
      <c r="G13" s="126">
        <f t="shared" si="0"/>
        <v>0</v>
      </c>
      <c r="H13" s="109"/>
      <c r="K13" s="131" t="s">
        <v>192</v>
      </c>
      <c r="L13" s="132"/>
      <c r="M13" s="132"/>
      <c r="N13" s="132"/>
      <c r="O13" s="132"/>
      <c r="P13" s="132"/>
    </row>
    <row r="14" spans="1:16" ht="13.5">
      <c r="A14" s="110" t="s">
        <v>91</v>
      </c>
      <c r="B14" s="126">
        <f>SUM(B9:B13)</f>
        <v>0</v>
      </c>
      <c r="C14" s="126">
        <f>SUM(C9:C13)</f>
        <v>0</v>
      </c>
      <c r="D14" s="126">
        <f>SUM(D9:D13)</f>
        <v>0</v>
      </c>
      <c r="E14" s="126">
        <f>SUM(E9:E13)</f>
        <v>0</v>
      </c>
      <c r="F14" s="126">
        <f>SUM(F9:F13)</f>
        <v>0</v>
      </c>
      <c r="G14" s="126">
        <f t="shared" si="0"/>
        <v>0</v>
      </c>
      <c r="H14" s="109"/>
      <c r="K14" s="133" t="s">
        <v>189</v>
      </c>
      <c r="L14" s="134" t="s">
        <v>190</v>
      </c>
      <c r="M14" s="134" t="s">
        <v>191</v>
      </c>
      <c r="N14" s="135"/>
      <c r="O14" s="135"/>
      <c r="P14" s="136"/>
    </row>
    <row r="15" spans="1:16" ht="13.5">
      <c r="A15" s="109"/>
      <c r="B15" s="109"/>
      <c r="C15" s="109"/>
      <c r="D15" s="109"/>
      <c r="E15" s="109"/>
      <c r="F15" s="109"/>
      <c r="G15" s="109"/>
      <c r="H15" s="109"/>
      <c r="K15" s="137" t="s">
        <v>102</v>
      </c>
      <c r="L15" s="138" t="s">
        <v>102</v>
      </c>
      <c r="M15" s="138" t="s">
        <v>102</v>
      </c>
      <c r="N15" s="138"/>
      <c r="O15" s="138"/>
      <c r="P15" s="139"/>
    </row>
    <row r="16" spans="1:16" ht="13.5">
      <c r="A16" s="109"/>
      <c r="B16" s="109"/>
      <c r="C16" s="109"/>
      <c r="D16" s="109"/>
      <c r="E16" s="109"/>
      <c r="F16" s="109"/>
      <c r="G16" s="109"/>
      <c r="H16" s="109"/>
      <c r="K16" s="137" t="s">
        <v>103</v>
      </c>
      <c r="L16" s="138" t="s">
        <v>103</v>
      </c>
      <c r="M16" s="138" t="s">
        <v>103</v>
      </c>
      <c r="N16" s="138"/>
      <c r="O16" s="138"/>
      <c r="P16" s="139"/>
    </row>
    <row r="17" spans="1:16" ht="13.5">
      <c r="A17" s="109"/>
      <c r="B17" s="109"/>
      <c r="C17" s="109"/>
      <c r="D17" s="109"/>
      <c r="E17" s="109"/>
      <c r="F17" s="109"/>
      <c r="G17" s="109"/>
      <c r="H17" s="109"/>
      <c r="K17" s="137" t="s">
        <v>104</v>
      </c>
      <c r="L17" s="138" t="s">
        <v>104</v>
      </c>
      <c r="M17" s="138" t="s">
        <v>104</v>
      </c>
      <c r="N17" s="138"/>
      <c r="O17" s="138"/>
      <c r="P17" s="139"/>
    </row>
    <row r="18" spans="1:16" ht="13.5">
      <c r="A18" s="109" t="s">
        <v>99</v>
      </c>
      <c r="B18" s="112"/>
      <c r="C18" s="113"/>
      <c r="D18" s="114"/>
      <c r="E18" s="114"/>
      <c r="F18" s="115"/>
      <c r="G18" s="116"/>
      <c r="H18" s="116"/>
      <c r="K18" s="137"/>
      <c r="L18" s="138" t="s">
        <v>105</v>
      </c>
      <c r="M18" s="138"/>
      <c r="N18" s="138"/>
      <c r="O18" s="138"/>
      <c r="P18" s="139"/>
    </row>
    <row r="19" spans="1:16" ht="13.5">
      <c r="A19" s="109"/>
      <c r="B19" s="282" t="s">
        <v>185</v>
      </c>
      <c r="C19" s="282"/>
      <c r="D19" s="283" t="s">
        <v>189</v>
      </c>
      <c r="E19" s="284"/>
      <c r="F19" s="279" t="s">
        <v>100</v>
      </c>
      <c r="G19" s="280"/>
      <c r="H19" s="117"/>
      <c r="K19" s="137"/>
      <c r="L19" s="138"/>
      <c r="M19" s="138"/>
      <c r="N19" s="138"/>
      <c r="O19" s="138"/>
      <c r="P19" s="139"/>
    </row>
    <row r="20" spans="1:16" ht="13.5">
      <c r="A20" s="114"/>
      <c r="B20" s="112"/>
      <c r="C20" s="113" t="s">
        <v>101</v>
      </c>
      <c r="D20" s="283" t="s">
        <v>145</v>
      </c>
      <c r="E20" s="284"/>
      <c r="F20" s="279"/>
      <c r="G20" s="280"/>
      <c r="H20" s="127">
        <f>IF(D19="介護サービス包括型",VLOOKUP(D20,K20:L22,2,FALSE),IF(D19="外部サービス利用型",VLOOKUP(D20,M20:N23,2,FALSE),IF(D19="日中サービス支援型",VLOOKUP(D20,O20:P22,2,FALSE),"")))</f>
        <v>4</v>
      </c>
      <c r="I20" s="106"/>
      <c r="K20" s="137" t="s">
        <v>102</v>
      </c>
      <c r="L20" s="138">
        <v>4</v>
      </c>
      <c r="M20" s="138" t="s">
        <v>102</v>
      </c>
      <c r="N20" s="138">
        <v>4</v>
      </c>
      <c r="O20" s="138" t="s">
        <v>102</v>
      </c>
      <c r="P20" s="139">
        <v>3</v>
      </c>
    </row>
    <row r="21" spans="1:16" ht="13.5">
      <c r="A21" s="118"/>
      <c r="B21" s="119"/>
      <c r="C21" s="119"/>
      <c r="D21" s="118"/>
      <c r="E21" s="118"/>
      <c r="F21" s="120"/>
      <c r="G21" s="118"/>
      <c r="H21" s="114"/>
      <c r="K21" s="137" t="s">
        <v>103</v>
      </c>
      <c r="L21" s="138">
        <v>5</v>
      </c>
      <c r="M21" s="138" t="s">
        <v>103</v>
      </c>
      <c r="N21" s="138">
        <v>5</v>
      </c>
      <c r="O21" s="138" t="s">
        <v>103</v>
      </c>
      <c r="P21" s="139">
        <v>4</v>
      </c>
    </row>
    <row r="22" spans="1:16" ht="14.25" thickBot="1">
      <c r="A22" s="107"/>
      <c r="B22" s="107"/>
      <c r="C22" s="121" t="s">
        <v>122</v>
      </c>
      <c r="D22" s="121" t="s">
        <v>123</v>
      </c>
      <c r="E22" s="121" t="s">
        <v>124</v>
      </c>
      <c r="F22" s="121" t="s">
        <v>125</v>
      </c>
      <c r="G22" s="122" t="s">
        <v>91</v>
      </c>
      <c r="H22" s="109"/>
      <c r="K22" s="137" t="s">
        <v>104</v>
      </c>
      <c r="L22" s="138">
        <v>6</v>
      </c>
      <c r="M22" s="138" t="s">
        <v>104</v>
      </c>
      <c r="N22" s="138">
        <v>6</v>
      </c>
      <c r="O22" s="138" t="s">
        <v>104</v>
      </c>
      <c r="P22" s="139">
        <v>5</v>
      </c>
    </row>
    <row r="23" spans="1:16" ht="15" thickBot="1" thickTop="1">
      <c r="A23" s="123" t="s">
        <v>97</v>
      </c>
      <c r="B23" s="128">
        <v>0</v>
      </c>
      <c r="C23" s="128">
        <f>IF(D19="外部サービス利用型",0,ROUND(C14/9,3))</f>
        <v>0</v>
      </c>
      <c r="D23" s="128">
        <f>IF(D19="外部サービス利用型",0,ROUND(D14/6,3))</f>
        <v>0</v>
      </c>
      <c r="E23" s="128">
        <f>IF(D19="外部サービス利用型",0,ROUND(E14/4,3))</f>
        <v>0</v>
      </c>
      <c r="F23" s="128">
        <f>IF(D19="外部サービス利用型",0,ROUND(F14/2.5,3))</f>
        <v>0</v>
      </c>
      <c r="G23" s="129">
        <f>ROUNDDOWN(SUM(B23:F23),1)</f>
        <v>0</v>
      </c>
      <c r="H23" s="109"/>
      <c r="K23" s="140"/>
      <c r="L23" s="141"/>
      <c r="M23" s="141" t="s">
        <v>105</v>
      </c>
      <c r="N23" s="141">
        <v>10</v>
      </c>
      <c r="O23" s="141"/>
      <c r="P23" s="142"/>
    </row>
    <row r="24" spans="1:8" ht="15" thickBot="1" thickTop="1">
      <c r="A24" s="123" t="s">
        <v>98</v>
      </c>
      <c r="B24" s="124"/>
      <c r="C24" s="124"/>
      <c r="D24" s="124"/>
      <c r="E24" s="124"/>
      <c r="F24" s="125"/>
      <c r="G24" s="130">
        <f>ROUNDDOWN(G14/H20,1)</f>
        <v>0</v>
      </c>
      <c r="H24" s="109"/>
    </row>
    <row r="25" spans="1:8" ht="14.25" thickTop="1">
      <c r="A25" s="109"/>
      <c r="B25" s="109"/>
      <c r="C25" s="109"/>
      <c r="D25" s="109"/>
      <c r="E25" s="109"/>
      <c r="F25" s="109"/>
      <c r="G25" s="109"/>
      <c r="H25" s="109"/>
    </row>
    <row r="26" spans="1:8" ht="13.5">
      <c r="A26" s="109"/>
      <c r="B26" s="109"/>
      <c r="C26" s="109"/>
      <c r="D26" s="109"/>
      <c r="E26" s="109"/>
      <c r="F26" s="109"/>
      <c r="G26" s="109"/>
      <c r="H26" s="109"/>
    </row>
  </sheetData>
  <sheetProtection sheet="1"/>
  <mergeCells count="6">
    <mergeCell ref="F19:G20"/>
    <mergeCell ref="A1:H1"/>
    <mergeCell ref="A2:H2"/>
    <mergeCell ref="B19:C19"/>
    <mergeCell ref="D20:E20"/>
    <mergeCell ref="D19:E19"/>
  </mergeCells>
  <conditionalFormatting sqref="C23:G23">
    <cfRule type="cellIs" priority="1" dxfId="4" operator="equal">
      <formula>0</formula>
    </cfRule>
  </conditionalFormatting>
  <dataValidations count="2">
    <dataValidation type="list" allowBlank="1" showInputMessage="1" showErrorMessage="1" sqref="D19:E19">
      <formula1>サービス提供形態</formula1>
    </dataValidation>
    <dataValidation type="list" allowBlank="1" showInputMessage="1" showErrorMessage="1" sqref="D20:E20">
      <formula1>INDIRECT($D$19)</formula1>
    </dataValidation>
  </dataValidations>
  <printOptions/>
  <pageMargins left="0.7" right="0.7" top="0.75" bottom="0.75" header="0.3" footer="0.3"/>
  <pageSetup horizontalDpi="600" verticalDpi="600" orientation="portrait" paperSize="9" scale="98" r:id="rId1"/>
  <colBreaks count="1" manualBreakCount="1">
    <brk id="8" max="25" man="1"/>
  </colBreaks>
</worksheet>
</file>

<file path=xl/worksheets/sheet4.xml><?xml version="1.0" encoding="utf-8"?>
<worksheet xmlns="http://schemas.openxmlformats.org/spreadsheetml/2006/main" xmlns:r="http://schemas.openxmlformats.org/officeDocument/2006/relationships">
  <sheetPr>
    <tabColor rgb="FFFFFF00"/>
  </sheetPr>
  <dimension ref="A1:Q74"/>
  <sheetViews>
    <sheetView view="pageBreakPreview" zoomScale="80" zoomScaleSheetLayoutView="80"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S16" sqref="S16"/>
    </sheetView>
  </sheetViews>
  <sheetFormatPr defaultColWidth="9.00390625" defaultRowHeight="13.5"/>
  <cols>
    <col min="1" max="1" width="6.625" style="0" customWidth="1"/>
    <col min="2" max="2" width="5.625" style="94" customWidth="1"/>
    <col min="3" max="3" width="12.25390625" style="94" customWidth="1"/>
    <col min="4" max="15" width="6.625" style="0" customWidth="1"/>
    <col min="16" max="16" width="7.625" style="95" customWidth="1"/>
    <col min="17" max="17" width="14.00390625" style="0" customWidth="1"/>
  </cols>
  <sheetData>
    <row r="1" spans="1:17" ht="13.5">
      <c r="A1" s="143" t="s">
        <v>180</v>
      </c>
      <c r="B1" s="144"/>
      <c r="C1" s="144"/>
      <c r="D1" s="109"/>
      <c r="E1" s="109"/>
      <c r="F1" s="109"/>
      <c r="G1" s="109"/>
      <c r="H1" s="109"/>
      <c r="I1" s="109"/>
      <c r="J1" s="109"/>
      <c r="K1" s="109"/>
      <c r="L1" s="109"/>
      <c r="M1" s="109"/>
      <c r="N1" s="109"/>
      <c r="O1" s="109"/>
      <c r="P1" s="145"/>
      <c r="Q1" s="109"/>
    </row>
    <row r="2" spans="1:17" ht="13.5">
      <c r="A2" s="143"/>
      <c r="B2" s="144"/>
      <c r="C2" s="144"/>
      <c r="D2" s="109"/>
      <c r="E2" s="109"/>
      <c r="F2" s="109"/>
      <c r="G2" s="109"/>
      <c r="H2" s="109"/>
      <c r="I2" s="109"/>
      <c r="J2" s="109"/>
      <c r="K2" s="109"/>
      <c r="L2" s="109"/>
      <c r="M2" s="109"/>
      <c r="N2" s="109"/>
      <c r="O2" s="109"/>
      <c r="P2" s="145"/>
      <c r="Q2" s="109"/>
    </row>
    <row r="3" spans="1:17" ht="14.25">
      <c r="A3" s="146" t="s">
        <v>181</v>
      </c>
      <c r="B3" s="144"/>
      <c r="C3" s="144"/>
      <c r="D3" s="109"/>
      <c r="E3" s="109"/>
      <c r="F3" s="109"/>
      <c r="G3" s="109"/>
      <c r="H3" s="109"/>
      <c r="I3" s="109"/>
      <c r="J3" s="109"/>
      <c r="K3" s="109"/>
      <c r="L3" s="109"/>
      <c r="M3" s="109"/>
      <c r="N3" s="109"/>
      <c r="O3" s="109"/>
      <c r="P3" s="145"/>
      <c r="Q3" s="109"/>
    </row>
    <row r="4" spans="1:17" ht="14.25">
      <c r="A4" s="147" t="s">
        <v>188</v>
      </c>
      <c r="B4" s="144"/>
      <c r="C4" s="144"/>
      <c r="D4" s="109"/>
      <c r="E4" s="109"/>
      <c r="F4" s="109"/>
      <c r="G4" s="109"/>
      <c r="H4" s="109"/>
      <c r="I4" s="109"/>
      <c r="J4" s="109"/>
      <c r="K4" s="109"/>
      <c r="L4" s="109"/>
      <c r="M4" s="109"/>
      <c r="N4" s="109"/>
      <c r="O4" s="109"/>
      <c r="P4" s="145"/>
      <c r="Q4" s="109"/>
    </row>
    <row r="5" spans="1:17" ht="21" customHeight="1">
      <c r="A5" s="294" t="s">
        <v>182</v>
      </c>
      <c r="B5" s="294"/>
      <c r="C5" s="294"/>
      <c r="D5" s="295"/>
      <c r="E5" s="295"/>
      <c r="F5" s="295"/>
      <c r="G5" s="295"/>
      <c r="H5" s="295"/>
      <c r="I5" s="295"/>
      <c r="J5" s="109"/>
      <c r="K5" s="109"/>
      <c r="L5" s="109"/>
      <c r="M5" s="109"/>
      <c r="N5" s="109"/>
      <c r="O5" s="109"/>
      <c r="P5" s="145"/>
      <c r="Q5" s="109"/>
    </row>
    <row r="6" spans="1:17" ht="20.25" customHeight="1">
      <c r="A6" s="296" t="s">
        <v>183</v>
      </c>
      <c r="B6" s="296"/>
      <c r="C6" s="296"/>
      <c r="D6" s="296"/>
      <c r="E6" s="296"/>
      <c r="F6" s="296"/>
      <c r="G6" s="297"/>
      <c r="H6" s="298"/>
      <c r="I6" s="148" t="s">
        <v>175</v>
      </c>
      <c r="J6" s="149"/>
      <c r="K6" s="109"/>
      <c r="L6" s="109"/>
      <c r="M6" s="109"/>
      <c r="N6" s="109"/>
      <c r="O6" s="109"/>
      <c r="P6" s="145"/>
      <c r="Q6" s="150"/>
    </row>
    <row r="7" spans="1:17" s="97" customFormat="1" ht="30.75" customHeight="1">
      <c r="A7" s="151"/>
      <c r="B7" s="151"/>
      <c r="C7" s="151"/>
      <c r="D7" s="151"/>
      <c r="E7" s="151"/>
      <c r="F7" s="152"/>
      <c r="G7" s="152"/>
      <c r="H7" s="152"/>
      <c r="I7" s="153"/>
      <c r="J7" s="151"/>
      <c r="K7" s="151"/>
      <c r="L7" s="151"/>
      <c r="M7" s="151"/>
      <c r="N7" s="151"/>
      <c r="O7" s="154"/>
      <c r="P7" s="154"/>
      <c r="Q7" s="154"/>
    </row>
    <row r="8" spans="1:17" s="100" customFormat="1" ht="13.5">
      <c r="A8" s="155"/>
      <c r="B8" s="156"/>
      <c r="C8" s="157"/>
      <c r="D8" s="288" t="s">
        <v>176</v>
      </c>
      <c r="E8" s="289"/>
      <c r="F8" s="289"/>
      <c r="G8" s="289"/>
      <c r="H8" s="289"/>
      <c r="I8" s="289"/>
      <c r="J8" s="289"/>
      <c r="K8" s="289"/>
      <c r="L8" s="289"/>
      <c r="M8" s="289"/>
      <c r="N8" s="289"/>
      <c r="O8" s="289"/>
      <c r="P8" s="289"/>
      <c r="Q8" s="290"/>
    </row>
    <row r="9" spans="1:17" s="101" customFormat="1" ht="27">
      <c r="A9" s="158"/>
      <c r="B9" s="159" t="s">
        <v>156</v>
      </c>
      <c r="C9" s="159" t="s">
        <v>157</v>
      </c>
      <c r="D9" s="199" t="s">
        <v>197</v>
      </c>
      <c r="E9" s="199" t="s">
        <v>198</v>
      </c>
      <c r="F9" s="199" t="s">
        <v>199</v>
      </c>
      <c r="G9" s="199" t="s">
        <v>200</v>
      </c>
      <c r="H9" s="199" t="s">
        <v>201</v>
      </c>
      <c r="I9" s="199" t="s">
        <v>202</v>
      </c>
      <c r="J9" s="199" t="s">
        <v>203</v>
      </c>
      <c r="K9" s="199" t="s">
        <v>204</v>
      </c>
      <c r="L9" s="199" t="s">
        <v>205</v>
      </c>
      <c r="M9" s="198" t="s">
        <v>207</v>
      </c>
      <c r="N9" s="198" t="s">
        <v>208</v>
      </c>
      <c r="O9" s="198" t="s">
        <v>209</v>
      </c>
      <c r="P9" s="160" t="s">
        <v>158</v>
      </c>
      <c r="Q9" s="160"/>
    </row>
    <row r="10" spans="1:17" s="100" customFormat="1" ht="13.5">
      <c r="A10" s="161" t="s">
        <v>96</v>
      </c>
      <c r="B10" s="162">
        <v>1</v>
      </c>
      <c r="C10" s="163"/>
      <c r="D10" s="102"/>
      <c r="E10" s="102"/>
      <c r="F10" s="102"/>
      <c r="G10" s="102"/>
      <c r="H10" s="102"/>
      <c r="I10" s="102"/>
      <c r="J10" s="102"/>
      <c r="K10" s="102"/>
      <c r="L10" s="102"/>
      <c r="M10" s="102"/>
      <c r="N10" s="102"/>
      <c r="O10" s="102"/>
      <c r="P10" s="191">
        <f aca="true" t="shared" si="0" ref="P10:P19">SUM(D10:O10)</f>
        <v>0</v>
      </c>
      <c r="Q10" s="285" t="s">
        <v>177</v>
      </c>
    </row>
    <row r="11" spans="1:17" s="100" customFormat="1" ht="13.5">
      <c r="A11" s="164"/>
      <c r="B11" s="162">
        <v>2</v>
      </c>
      <c r="C11" s="163"/>
      <c r="D11" s="102"/>
      <c r="E11" s="102"/>
      <c r="F11" s="102"/>
      <c r="G11" s="102"/>
      <c r="H11" s="102"/>
      <c r="I11" s="102"/>
      <c r="J11" s="102"/>
      <c r="K11" s="102"/>
      <c r="L11" s="102"/>
      <c r="M11" s="102"/>
      <c r="N11" s="102"/>
      <c r="O11" s="102"/>
      <c r="P11" s="191">
        <f t="shared" si="0"/>
        <v>0</v>
      </c>
      <c r="Q11" s="286"/>
    </row>
    <row r="12" spans="1:17" s="100" customFormat="1" ht="13.5">
      <c r="A12" s="164"/>
      <c r="B12" s="162">
        <v>3</v>
      </c>
      <c r="C12" s="163"/>
      <c r="D12" s="102"/>
      <c r="E12" s="102"/>
      <c r="F12" s="102"/>
      <c r="G12" s="102"/>
      <c r="H12" s="102"/>
      <c r="I12" s="102"/>
      <c r="J12" s="102"/>
      <c r="K12" s="102"/>
      <c r="L12" s="102"/>
      <c r="M12" s="102"/>
      <c r="N12" s="102"/>
      <c r="O12" s="102"/>
      <c r="P12" s="191">
        <f t="shared" si="0"/>
        <v>0</v>
      </c>
      <c r="Q12" s="286"/>
    </row>
    <row r="13" spans="1:17" s="100" customFormat="1" ht="13.5">
      <c r="A13" s="164"/>
      <c r="B13" s="162">
        <v>4</v>
      </c>
      <c r="C13" s="163"/>
      <c r="D13" s="102"/>
      <c r="E13" s="102"/>
      <c r="F13" s="102"/>
      <c r="G13" s="102"/>
      <c r="H13" s="102"/>
      <c r="I13" s="102"/>
      <c r="J13" s="102"/>
      <c r="K13" s="102"/>
      <c r="L13" s="102"/>
      <c r="M13" s="102"/>
      <c r="N13" s="102"/>
      <c r="O13" s="102"/>
      <c r="P13" s="191">
        <f t="shared" si="0"/>
        <v>0</v>
      </c>
      <c r="Q13" s="286"/>
    </row>
    <row r="14" spans="1:17" s="100" customFormat="1" ht="13.5">
      <c r="A14" s="164"/>
      <c r="B14" s="162">
        <v>5</v>
      </c>
      <c r="C14" s="163"/>
      <c r="D14" s="102"/>
      <c r="E14" s="102"/>
      <c r="F14" s="102"/>
      <c r="G14" s="102"/>
      <c r="H14" s="102"/>
      <c r="I14" s="102"/>
      <c r="J14" s="102"/>
      <c r="K14" s="102"/>
      <c r="L14" s="102"/>
      <c r="M14" s="102"/>
      <c r="N14" s="102"/>
      <c r="O14" s="102"/>
      <c r="P14" s="191">
        <f t="shared" si="0"/>
        <v>0</v>
      </c>
      <c r="Q14" s="286"/>
    </row>
    <row r="15" spans="1:17" s="100" customFormat="1" ht="13.5">
      <c r="A15" s="164"/>
      <c r="B15" s="162">
        <v>6</v>
      </c>
      <c r="C15" s="163"/>
      <c r="D15" s="102"/>
      <c r="E15" s="102"/>
      <c r="F15" s="102"/>
      <c r="G15" s="102"/>
      <c r="H15" s="102"/>
      <c r="I15" s="102"/>
      <c r="J15" s="102"/>
      <c r="K15" s="102"/>
      <c r="L15" s="102"/>
      <c r="M15" s="102"/>
      <c r="N15" s="102"/>
      <c r="O15" s="102"/>
      <c r="P15" s="191">
        <f t="shared" si="0"/>
        <v>0</v>
      </c>
      <c r="Q15" s="286"/>
    </row>
    <row r="16" spans="1:17" s="100" customFormat="1" ht="13.5">
      <c r="A16" s="164"/>
      <c r="B16" s="162">
        <v>7</v>
      </c>
      <c r="C16" s="163"/>
      <c r="D16" s="102"/>
      <c r="E16" s="102"/>
      <c r="F16" s="102"/>
      <c r="G16" s="102"/>
      <c r="H16" s="102"/>
      <c r="I16" s="102"/>
      <c r="J16" s="102"/>
      <c r="K16" s="102"/>
      <c r="L16" s="102"/>
      <c r="M16" s="102"/>
      <c r="N16" s="102"/>
      <c r="O16" s="102"/>
      <c r="P16" s="191">
        <f t="shared" si="0"/>
        <v>0</v>
      </c>
      <c r="Q16" s="286"/>
    </row>
    <row r="17" spans="1:17" s="100" customFormat="1" ht="13.5">
      <c r="A17" s="164"/>
      <c r="B17" s="162">
        <v>8</v>
      </c>
      <c r="C17" s="163"/>
      <c r="D17" s="102"/>
      <c r="E17" s="102"/>
      <c r="F17" s="102"/>
      <c r="G17" s="102"/>
      <c r="H17" s="102"/>
      <c r="I17" s="102"/>
      <c r="J17" s="102"/>
      <c r="K17" s="102"/>
      <c r="L17" s="102"/>
      <c r="M17" s="102"/>
      <c r="N17" s="102"/>
      <c r="O17" s="102"/>
      <c r="P17" s="191">
        <f t="shared" si="0"/>
        <v>0</v>
      </c>
      <c r="Q17" s="286"/>
    </row>
    <row r="18" spans="1:17" s="100" customFormat="1" ht="13.5">
      <c r="A18" s="164"/>
      <c r="B18" s="162">
        <v>9</v>
      </c>
      <c r="C18" s="163"/>
      <c r="D18" s="102"/>
      <c r="E18" s="102"/>
      <c r="F18" s="102"/>
      <c r="G18" s="102"/>
      <c r="H18" s="102"/>
      <c r="I18" s="102"/>
      <c r="J18" s="102"/>
      <c r="K18" s="102"/>
      <c r="L18" s="102"/>
      <c r="M18" s="102"/>
      <c r="N18" s="102"/>
      <c r="O18" s="102"/>
      <c r="P18" s="191">
        <f t="shared" si="0"/>
        <v>0</v>
      </c>
      <c r="Q18" s="286"/>
    </row>
    <row r="19" spans="1:17" s="100" customFormat="1" ht="13.5">
      <c r="A19" s="165"/>
      <c r="B19" s="162">
        <v>10</v>
      </c>
      <c r="C19" s="163"/>
      <c r="D19" s="102"/>
      <c r="E19" s="102"/>
      <c r="F19" s="102"/>
      <c r="G19" s="102"/>
      <c r="H19" s="102"/>
      <c r="I19" s="102"/>
      <c r="J19" s="102"/>
      <c r="K19" s="102"/>
      <c r="L19" s="102"/>
      <c r="M19" s="102"/>
      <c r="N19" s="102"/>
      <c r="O19" s="102"/>
      <c r="P19" s="191">
        <f t="shared" si="0"/>
        <v>0</v>
      </c>
      <c r="Q19" s="287"/>
    </row>
    <row r="20" spans="1:17" s="100" customFormat="1" ht="14.25">
      <c r="A20" s="288" t="s">
        <v>161</v>
      </c>
      <c r="B20" s="289"/>
      <c r="C20" s="290"/>
      <c r="D20" s="288"/>
      <c r="E20" s="289"/>
      <c r="F20" s="289"/>
      <c r="G20" s="289"/>
      <c r="H20" s="289"/>
      <c r="I20" s="289"/>
      <c r="J20" s="289"/>
      <c r="K20" s="289"/>
      <c r="L20" s="289"/>
      <c r="M20" s="289"/>
      <c r="N20" s="289"/>
      <c r="O20" s="290"/>
      <c r="P20" s="182">
        <f>SUM(P10:P19)</f>
        <v>0</v>
      </c>
      <c r="Q20" s="183" t="e">
        <f>P20/P69</f>
        <v>#DIV/0!</v>
      </c>
    </row>
    <row r="21" spans="1:17" s="100" customFormat="1" ht="13.5">
      <c r="A21" s="166" t="s">
        <v>95</v>
      </c>
      <c r="B21" s="162">
        <v>1</v>
      </c>
      <c r="C21" s="163"/>
      <c r="D21" s="102"/>
      <c r="E21" s="102"/>
      <c r="F21" s="102"/>
      <c r="G21" s="102"/>
      <c r="H21" s="102"/>
      <c r="I21" s="102"/>
      <c r="J21" s="102"/>
      <c r="K21" s="102"/>
      <c r="L21" s="102"/>
      <c r="M21" s="102"/>
      <c r="N21" s="102"/>
      <c r="O21" s="102"/>
      <c r="P21" s="191">
        <f aca="true" t="shared" si="1" ref="P21:P30">SUM(D21:O21)</f>
        <v>0</v>
      </c>
      <c r="Q21" s="285" t="s">
        <v>178</v>
      </c>
    </row>
    <row r="22" spans="1:17" s="100" customFormat="1" ht="13.5">
      <c r="A22" s="164"/>
      <c r="B22" s="162">
        <v>2</v>
      </c>
      <c r="C22" s="163"/>
      <c r="D22" s="102"/>
      <c r="E22" s="102"/>
      <c r="F22" s="102"/>
      <c r="G22" s="102"/>
      <c r="H22" s="102"/>
      <c r="I22" s="102"/>
      <c r="J22" s="102"/>
      <c r="K22" s="102"/>
      <c r="L22" s="102"/>
      <c r="M22" s="102"/>
      <c r="N22" s="102"/>
      <c r="O22" s="102"/>
      <c r="P22" s="191">
        <f t="shared" si="1"/>
        <v>0</v>
      </c>
      <c r="Q22" s="286"/>
    </row>
    <row r="23" spans="1:17" s="100" customFormat="1" ht="13.5">
      <c r="A23" s="164"/>
      <c r="B23" s="162">
        <v>3</v>
      </c>
      <c r="C23" s="163"/>
      <c r="D23" s="102"/>
      <c r="E23" s="102"/>
      <c r="F23" s="102"/>
      <c r="G23" s="102"/>
      <c r="H23" s="102"/>
      <c r="I23" s="102"/>
      <c r="J23" s="102"/>
      <c r="K23" s="102"/>
      <c r="L23" s="102"/>
      <c r="M23" s="102"/>
      <c r="N23" s="102"/>
      <c r="O23" s="102"/>
      <c r="P23" s="191">
        <f t="shared" si="1"/>
        <v>0</v>
      </c>
      <c r="Q23" s="286"/>
    </row>
    <row r="24" spans="1:17" s="100" customFormat="1" ht="13.5">
      <c r="A24" s="164"/>
      <c r="B24" s="162">
        <v>4</v>
      </c>
      <c r="C24" s="163"/>
      <c r="D24" s="102"/>
      <c r="E24" s="102"/>
      <c r="F24" s="102"/>
      <c r="G24" s="102"/>
      <c r="H24" s="102"/>
      <c r="I24" s="102"/>
      <c r="J24" s="102"/>
      <c r="K24" s="102"/>
      <c r="L24" s="102"/>
      <c r="M24" s="102"/>
      <c r="N24" s="102"/>
      <c r="O24" s="102"/>
      <c r="P24" s="191">
        <f t="shared" si="1"/>
        <v>0</v>
      </c>
      <c r="Q24" s="286"/>
    </row>
    <row r="25" spans="1:17" s="100" customFormat="1" ht="13.5">
      <c r="A25" s="164"/>
      <c r="B25" s="162">
        <v>5</v>
      </c>
      <c r="C25" s="163"/>
      <c r="D25" s="102"/>
      <c r="E25" s="102"/>
      <c r="F25" s="102"/>
      <c r="G25" s="102"/>
      <c r="H25" s="102"/>
      <c r="I25" s="102"/>
      <c r="J25" s="102"/>
      <c r="K25" s="102"/>
      <c r="L25" s="102"/>
      <c r="M25" s="102"/>
      <c r="N25" s="102"/>
      <c r="O25" s="102"/>
      <c r="P25" s="191">
        <f t="shared" si="1"/>
        <v>0</v>
      </c>
      <c r="Q25" s="286"/>
    </row>
    <row r="26" spans="1:17" s="100" customFormat="1" ht="13.5">
      <c r="A26" s="164"/>
      <c r="B26" s="162">
        <v>6</v>
      </c>
      <c r="C26" s="163"/>
      <c r="D26" s="102"/>
      <c r="E26" s="102"/>
      <c r="F26" s="102"/>
      <c r="G26" s="102"/>
      <c r="H26" s="102"/>
      <c r="I26" s="102"/>
      <c r="J26" s="102"/>
      <c r="K26" s="102"/>
      <c r="L26" s="102"/>
      <c r="M26" s="102"/>
      <c r="N26" s="102"/>
      <c r="O26" s="102"/>
      <c r="P26" s="191">
        <f t="shared" si="1"/>
        <v>0</v>
      </c>
      <c r="Q26" s="286"/>
    </row>
    <row r="27" spans="1:17" s="100" customFormat="1" ht="13.5">
      <c r="A27" s="164"/>
      <c r="B27" s="162">
        <v>7</v>
      </c>
      <c r="C27" s="163"/>
      <c r="D27" s="102"/>
      <c r="E27" s="102"/>
      <c r="F27" s="102"/>
      <c r="G27" s="102"/>
      <c r="H27" s="102"/>
      <c r="I27" s="102"/>
      <c r="J27" s="102"/>
      <c r="K27" s="102"/>
      <c r="L27" s="102"/>
      <c r="M27" s="102"/>
      <c r="N27" s="102"/>
      <c r="O27" s="102"/>
      <c r="P27" s="191">
        <f t="shared" si="1"/>
        <v>0</v>
      </c>
      <c r="Q27" s="286"/>
    </row>
    <row r="28" spans="1:17" s="100" customFormat="1" ht="13.5">
      <c r="A28" s="164"/>
      <c r="B28" s="162">
        <v>8</v>
      </c>
      <c r="C28" s="163"/>
      <c r="D28" s="102"/>
      <c r="E28" s="102"/>
      <c r="F28" s="102"/>
      <c r="G28" s="102"/>
      <c r="H28" s="102"/>
      <c r="I28" s="102"/>
      <c r="J28" s="102"/>
      <c r="K28" s="102"/>
      <c r="L28" s="102"/>
      <c r="M28" s="102"/>
      <c r="N28" s="102"/>
      <c r="O28" s="102"/>
      <c r="P28" s="191">
        <f t="shared" si="1"/>
        <v>0</v>
      </c>
      <c r="Q28" s="286"/>
    </row>
    <row r="29" spans="1:17" s="100" customFormat="1" ht="13.5">
      <c r="A29" s="164"/>
      <c r="B29" s="162">
        <v>9</v>
      </c>
      <c r="C29" s="163"/>
      <c r="D29" s="102"/>
      <c r="E29" s="102"/>
      <c r="F29" s="102"/>
      <c r="G29" s="102"/>
      <c r="H29" s="102"/>
      <c r="I29" s="102"/>
      <c r="J29" s="102"/>
      <c r="K29" s="102"/>
      <c r="L29" s="102"/>
      <c r="M29" s="102"/>
      <c r="N29" s="102"/>
      <c r="O29" s="102"/>
      <c r="P29" s="191">
        <f t="shared" si="1"/>
        <v>0</v>
      </c>
      <c r="Q29" s="286"/>
    </row>
    <row r="30" spans="1:17" s="100" customFormat="1" ht="13.5">
      <c r="A30" s="165"/>
      <c r="B30" s="162">
        <v>10</v>
      </c>
      <c r="C30" s="163"/>
      <c r="D30" s="102"/>
      <c r="E30" s="102"/>
      <c r="F30" s="102"/>
      <c r="G30" s="102"/>
      <c r="H30" s="102"/>
      <c r="I30" s="102"/>
      <c r="J30" s="102"/>
      <c r="K30" s="102"/>
      <c r="L30" s="102"/>
      <c r="M30" s="102"/>
      <c r="N30" s="102"/>
      <c r="O30" s="102"/>
      <c r="P30" s="191">
        <f t="shared" si="1"/>
        <v>0</v>
      </c>
      <c r="Q30" s="287"/>
    </row>
    <row r="31" spans="1:17" s="100" customFormat="1" ht="14.25">
      <c r="A31" s="288" t="s">
        <v>161</v>
      </c>
      <c r="B31" s="289"/>
      <c r="C31" s="290"/>
      <c r="D31" s="288"/>
      <c r="E31" s="289"/>
      <c r="F31" s="289"/>
      <c r="G31" s="289"/>
      <c r="H31" s="289"/>
      <c r="I31" s="289"/>
      <c r="J31" s="289"/>
      <c r="K31" s="289"/>
      <c r="L31" s="289"/>
      <c r="M31" s="289"/>
      <c r="N31" s="289"/>
      <c r="O31" s="290"/>
      <c r="P31" s="182">
        <f>SUM(P21:P30)</f>
        <v>0</v>
      </c>
      <c r="Q31" s="183" t="e">
        <f>P31/P69</f>
        <v>#DIV/0!</v>
      </c>
    </row>
    <row r="32" spans="1:17" s="100" customFormat="1" ht="13.5">
      <c r="A32" s="166" t="s">
        <v>94</v>
      </c>
      <c r="B32" s="162">
        <v>1</v>
      </c>
      <c r="C32" s="163"/>
      <c r="D32" s="102"/>
      <c r="E32" s="102"/>
      <c r="F32" s="102"/>
      <c r="G32" s="102"/>
      <c r="H32" s="102"/>
      <c r="I32" s="102"/>
      <c r="J32" s="102"/>
      <c r="K32" s="102"/>
      <c r="L32" s="102"/>
      <c r="M32" s="102"/>
      <c r="N32" s="102"/>
      <c r="O32" s="102"/>
      <c r="P32" s="191">
        <f aca="true" t="shared" si="2" ref="P32:P41">SUM(D32:O32)</f>
        <v>0</v>
      </c>
      <c r="Q32" s="285" t="s">
        <v>178</v>
      </c>
    </row>
    <row r="33" spans="1:17" s="100" customFormat="1" ht="13.5">
      <c r="A33" s="164"/>
      <c r="B33" s="162">
        <v>2</v>
      </c>
      <c r="C33" s="163"/>
      <c r="D33" s="102"/>
      <c r="E33" s="102"/>
      <c r="F33" s="102"/>
      <c r="G33" s="102"/>
      <c r="H33" s="102"/>
      <c r="I33" s="102"/>
      <c r="J33" s="102"/>
      <c r="K33" s="102"/>
      <c r="L33" s="102"/>
      <c r="M33" s="102"/>
      <c r="N33" s="102"/>
      <c r="O33" s="102"/>
      <c r="P33" s="191">
        <f t="shared" si="2"/>
        <v>0</v>
      </c>
      <c r="Q33" s="286"/>
    </row>
    <row r="34" spans="1:17" s="100" customFormat="1" ht="13.5">
      <c r="A34" s="164"/>
      <c r="B34" s="162">
        <v>3</v>
      </c>
      <c r="C34" s="163"/>
      <c r="D34" s="102"/>
      <c r="E34" s="102"/>
      <c r="F34" s="102"/>
      <c r="G34" s="102"/>
      <c r="H34" s="102"/>
      <c r="I34" s="102"/>
      <c r="J34" s="102"/>
      <c r="K34" s="102"/>
      <c r="L34" s="102"/>
      <c r="M34" s="102"/>
      <c r="N34" s="102"/>
      <c r="O34" s="102"/>
      <c r="P34" s="191">
        <f t="shared" si="2"/>
        <v>0</v>
      </c>
      <c r="Q34" s="286"/>
    </row>
    <row r="35" spans="1:17" s="100" customFormat="1" ht="13.5">
      <c r="A35" s="164"/>
      <c r="B35" s="162">
        <v>4</v>
      </c>
      <c r="C35" s="163"/>
      <c r="D35" s="102"/>
      <c r="E35" s="102"/>
      <c r="F35" s="102"/>
      <c r="G35" s="102"/>
      <c r="H35" s="102"/>
      <c r="I35" s="102"/>
      <c r="J35" s="102"/>
      <c r="K35" s="102"/>
      <c r="L35" s="102"/>
      <c r="M35" s="102"/>
      <c r="N35" s="102"/>
      <c r="O35" s="102"/>
      <c r="P35" s="191">
        <f t="shared" si="2"/>
        <v>0</v>
      </c>
      <c r="Q35" s="286"/>
    </row>
    <row r="36" spans="1:17" s="100" customFormat="1" ht="13.5">
      <c r="A36" s="164"/>
      <c r="B36" s="162">
        <v>5</v>
      </c>
      <c r="C36" s="163"/>
      <c r="D36" s="102"/>
      <c r="E36" s="102"/>
      <c r="F36" s="102"/>
      <c r="G36" s="102"/>
      <c r="H36" s="102"/>
      <c r="I36" s="102"/>
      <c r="J36" s="102"/>
      <c r="K36" s="102"/>
      <c r="L36" s="102"/>
      <c r="M36" s="102"/>
      <c r="N36" s="102"/>
      <c r="O36" s="102"/>
      <c r="P36" s="191">
        <f t="shared" si="2"/>
        <v>0</v>
      </c>
      <c r="Q36" s="286"/>
    </row>
    <row r="37" spans="1:17" s="100" customFormat="1" ht="13.5">
      <c r="A37" s="164"/>
      <c r="B37" s="162">
        <v>6</v>
      </c>
      <c r="C37" s="163"/>
      <c r="D37" s="102"/>
      <c r="E37" s="102"/>
      <c r="F37" s="102"/>
      <c r="G37" s="102"/>
      <c r="H37" s="102"/>
      <c r="I37" s="102"/>
      <c r="J37" s="102"/>
      <c r="K37" s="102"/>
      <c r="L37" s="102"/>
      <c r="M37" s="102"/>
      <c r="N37" s="102"/>
      <c r="O37" s="102"/>
      <c r="P37" s="191">
        <f t="shared" si="2"/>
        <v>0</v>
      </c>
      <c r="Q37" s="286"/>
    </row>
    <row r="38" spans="1:17" s="100" customFormat="1" ht="13.5">
      <c r="A38" s="164"/>
      <c r="B38" s="162">
        <v>7</v>
      </c>
      <c r="C38" s="163"/>
      <c r="D38" s="102"/>
      <c r="E38" s="102"/>
      <c r="F38" s="102"/>
      <c r="G38" s="102"/>
      <c r="H38" s="102"/>
      <c r="I38" s="102"/>
      <c r="J38" s="102"/>
      <c r="K38" s="102"/>
      <c r="L38" s="102"/>
      <c r="M38" s="102"/>
      <c r="N38" s="102"/>
      <c r="O38" s="102"/>
      <c r="P38" s="191">
        <f t="shared" si="2"/>
        <v>0</v>
      </c>
      <c r="Q38" s="286"/>
    </row>
    <row r="39" spans="1:17" s="100" customFormat="1" ht="13.5">
      <c r="A39" s="164"/>
      <c r="B39" s="162">
        <v>8</v>
      </c>
      <c r="C39" s="163"/>
      <c r="D39" s="102"/>
      <c r="E39" s="102"/>
      <c r="F39" s="102"/>
      <c r="G39" s="102"/>
      <c r="H39" s="102"/>
      <c r="I39" s="102"/>
      <c r="J39" s="102"/>
      <c r="K39" s="102"/>
      <c r="L39" s="102"/>
      <c r="M39" s="102"/>
      <c r="N39" s="102"/>
      <c r="O39" s="102"/>
      <c r="P39" s="191">
        <f t="shared" si="2"/>
        <v>0</v>
      </c>
      <c r="Q39" s="286"/>
    </row>
    <row r="40" spans="1:17" s="100" customFormat="1" ht="13.5">
      <c r="A40" s="164"/>
      <c r="B40" s="162">
        <v>9</v>
      </c>
      <c r="C40" s="163"/>
      <c r="D40" s="102"/>
      <c r="E40" s="102"/>
      <c r="F40" s="102"/>
      <c r="G40" s="102"/>
      <c r="H40" s="102"/>
      <c r="I40" s="102"/>
      <c r="J40" s="102"/>
      <c r="K40" s="102"/>
      <c r="L40" s="102"/>
      <c r="M40" s="102"/>
      <c r="N40" s="102"/>
      <c r="O40" s="102"/>
      <c r="P40" s="191">
        <f t="shared" si="2"/>
        <v>0</v>
      </c>
      <c r="Q40" s="286"/>
    </row>
    <row r="41" spans="1:17" s="100" customFormat="1" ht="13.5">
      <c r="A41" s="165"/>
      <c r="B41" s="162">
        <v>10</v>
      </c>
      <c r="C41" s="163"/>
      <c r="D41" s="102"/>
      <c r="E41" s="102"/>
      <c r="F41" s="102"/>
      <c r="G41" s="102"/>
      <c r="H41" s="102"/>
      <c r="I41" s="102"/>
      <c r="J41" s="102"/>
      <c r="K41" s="102"/>
      <c r="L41" s="102"/>
      <c r="M41" s="102"/>
      <c r="N41" s="102"/>
      <c r="O41" s="102"/>
      <c r="P41" s="191">
        <f t="shared" si="2"/>
        <v>0</v>
      </c>
      <c r="Q41" s="287"/>
    </row>
    <row r="42" spans="1:17" s="100" customFormat="1" ht="14.25">
      <c r="A42" s="288" t="s">
        <v>161</v>
      </c>
      <c r="B42" s="289"/>
      <c r="C42" s="290"/>
      <c r="D42" s="288"/>
      <c r="E42" s="289"/>
      <c r="F42" s="289"/>
      <c r="G42" s="289"/>
      <c r="H42" s="289"/>
      <c r="I42" s="289"/>
      <c r="J42" s="289"/>
      <c r="K42" s="289"/>
      <c r="L42" s="289"/>
      <c r="M42" s="289"/>
      <c r="N42" s="289"/>
      <c r="O42" s="290"/>
      <c r="P42" s="182">
        <f>SUM(P32:P41)</f>
        <v>0</v>
      </c>
      <c r="Q42" s="183" t="e">
        <f>P42/P69</f>
        <v>#DIV/0!</v>
      </c>
    </row>
    <row r="43" spans="1:17" s="100" customFormat="1" ht="13.5">
      <c r="A43" s="166" t="s">
        <v>93</v>
      </c>
      <c r="B43" s="162">
        <v>1</v>
      </c>
      <c r="C43" s="163"/>
      <c r="D43" s="102"/>
      <c r="E43" s="102"/>
      <c r="F43" s="102"/>
      <c r="G43" s="102"/>
      <c r="H43" s="102"/>
      <c r="I43" s="102"/>
      <c r="J43" s="102"/>
      <c r="K43" s="102"/>
      <c r="L43" s="102"/>
      <c r="M43" s="102"/>
      <c r="N43" s="102"/>
      <c r="O43" s="102"/>
      <c r="P43" s="191">
        <f aca="true" t="shared" si="3" ref="P43:P52">SUM(D43:O43)</f>
        <v>0</v>
      </c>
      <c r="Q43" s="285" t="s">
        <v>178</v>
      </c>
    </row>
    <row r="44" spans="1:17" s="100" customFormat="1" ht="13.5">
      <c r="A44" s="164"/>
      <c r="B44" s="162">
        <v>2</v>
      </c>
      <c r="C44" s="163"/>
      <c r="D44" s="102"/>
      <c r="E44" s="102"/>
      <c r="F44" s="102"/>
      <c r="G44" s="102"/>
      <c r="H44" s="102"/>
      <c r="I44" s="102"/>
      <c r="J44" s="102"/>
      <c r="K44" s="102"/>
      <c r="L44" s="102"/>
      <c r="M44" s="102"/>
      <c r="N44" s="102"/>
      <c r="O44" s="102"/>
      <c r="P44" s="191">
        <f t="shared" si="3"/>
        <v>0</v>
      </c>
      <c r="Q44" s="286"/>
    </row>
    <row r="45" spans="1:17" s="100" customFormat="1" ht="13.5">
      <c r="A45" s="164"/>
      <c r="B45" s="162">
        <v>3</v>
      </c>
      <c r="C45" s="163"/>
      <c r="D45" s="102"/>
      <c r="E45" s="102"/>
      <c r="F45" s="102"/>
      <c r="G45" s="102"/>
      <c r="H45" s="102"/>
      <c r="I45" s="102"/>
      <c r="J45" s="102"/>
      <c r="K45" s="102"/>
      <c r="L45" s="102"/>
      <c r="M45" s="102"/>
      <c r="N45" s="102"/>
      <c r="O45" s="102"/>
      <c r="P45" s="191">
        <f t="shared" si="3"/>
        <v>0</v>
      </c>
      <c r="Q45" s="286"/>
    </row>
    <row r="46" spans="1:17" s="100" customFormat="1" ht="13.5">
      <c r="A46" s="164"/>
      <c r="B46" s="162">
        <v>4</v>
      </c>
      <c r="C46" s="163"/>
      <c r="D46" s="102"/>
      <c r="E46" s="102"/>
      <c r="F46" s="102"/>
      <c r="G46" s="102"/>
      <c r="H46" s="102"/>
      <c r="I46" s="102"/>
      <c r="J46" s="102"/>
      <c r="K46" s="102"/>
      <c r="L46" s="102"/>
      <c r="M46" s="102"/>
      <c r="N46" s="102"/>
      <c r="O46" s="102"/>
      <c r="P46" s="191">
        <f t="shared" si="3"/>
        <v>0</v>
      </c>
      <c r="Q46" s="286"/>
    </row>
    <row r="47" spans="1:17" s="100" customFormat="1" ht="13.5">
      <c r="A47" s="164"/>
      <c r="B47" s="162">
        <v>5</v>
      </c>
      <c r="C47" s="163"/>
      <c r="D47" s="102"/>
      <c r="E47" s="102"/>
      <c r="F47" s="102"/>
      <c r="G47" s="102"/>
      <c r="H47" s="102"/>
      <c r="I47" s="102"/>
      <c r="J47" s="102"/>
      <c r="K47" s="102"/>
      <c r="L47" s="102"/>
      <c r="M47" s="102"/>
      <c r="N47" s="102"/>
      <c r="O47" s="102"/>
      <c r="P47" s="191">
        <f t="shared" si="3"/>
        <v>0</v>
      </c>
      <c r="Q47" s="286"/>
    </row>
    <row r="48" spans="1:17" s="100" customFormat="1" ht="13.5">
      <c r="A48" s="164"/>
      <c r="B48" s="162">
        <v>6</v>
      </c>
      <c r="C48" s="163"/>
      <c r="D48" s="102"/>
      <c r="E48" s="102"/>
      <c r="F48" s="102"/>
      <c r="G48" s="102"/>
      <c r="H48" s="102"/>
      <c r="I48" s="102"/>
      <c r="J48" s="102"/>
      <c r="K48" s="102"/>
      <c r="L48" s="102"/>
      <c r="M48" s="102"/>
      <c r="N48" s="102"/>
      <c r="O48" s="102"/>
      <c r="P48" s="191">
        <f t="shared" si="3"/>
        <v>0</v>
      </c>
      <c r="Q48" s="286"/>
    </row>
    <row r="49" spans="1:17" s="100" customFormat="1" ht="13.5">
      <c r="A49" s="164"/>
      <c r="B49" s="162">
        <v>7</v>
      </c>
      <c r="C49" s="163"/>
      <c r="D49" s="102"/>
      <c r="E49" s="102"/>
      <c r="F49" s="102"/>
      <c r="G49" s="102"/>
      <c r="H49" s="102"/>
      <c r="I49" s="102"/>
      <c r="J49" s="102"/>
      <c r="K49" s="102"/>
      <c r="L49" s="102"/>
      <c r="M49" s="102"/>
      <c r="N49" s="102"/>
      <c r="O49" s="102"/>
      <c r="P49" s="191">
        <f t="shared" si="3"/>
        <v>0</v>
      </c>
      <c r="Q49" s="286"/>
    </row>
    <row r="50" spans="1:17" s="100" customFormat="1" ht="13.5">
      <c r="A50" s="164"/>
      <c r="B50" s="162">
        <v>8</v>
      </c>
      <c r="C50" s="163"/>
      <c r="D50" s="102"/>
      <c r="E50" s="102"/>
      <c r="F50" s="102"/>
      <c r="G50" s="102"/>
      <c r="H50" s="102"/>
      <c r="I50" s="102"/>
      <c r="J50" s="102"/>
      <c r="K50" s="102"/>
      <c r="L50" s="102"/>
      <c r="M50" s="102"/>
      <c r="N50" s="102"/>
      <c r="O50" s="102"/>
      <c r="P50" s="191">
        <f t="shared" si="3"/>
        <v>0</v>
      </c>
      <c r="Q50" s="286"/>
    </row>
    <row r="51" spans="1:17" s="100" customFormat="1" ht="13.5">
      <c r="A51" s="164"/>
      <c r="B51" s="162">
        <v>9</v>
      </c>
      <c r="C51" s="163"/>
      <c r="D51" s="102"/>
      <c r="E51" s="102"/>
      <c r="F51" s="102"/>
      <c r="G51" s="102"/>
      <c r="H51" s="102"/>
      <c r="I51" s="102"/>
      <c r="J51" s="102"/>
      <c r="K51" s="102"/>
      <c r="L51" s="102"/>
      <c r="M51" s="102"/>
      <c r="N51" s="102"/>
      <c r="O51" s="102"/>
      <c r="P51" s="191">
        <f t="shared" si="3"/>
        <v>0</v>
      </c>
      <c r="Q51" s="286"/>
    </row>
    <row r="52" spans="1:17" s="100" customFormat="1" ht="13.5">
      <c r="A52" s="165"/>
      <c r="B52" s="162">
        <v>10</v>
      </c>
      <c r="C52" s="163"/>
      <c r="D52" s="102"/>
      <c r="E52" s="102"/>
      <c r="F52" s="102"/>
      <c r="G52" s="102"/>
      <c r="H52" s="102"/>
      <c r="I52" s="102"/>
      <c r="J52" s="102"/>
      <c r="K52" s="102"/>
      <c r="L52" s="102"/>
      <c r="M52" s="102"/>
      <c r="N52" s="102"/>
      <c r="O52" s="102"/>
      <c r="P52" s="191">
        <f t="shared" si="3"/>
        <v>0</v>
      </c>
      <c r="Q52" s="287"/>
    </row>
    <row r="53" spans="1:17" s="100" customFormat="1" ht="14.25">
      <c r="A53" s="288" t="s">
        <v>161</v>
      </c>
      <c r="B53" s="289"/>
      <c r="C53" s="290"/>
      <c r="D53" s="288"/>
      <c r="E53" s="289"/>
      <c r="F53" s="289"/>
      <c r="G53" s="289"/>
      <c r="H53" s="289"/>
      <c r="I53" s="289"/>
      <c r="J53" s="289"/>
      <c r="K53" s="289"/>
      <c r="L53" s="289"/>
      <c r="M53" s="289"/>
      <c r="N53" s="289"/>
      <c r="O53" s="290"/>
      <c r="P53" s="182">
        <f>SUM(P43:P52)</f>
        <v>0</v>
      </c>
      <c r="Q53" s="183" t="e">
        <f>P53/P69</f>
        <v>#DIV/0!</v>
      </c>
    </row>
    <row r="54" spans="1:17" s="100" customFormat="1" ht="13.5">
      <c r="A54" s="166" t="s">
        <v>165</v>
      </c>
      <c r="B54" s="162">
        <v>1</v>
      </c>
      <c r="C54" s="163"/>
      <c r="D54" s="102"/>
      <c r="E54" s="102"/>
      <c r="F54" s="102"/>
      <c r="G54" s="102"/>
      <c r="H54" s="102"/>
      <c r="I54" s="102"/>
      <c r="J54" s="102"/>
      <c r="K54" s="102"/>
      <c r="L54" s="102"/>
      <c r="M54" s="102"/>
      <c r="N54" s="102"/>
      <c r="O54" s="102"/>
      <c r="P54" s="191">
        <f aca="true" t="shared" si="4" ref="P54:P63">SUM(D54:O54)</f>
        <v>0</v>
      </c>
      <c r="Q54" s="285" t="s">
        <v>178</v>
      </c>
    </row>
    <row r="55" spans="1:17" s="100" customFormat="1" ht="13.5">
      <c r="A55" s="161" t="s">
        <v>179</v>
      </c>
      <c r="B55" s="162">
        <v>2</v>
      </c>
      <c r="C55" s="163"/>
      <c r="D55" s="102"/>
      <c r="E55" s="102"/>
      <c r="F55" s="102"/>
      <c r="G55" s="102"/>
      <c r="H55" s="102"/>
      <c r="I55" s="102"/>
      <c r="J55" s="102"/>
      <c r="K55" s="102"/>
      <c r="L55" s="102"/>
      <c r="M55" s="102"/>
      <c r="N55" s="102"/>
      <c r="O55" s="102"/>
      <c r="P55" s="191">
        <f t="shared" si="4"/>
        <v>0</v>
      </c>
      <c r="Q55" s="286"/>
    </row>
    <row r="56" spans="1:17" s="100" customFormat="1" ht="13.5">
      <c r="A56" s="164"/>
      <c r="B56" s="162">
        <v>3</v>
      </c>
      <c r="C56" s="163"/>
      <c r="D56" s="102"/>
      <c r="E56" s="102"/>
      <c r="F56" s="102"/>
      <c r="G56" s="102"/>
      <c r="H56" s="102"/>
      <c r="I56" s="102"/>
      <c r="J56" s="102"/>
      <c r="K56" s="102"/>
      <c r="L56" s="102"/>
      <c r="M56" s="102"/>
      <c r="N56" s="102"/>
      <c r="O56" s="102"/>
      <c r="P56" s="191">
        <f t="shared" si="4"/>
        <v>0</v>
      </c>
      <c r="Q56" s="286"/>
    </row>
    <row r="57" spans="1:17" s="100" customFormat="1" ht="13.5">
      <c r="A57" s="164"/>
      <c r="B57" s="162">
        <v>4</v>
      </c>
      <c r="C57" s="163"/>
      <c r="D57" s="102"/>
      <c r="E57" s="102"/>
      <c r="F57" s="102"/>
      <c r="G57" s="102"/>
      <c r="H57" s="102"/>
      <c r="I57" s="102"/>
      <c r="J57" s="102"/>
      <c r="K57" s="102"/>
      <c r="L57" s="102"/>
      <c r="M57" s="102"/>
      <c r="N57" s="102"/>
      <c r="O57" s="102"/>
      <c r="P57" s="191">
        <f t="shared" si="4"/>
        <v>0</v>
      </c>
      <c r="Q57" s="286"/>
    </row>
    <row r="58" spans="1:17" s="100" customFormat="1" ht="13.5">
      <c r="A58" s="164"/>
      <c r="B58" s="162">
        <v>5</v>
      </c>
      <c r="C58" s="163"/>
      <c r="D58" s="102"/>
      <c r="E58" s="102"/>
      <c r="F58" s="102"/>
      <c r="G58" s="102"/>
      <c r="H58" s="102"/>
      <c r="I58" s="102"/>
      <c r="J58" s="102"/>
      <c r="K58" s="102"/>
      <c r="L58" s="102"/>
      <c r="M58" s="102"/>
      <c r="N58" s="102"/>
      <c r="O58" s="102"/>
      <c r="P58" s="191">
        <f t="shared" si="4"/>
        <v>0</v>
      </c>
      <c r="Q58" s="286"/>
    </row>
    <row r="59" spans="1:17" s="100" customFormat="1" ht="13.5">
      <c r="A59" s="164"/>
      <c r="B59" s="162">
        <v>6</v>
      </c>
      <c r="C59" s="163"/>
      <c r="D59" s="102"/>
      <c r="E59" s="102"/>
      <c r="F59" s="102"/>
      <c r="G59" s="102"/>
      <c r="H59" s="102"/>
      <c r="I59" s="102"/>
      <c r="J59" s="102"/>
      <c r="K59" s="102"/>
      <c r="L59" s="102"/>
      <c r="M59" s="102"/>
      <c r="N59" s="102"/>
      <c r="O59" s="102"/>
      <c r="P59" s="191">
        <f t="shared" si="4"/>
        <v>0</v>
      </c>
      <c r="Q59" s="286"/>
    </row>
    <row r="60" spans="1:17" s="100" customFormat="1" ht="13.5">
      <c r="A60" s="164"/>
      <c r="B60" s="162">
        <v>7</v>
      </c>
      <c r="C60" s="163"/>
      <c r="D60" s="102"/>
      <c r="E60" s="102"/>
      <c r="F60" s="102"/>
      <c r="G60" s="102"/>
      <c r="H60" s="102"/>
      <c r="I60" s="102"/>
      <c r="J60" s="102"/>
      <c r="K60" s="102"/>
      <c r="L60" s="102"/>
      <c r="M60" s="102"/>
      <c r="N60" s="102"/>
      <c r="O60" s="102"/>
      <c r="P60" s="191">
        <f t="shared" si="4"/>
        <v>0</v>
      </c>
      <c r="Q60" s="286"/>
    </row>
    <row r="61" spans="1:17" s="100" customFormat="1" ht="13.5">
      <c r="A61" s="164"/>
      <c r="B61" s="162">
        <v>8</v>
      </c>
      <c r="C61" s="163"/>
      <c r="D61" s="102"/>
      <c r="E61" s="102"/>
      <c r="F61" s="102"/>
      <c r="G61" s="102"/>
      <c r="H61" s="102"/>
      <c r="I61" s="102"/>
      <c r="J61" s="102"/>
      <c r="K61" s="102"/>
      <c r="L61" s="102"/>
      <c r="M61" s="102"/>
      <c r="N61" s="102"/>
      <c r="O61" s="102"/>
      <c r="P61" s="191">
        <f t="shared" si="4"/>
        <v>0</v>
      </c>
      <c r="Q61" s="286"/>
    </row>
    <row r="62" spans="1:17" s="100" customFormat="1" ht="13.5">
      <c r="A62" s="164"/>
      <c r="B62" s="162">
        <v>9</v>
      </c>
      <c r="C62" s="163"/>
      <c r="D62" s="102"/>
      <c r="E62" s="102"/>
      <c r="F62" s="102"/>
      <c r="G62" s="102"/>
      <c r="H62" s="102"/>
      <c r="I62" s="102"/>
      <c r="J62" s="102"/>
      <c r="K62" s="102"/>
      <c r="L62" s="102"/>
      <c r="M62" s="102"/>
      <c r="N62" s="102"/>
      <c r="O62" s="102"/>
      <c r="P62" s="191">
        <f t="shared" si="4"/>
        <v>0</v>
      </c>
      <c r="Q62" s="286"/>
    </row>
    <row r="63" spans="1:17" s="100" customFormat="1" ht="13.5">
      <c r="A63" s="164"/>
      <c r="B63" s="162">
        <v>10</v>
      </c>
      <c r="C63" s="163"/>
      <c r="D63" s="102"/>
      <c r="E63" s="102"/>
      <c r="F63" s="102"/>
      <c r="G63" s="102"/>
      <c r="H63" s="102"/>
      <c r="I63" s="102"/>
      <c r="J63" s="102"/>
      <c r="K63" s="102"/>
      <c r="L63" s="102"/>
      <c r="M63" s="102"/>
      <c r="N63" s="102"/>
      <c r="O63" s="102"/>
      <c r="P63" s="191">
        <f t="shared" si="4"/>
        <v>0</v>
      </c>
      <c r="Q63" s="286"/>
    </row>
    <row r="64" spans="1:17" s="100" customFormat="1" ht="14.25">
      <c r="A64" s="288" t="s">
        <v>161</v>
      </c>
      <c r="B64" s="289"/>
      <c r="C64" s="290"/>
      <c r="D64" s="288"/>
      <c r="E64" s="289"/>
      <c r="F64" s="289"/>
      <c r="G64" s="289"/>
      <c r="H64" s="289"/>
      <c r="I64" s="289"/>
      <c r="J64" s="289"/>
      <c r="K64" s="289"/>
      <c r="L64" s="289"/>
      <c r="M64" s="289"/>
      <c r="N64" s="289"/>
      <c r="O64" s="290"/>
      <c r="P64" s="182">
        <f>SUM(P54:P63)</f>
        <v>0</v>
      </c>
      <c r="Q64" s="183" t="e">
        <f>P64/P69</f>
        <v>#DIV/0!</v>
      </c>
    </row>
    <row r="65" spans="1:17" s="100" customFormat="1" ht="13.5">
      <c r="A65" s="167"/>
      <c r="B65" s="168"/>
      <c r="C65" s="168"/>
      <c r="D65" s="167"/>
      <c r="E65" s="167"/>
      <c r="F65" s="167"/>
      <c r="G65" s="167"/>
      <c r="H65" s="167"/>
      <c r="I65" s="167"/>
      <c r="J65" s="167"/>
      <c r="K65" s="167"/>
      <c r="L65" s="167"/>
      <c r="M65" s="167"/>
      <c r="N65" s="167"/>
      <c r="O65" s="167"/>
      <c r="P65" s="169"/>
      <c r="Q65" s="167"/>
    </row>
    <row r="66" spans="1:17" s="100" customFormat="1" ht="13.5">
      <c r="A66" s="167"/>
      <c r="B66" s="168"/>
      <c r="C66" s="168"/>
      <c r="D66" s="167"/>
      <c r="E66" s="167"/>
      <c r="F66" s="167"/>
      <c r="G66" s="167"/>
      <c r="H66" s="167"/>
      <c r="I66" s="167"/>
      <c r="J66" s="167"/>
      <c r="K66" s="167"/>
      <c r="L66" s="167"/>
      <c r="M66" s="167"/>
      <c r="N66" s="167"/>
      <c r="O66" s="167"/>
      <c r="P66" s="170"/>
      <c r="Q66" s="171"/>
    </row>
    <row r="67" spans="1:17" s="100" customFormat="1" ht="14.25">
      <c r="A67" s="288" t="s">
        <v>12</v>
      </c>
      <c r="B67" s="289"/>
      <c r="C67" s="290"/>
      <c r="D67" s="185">
        <f aca="true" t="shared" si="5" ref="D67:O67">SUM(D10:D63)</f>
        <v>0</v>
      </c>
      <c r="E67" s="185">
        <f t="shared" si="5"/>
        <v>0</v>
      </c>
      <c r="F67" s="185">
        <f t="shared" si="5"/>
        <v>0</v>
      </c>
      <c r="G67" s="185">
        <f t="shared" si="5"/>
        <v>0</v>
      </c>
      <c r="H67" s="185">
        <f t="shared" si="5"/>
        <v>0</v>
      </c>
      <c r="I67" s="185">
        <f t="shared" si="5"/>
        <v>0</v>
      </c>
      <c r="J67" s="185">
        <f t="shared" si="5"/>
        <v>0</v>
      </c>
      <c r="K67" s="185">
        <f t="shared" si="5"/>
        <v>0</v>
      </c>
      <c r="L67" s="185">
        <f t="shared" si="5"/>
        <v>0</v>
      </c>
      <c r="M67" s="185">
        <f t="shared" si="5"/>
        <v>0</v>
      </c>
      <c r="N67" s="185">
        <f t="shared" si="5"/>
        <v>0</v>
      </c>
      <c r="O67" s="185">
        <f t="shared" si="5"/>
        <v>0</v>
      </c>
      <c r="P67" s="182">
        <f>P20+P31+P42+P53+P64</f>
        <v>0</v>
      </c>
      <c r="Q67" s="184" t="e">
        <f>ROUNDUP(P67/P69,1)</f>
        <v>#DIV/0!</v>
      </c>
    </row>
    <row r="68" spans="1:17" s="100" customFormat="1" ht="7.5" customHeight="1">
      <c r="A68" s="156"/>
      <c r="B68" s="156"/>
      <c r="C68" s="156"/>
      <c r="D68" s="172"/>
      <c r="E68" s="172"/>
      <c r="F68" s="172"/>
      <c r="G68" s="172"/>
      <c r="H68" s="172"/>
      <c r="I68" s="172"/>
      <c r="J68" s="172"/>
      <c r="K68" s="172"/>
      <c r="L68" s="173"/>
      <c r="M68" s="173"/>
      <c r="N68" s="173"/>
      <c r="O68" s="173"/>
      <c r="P68" s="174"/>
      <c r="Q68" s="174"/>
    </row>
    <row r="69" spans="1:17" s="100" customFormat="1" ht="13.5">
      <c r="A69" s="291" t="s">
        <v>167</v>
      </c>
      <c r="B69" s="292"/>
      <c r="C69" s="293"/>
      <c r="D69" s="102"/>
      <c r="E69" s="102"/>
      <c r="F69" s="102"/>
      <c r="G69" s="102"/>
      <c r="H69" s="102"/>
      <c r="I69" s="102"/>
      <c r="J69" s="102"/>
      <c r="K69" s="102"/>
      <c r="L69" s="102"/>
      <c r="M69" s="102"/>
      <c r="N69" s="102"/>
      <c r="O69" s="102"/>
      <c r="P69" s="185">
        <f>SUM(D69:O69)</f>
        <v>0</v>
      </c>
      <c r="Q69" s="175"/>
    </row>
    <row r="70" spans="1:17" s="100" customFormat="1" ht="13.5">
      <c r="A70" s="176"/>
      <c r="B70" s="176"/>
      <c r="C70" s="176"/>
      <c r="D70" s="177"/>
      <c r="E70" s="177"/>
      <c r="F70" s="177"/>
      <c r="G70" s="177"/>
      <c r="H70" s="177"/>
      <c r="I70" s="177"/>
      <c r="J70" s="177"/>
      <c r="K70" s="177"/>
      <c r="L70" s="177"/>
      <c r="M70" s="177"/>
      <c r="N70" s="177"/>
      <c r="O70" s="177"/>
      <c r="P70" s="177"/>
      <c r="Q70" s="178"/>
    </row>
    <row r="71" spans="1:17" s="100" customFormat="1" ht="13.5">
      <c r="A71" s="179" t="s">
        <v>194</v>
      </c>
      <c r="B71" s="179"/>
      <c r="C71" s="179"/>
      <c r="D71" s="179"/>
      <c r="E71" s="179"/>
      <c r="F71" s="179"/>
      <c r="G71" s="179"/>
      <c r="H71" s="179"/>
      <c r="I71" s="177"/>
      <c r="J71" s="177"/>
      <c r="K71" s="177"/>
      <c r="L71" s="177"/>
      <c r="M71" s="177"/>
      <c r="N71" s="177"/>
      <c r="O71" s="177"/>
      <c r="P71" s="177"/>
      <c r="Q71" s="178"/>
    </row>
    <row r="72" spans="1:17" ht="13.5" customHeight="1">
      <c r="A72" s="180" t="s">
        <v>168</v>
      </c>
      <c r="B72" s="181"/>
      <c r="C72" s="181"/>
      <c r="D72" s="181"/>
      <c r="E72" s="181"/>
      <c r="F72" s="181"/>
      <c r="G72" s="181"/>
      <c r="H72" s="181"/>
      <c r="I72" s="181"/>
      <c r="J72" s="181"/>
      <c r="K72" s="181"/>
      <c r="L72" s="181"/>
      <c r="M72" s="181"/>
      <c r="N72" s="181"/>
      <c r="O72" s="181"/>
      <c r="P72" s="181"/>
      <c r="Q72" s="181"/>
    </row>
    <row r="73" spans="1:17" ht="13.5" customHeight="1">
      <c r="A73" s="180" t="s">
        <v>169</v>
      </c>
      <c r="B73" s="181"/>
      <c r="C73" s="181"/>
      <c r="D73" s="181"/>
      <c r="E73" s="181"/>
      <c r="F73" s="181"/>
      <c r="G73" s="181"/>
      <c r="H73" s="181"/>
      <c r="I73" s="181"/>
      <c r="J73" s="181"/>
      <c r="K73" s="181"/>
      <c r="L73" s="181"/>
      <c r="M73" s="181"/>
      <c r="N73" s="181"/>
      <c r="O73" s="181"/>
      <c r="P73" s="181"/>
      <c r="Q73" s="181"/>
    </row>
    <row r="74" spans="1:17" ht="13.5">
      <c r="A74" s="180" t="s">
        <v>184</v>
      </c>
      <c r="B74" s="181"/>
      <c r="C74" s="181"/>
      <c r="D74" s="181"/>
      <c r="E74" s="181"/>
      <c r="F74" s="181"/>
      <c r="G74" s="181"/>
      <c r="H74" s="181"/>
      <c r="I74" s="181"/>
      <c r="J74" s="181"/>
      <c r="K74" s="181"/>
      <c r="L74" s="181"/>
      <c r="M74" s="181"/>
      <c r="N74" s="181"/>
      <c r="O74" s="181"/>
      <c r="P74" s="181"/>
      <c r="Q74" s="181"/>
    </row>
  </sheetData>
  <sheetProtection sheet="1"/>
  <mergeCells count="22">
    <mergeCell ref="Q43:Q52"/>
    <mergeCell ref="A53:C53"/>
    <mergeCell ref="D53:O53"/>
    <mergeCell ref="Q54:Q63"/>
    <mergeCell ref="A64:C64"/>
    <mergeCell ref="D64:O64"/>
    <mergeCell ref="A67:C67"/>
    <mergeCell ref="A69:C69"/>
    <mergeCell ref="A5:C5"/>
    <mergeCell ref="D5:I5"/>
    <mergeCell ref="A6:F6"/>
    <mergeCell ref="G6:H6"/>
    <mergeCell ref="D8:Q8"/>
    <mergeCell ref="Q10:Q19"/>
    <mergeCell ref="A20:C20"/>
    <mergeCell ref="D20:O20"/>
    <mergeCell ref="Q21:Q30"/>
    <mergeCell ref="A31:C31"/>
    <mergeCell ref="D31:O31"/>
    <mergeCell ref="Q32:Q41"/>
    <mergeCell ref="A42:C42"/>
    <mergeCell ref="D42:O42"/>
  </mergeCells>
  <dataValidations count="2">
    <dataValidation type="list" allowBlank="1" showInputMessage="1" showErrorMessage="1" sqref="L65536">
      <formula1>"Ⅰ,Ⅱ,Ⅲ,Ⅳ"</formula1>
    </dataValidation>
    <dataValidation operator="lessThanOrEqual" allowBlank="1" showInputMessage="1" showErrorMessage="1" errorTitle="利用日数の入力に誤りがあります。" error="当該月の日数より大きい数値は入力できません。" sqref="D10:O19"/>
  </dataValidation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R72"/>
  <sheetViews>
    <sheetView view="pageBreakPreview" zoomScale="80" zoomScaleNormal="115" zoomScaleSheetLayoutView="80"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D13" sqref="D13:O13"/>
    </sheetView>
  </sheetViews>
  <sheetFormatPr defaultColWidth="9.00390625" defaultRowHeight="13.5"/>
  <cols>
    <col min="1" max="1" width="6.625" style="0" customWidth="1"/>
    <col min="2" max="2" width="5.625" style="94" customWidth="1"/>
    <col min="3" max="3" width="12.25390625" style="94" customWidth="1"/>
    <col min="4" max="15" width="6.625" style="0" customWidth="1"/>
    <col min="16" max="16" width="7.625" style="95" customWidth="1"/>
    <col min="17" max="17" width="7.625" style="0" customWidth="1"/>
  </cols>
  <sheetData>
    <row r="1" spans="1:17" ht="21">
      <c r="A1" s="186" t="s">
        <v>170</v>
      </c>
      <c r="B1" s="144"/>
      <c r="C1" s="144"/>
      <c r="D1" s="109"/>
      <c r="E1" s="109"/>
      <c r="F1" s="109"/>
      <c r="G1" s="109"/>
      <c r="H1" s="109"/>
      <c r="I1" s="109"/>
      <c r="J1" s="109"/>
      <c r="K1" s="109"/>
      <c r="L1" s="109"/>
      <c r="M1" s="109"/>
      <c r="N1" s="109"/>
      <c r="O1" s="109"/>
      <c r="P1" s="145"/>
      <c r="Q1" s="109"/>
    </row>
    <row r="2" spans="1:17" ht="14.25">
      <c r="A2" s="187"/>
      <c r="B2" s="144"/>
      <c r="C2" s="144"/>
      <c r="D2" s="109"/>
      <c r="E2" s="109"/>
      <c r="F2" s="109"/>
      <c r="G2" s="109"/>
      <c r="H2" s="109"/>
      <c r="I2" s="109"/>
      <c r="J2" s="109"/>
      <c r="K2" s="109"/>
      <c r="L2" s="109"/>
      <c r="M2" s="109"/>
      <c r="N2" s="109"/>
      <c r="O2" s="109"/>
      <c r="P2" s="145"/>
      <c r="Q2" s="109"/>
    </row>
    <row r="3" spans="1:17" ht="14.25">
      <c r="A3" s="146" t="s">
        <v>146</v>
      </c>
      <c r="B3" s="144"/>
      <c r="C3" s="144"/>
      <c r="D3" s="109"/>
      <c r="E3" s="109"/>
      <c r="F3" s="109"/>
      <c r="G3" s="109"/>
      <c r="H3" s="109"/>
      <c r="I3" s="109"/>
      <c r="J3" s="109"/>
      <c r="K3" s="109"/>
      <c r="L3" s="109"/>
      <c r="M3" s="109"/>
      <c r="N3" s="109"/>
      <c r="O3" s="109"/>
      <c r="P3" s="145"/>
      <c r="Q3" s="109"/>
    </row>
    <row r="4" spans="1:17" ht="14.25">
      <c r="A4" s="146"/>
      <c r="B4" s="144"/>
      <c r="C4" s="144"/>
      <c r="D4" s="109"/>
      <c r="E4" s="109"/>
      <c r="F4" s="109"/>
      <c r="G4" s="109"/>
      <c r="H4" s="109"/>
      <c r="I4" s="109"/>
      <c r="J4" s="109"/>
      <c r="K4" s="109"/>
      <c r="L4" s="109"/>
      <c r="M4" s="109"/>
      <c r="N4" s="109"/>
      <c r="O4" s="109"/>
      <c r="P4" s="145"/>
      <c r="Q4" s="109"/>
    </row>
    <row r="5" spans="1:17" ht="14.25">
      <c r="A5" s="147" t="s">
        <v>188</v>
      </c>
      <c r="B5" s="144"/>
      <c r="C5" s="144"/>
      <c r="D5" s="109"/>
      <c r="E5" s="109"/>
      <c r="F5" s="109"/>
      <c r="G5" s="109"/>
      <c r="H5" s="109"/>
      <c r="I5" s="109"/>
      <c r="J5" s="149"/>
      <c r="K5" s="109"/>
      <c r="L5" s="109"/>
      <c r="M5" s="109"/>
      <c r="N5" s="109"/>
      <c r="O5" s="109"/>
      <c r="P5" s="145"/>
      <c r="Q5" s="150"/>
    </row>
    <row r="6" spans="1:17" s="96" customFormat="1" ht="17.25">
      <c r="A6" s="299" t="s">
        <v>147</v>
      </c>
      <c r="B6" s="300"/>
      <c r="C6" s="301"/>
      <c r="D6" s="302"/>
      <c r="E6" s="302"/>
      <c r="F6" s="302"/>
      <c r="G6" s="302"/>
      <c r="H6" s="302"/>
      <c r="I6" s="188"/>
      <c r="J6" s="299" t="s">
        <v>148</v>
      </c>
      <c r="K6" s="300"/>
      <c r="L6" s="300"/>
      <c r="M6" s="300"/>
      <c r="N6" s="301"/>
      <c r="O6" s="303" t="str">
        <f>IF(P66=0," ",ROUND(Q66/P66,1))</f>
        <v> </v>
      </c>
      <c r="P6" s="304"/>
      <c r="Q6" s="305"/>
    </row>
    <row r="7" spans="1:18" s="97" customFormat="1" ht="14.25">
      <c r="A7" s="306" t="s">
        <v>149</v>
      </c>
      <c r="B7" s="306"/>
      <c r="C7" s="306"/>
      <c r="D7" s="306"/>
      <c r="E7" s="306"/>
      <c r="F7" s="302"/>
      <c r="G7" s="302"/>
      <c r="H7" s="302"/>
      <c r="I7" s="153"/>
      <c r="J7" s="307" t="s">
        <v>195</v>
      </c>
      <c r="K7" s="308"/>
      <c r="L7" s="308"/>
      <c r="M7" s="308"/>
      <c r="N7" s="309"/>
      <c r="O7" s="299" t="s">
        <v>150</v>
      </c>
      <c r="P7" s="300"/>
      <c r="Q7" s="98">
        <v>0</v>
      </c>
      <c r="R7" s="99" t="s">
        <v>151</v>
      </c>
    </row>
    <row r="8" spans="1:18" s="97" customFormat="1" ht="17.25">
      <c r="A8" s="306" t="s">
        <v>152</v>
      </c>
      <c r="B8" s="306"/>
      <c r="C8" s="306"/>
      <c r="D8" s="306"/>
      <c r="E8" s="306"/>
      <c r="F8" s="310">
        <f>IF(P66=0,"",ROUNDUP(P66/P68,2))</f>
      </c>
      <c r="G8" s="311"/>
      <c r="H8" s="312"/>
      <c r="I8" s="153"/>
      <c r="J8" s="307" t="s">
        <v>153</v>
      </c>
      <c r="K8" s="308"/>
      <c r="L8" s="308"/>
      <c r="M8" s="308"/>
      <c r="N8" s="309"/>
      <c r="O8" s="299" t="s">
        <v>150</v>
      </c>
      <c r="P8" s="300"/>
      <c r="Q8" s="98">
        <v>0</v>
      </c>
      <c r="R8" s="99" t="s">
        <v>151</v>
      </c>
    </row>
    <row r="9" spans="1:17" s="97" customFormat="1" ht="17.25">
      <c r="A9" s="189"/>
      <c r="B9" s="189"/>
      <c r="C9" s="189"/>
      <c r="D9" s="189"/>
      <c r="E9" s="189"/>
      <c r="F9" s="190"/>
      <c r="G9" s="190"/>
      <c r="H9" s="190"/>
      <c r="I9" s="153"/>
      <c r="J9" s="299" t="s">
        <v>154</v>
      </c>
      <c r="K9" s="300"/>
      <c r="L9" s="300"/>
      <c r="M9" s="300"/>
      <c r="N9" s="301"/>
      <c r="O9" s="313" t="str">
        <f>IF(P66=0," ",ROUND((P24+P35+Q7+Q8)/P66,2))</f>
        <v> </v>
      </c>
      <c r="P9" s="314"/>
      <c r="Q9" s="315"/>
    </row>
    <row r="10" spans="1:17" s="97" customFormat="1" ht="45.75" customHeight="1">
      <c r="A10" s="151"/>
      <c r="B10" s="151"/>
      <c r="C10" s="151"/>
      <c r="D10" s="151"/>
      <c r="E10" s="151"/>
      <c r="F10" s="152"/>
      <c r="G10" s="152"/>
      <c r="H10" s="152"/>
      <c r="I10" s="153"/>
      <c r="J10" s="151"/>
      <c r="K10" s="151"/>
      <c r="L10" s="151"/>
      <c r="M10" s="151"/>
      <c r="N10" s="151"/>
      <c r="O10" s="154"/>
      <c r="P10" s="154"/>
      <c r="Q10" s="154"/>
    </row>
    <row r="11" spans="1:17" ht="13.5" customHeight="1">
      <c r="A11" s="109"/>
      <c r="B11" s="144"/>
      <c r="C11" s="144"/>
      <c r="D11" s="109"/>
      <c r="E11" s="109"/>
      <c r="F11" s="109"/>
      <c r="G11" s="109"/>
      <c r="H11" s="109"/>
      <c r="I11" s="109"/>
      <c r="J11" s="109"/>
      <c r="K11" s="109"/>
      <c r="L11" s="109"/>
      <c r="M11" s="109"/>
      <c r="N11" s="109"/>
      <c r="O11" s="109"/>
      <c r="P11" s="145"/>
      <c r="Q11" s="150"/>
    </row>
    <row r="12" spans="1:17" s="100" customFormat="1" ht="13.5">
      <c r="A12" s="155"/>
      <c r="B12" s="156"/>
      <c r="C12" s="157"/>
      <c r="D12" s="288" t="s">
        <v>155</v>
      </c>
      <c r="E12" s="289"/>
      <c r="F12" s="289"/>
      <c r="G12" s="289"/>
      <c r="H12" s="289"/>
      <c r="I12" s="289"/>
      <c r="J12" s="289"/>
      <c r="K12" s="289"/>
      <c r="L12" s="289"/>
      <c r="M12" s="289"/>
      <c r="N12" s="289"/>
      <c r="O12" s="289"/>
      <c r="P12" s="289"/>
      <c r="Q12" s="290"/>
    </row>
    <row r="13" spans="1:17" s="101" customFormat="1" ht="27">
      <c r="A13" s="158"/>
      <c r="B13" s="159" t="s">
        <v>156</v>
      </c>
      <c r="C13" s="159" t="s">
        <v>157</v>
      </c>
      <c r="D13" s="199" t="s">
        <v>196</v>
      </c>
      <c r="E13" s="199" t="s">
        <v>198</v>
      </c>
      <c r="F13" s="199" t="s">
        <v>199</v>
      </c>
      <c r="G13" s="199" t="s">
        <v>200</v>
      </c>
      <c r="H13" s="199" t="s">
        <v>201</v>
      </c>
      <c r="I13" s="199" t="s">
        <v>202</v>
      </c>
      <c r="J13" s="199" t="s">
        <v>203</v>
      </c>
      <c r="K13" s="199" t="s">
        <v>204</v>
      </c>
      <c r="L13" s="199" t="s">
        <v>205</v>
      </c>
      <c r="M13" s="198" t="s">
        <v>206</v>
      </c>
      <c r="N13" s="198" t="s">
        <v>208</v>
      </c>
      <c r="O13" s="198" t="s">
        <v>209</v>
      </c>
      <c r="P13" s="160" t="s">
        <v>158</v>
      </c>
      <c r="Q13" s="160" t="s">
        <v>159</v>
      </c>
    </row>
    <row r="14" spans="1:17" s="100" customFormat="1" ht="13.5">
      <c r="A14" s="161" t="s">
        <v>96</v>
      </c>
      <c r="B14" s="162">
        <v>1</v>
      </c>
      <c r="C14" s="163"/>
      <c r="D14" s="102"/>
      <c r="E14" s="102"/>
      <c r="F14" s="102"/>
      <c r="G14" s="102"/>
      <c r="H14" s="102"/>
      <c r="I14" s="102"/>
      <c r="J14" s="102"/>
      <c r="K14" s="102"/>
      <c r="L14" s="102"/>
      <c r="M14" s="102"/>
      <c r="N14" s="102"/>
      <c r="O14" s="102"/>
      <c r="P14" s="191">
        <f aca="true" t="shared" si="0" ref="P14:P23">SUM(D14:O14)</f>
        <v>0</v>
      </c>
      <c r="Q14" s="285" t="s">
        <v>160</v>
      </c>
    </row>
    <row r="15" spans="1:17" s="100" customFormat="1" ht="13.5">
      <c r="A15" s="164"/>
      <c r="B15" s="162">
        <v>2</v>
      </c>
      <c r="C15" s="163"/>
      <c r="D15" s="102"/>
      <c r="E15" s="102"/>
      <c r="F15" s="102"/>
      <c r="G15" s="102"/>
      <c r="H15" s="102"/>
      <c r="I15" s="102"/>
      <c r="J15" s="102"/>
      <c r="K15" s="102"/>
      <c r="L15" s="102"/>
      <c r="M15" s="102"/>
      <c r="N15" s="102"/>
      <c r="O15" s="102"/>
      <c r="P15" s="191">
        <f t="shared" si="0"/>
        <v>0</v>
      </c>
      <c r="Q15" s="286"/>
    </row>
    <row r="16" spans="1:17" s="100" customFormat="1" ht="13.5">
      <c r="A16" s="164"/>
      <c r="B16" s="162">
        <v>3</v>
      </c>
      <c r="C16" s="163"/>
      <c r="D16" s="102"/>
      <c r="E16" s="102"/>
      <c r="F16" s="102"/>
      <c r="G16" s="102"/>
      <c r="H16" s="102"/>
      <c r="I16" s="102"/>
      <c r="J16" s="102"/>
      <c r="K16" s="102"/>
      <c r="L16" s="102"/>
      <c r="M16" s="102"/>
      <c r="N16" s="102"/>
      <c r="O16" s="102"/>
      <c r="P16" s="191">
        <f t="shared" si="0"/>
        <v>0</v>
      </c>
      <c r="Q16" s="286"/>
    </row>
    <row r="17" spans="1:17" s="100" customFormat="1" ht="13.5">
      <c r="A17" s="164"/>
      <c r="B17" s="162">
        <v>4</v>
      </c>
      <c r="C17" s="163"/>
      <c r="D17" s="102"/>
      <c r="E17" s="102"/>
      <c r="F17" s="102"/>
      <c r="G17" s="102"/>
      <c r="H17" s="102"/>
      <c r="I17" s="102"/>
      <c r="J17" s="102"/>
      <c r="K17" s="102"/>
      <c r="L17" s="102"/>
      <c r="M17" s="102"/>
      <c r="N17" s="102"/>
      <c r="O17" s="102"/>
      <c r="P17" s="191">
        <f t="shared" si="0"/>
        <v>0</v>
      </c>
      <c r="Q17" s="286"/>
    </row>
    <row r="18" spans="1:17" s="100" customFormat="1" ht="13.5">
      <c r="A18" s="164"/>
      <c r="B18" s="162">
        <v>5</v>
      </c>
      <c r="C18" s="163"/>
      <c r="D18" s="102"/>
      <c r="E18" s="102"/>
      <c r="F18" s="102"/>
      <c r="G18" s="102"/>
      <c r="H18" s="102"/>
      <c r="I18" s="102"/>
      <c r="J18" s="102"/>
      <c r="K18" s="102"/>
      <c r="L18" s="102"/>
      <c r="M18" s="102"/>
      <c r="N18" s="102"/>
      <c r="O18" s="102"/>
      <c r="P18" s="191">
        <f t="shared" si="0"/>
        <v>0</v>
      </c>
      <c r="Q18" s="286"/>
    </row>
    <row r="19" spans="1:17" s="100" customFormat="1" ht="13.5">
      <c r="A19" s="164"/>
      <c r="B19" s="162">
        <v>6</v>
      </c>
      <c r="C19" s="163"/>
      <c r="D19" s="102"/>
      <c r="E19" s="102"/>
      <c r="F19" s="102"/>
      <c r="G19" s="102"/>
      <c r="H19" s="102"/>
      <c r="I19" s="102"/>
      <c r="J19" s="102"/>
      <c r="K19" s="102"/>
      <c r="L19" s="102"/>
      <c r="M19" s="102"/>
      <c r="N19" s="102"/>
      <c r="O19" s="102"/>
      <c r="P19" s="191">
        <f t="shared" si="0"/>
        <v>0</v>
      </c>
      <c r="Q19" s="286"/>
    </row>
    <row r="20" spans="1:17" s="100" customFormat="1" ht="13.5">
      <c r="A20" s="164"/>
      <c r="B20" s="162">
        <v>7</v>
      </c>
      <c r="C20" s="163"/>
      <c r="D20" s="102"/>
      <c r="E20" s="102"/>
      <c r="F20" s="102"/>
      <c r="G20" s="102"/>
      <c r="H20" s="102"/>
      <c r="I20" s="102"/>
      <c r="J20" s="102"/>
      <c r="K20" s="102"/>
      <c r="L20" s="102"/>
      <c r="M20" s="102"/>
      <c r="N20" s="102"/>
      <c r="O20" s="102"/>
      <c r="P20" s="191">
        <f t="shared" si="0"/>
        <v>0</v>
      </c>
      <c r="Q20" s="286"/>
    </row>
    <row r="21" spans="1:17" s="100" customFormat="1" ht="13.5">
      <c r="A21" s="164"/>
      <c r="B21" s="162">
        <v>8</v>
      </c>
      <c r="C21" s="163"/>
      <c r="D21" s="102"/>
      <c r="E21" s="102"/>
      <c r="F21" s="102"/>
      <c r="G21" s="102"/>
      <c r="H21" s="102"/>
      <c r="I21" s="102"/>
      <c r="J21" s="102"/>
      <c r="K21" s="102"/>
      <c r="L21" s="102"/>
      <c r="M21" s="102"/>
      <c r="N21" s="102"/>
      <c r="O21" s="102"/>
      <c r="P21" s="191">
        <f t="shared" si="0"/>
        <v>0</v>
      </c>
      <c r="Q21" s="286"/>
    </row>
    <row r="22" spans="1:17" s="100" customFormat="1" ht="13.5">
      <c r="A22" s="164"/>
      <c r="B22" s="162">
        <v>9</v>
      </c>
      <c r="C22" s="163"/>
      <c r="D22" s="102"/>
      <c r="E22" s="102"/>
      <c r="F22" s="102"/>
      <c r="G22" s="102"/>
      <c r="H22" s="102"/>
      <c r="I22" s="102"/>
      <c r="J22" s="102"/>
      <c r="K22" s="102"/>
      <c r="L22" s="102"/>
      <c r="M22" s="102"/>
      <c r="N22" s="102"/>
      <c r="O22" s="102"/>
      <c r="P22" s="191">
        <f t="shared" si="0"/>
        <v>0</v>
      </c>
      <c r="Q22" s="286"/>
    </row>
    <row r="23" spans="1:17" s="100" customFormat="1" ht="13.5">
      <c r="A23" s="165"/>
      <c r="B23" s="162">
        <v>10</v>
      </c>
      <c r="C23" s="163"/>
      <c r="D23" s="102"/>
      <c r="E23" s="102"/>
      <c r="F23" s="102"/>
      <c r="G23" s="102"/>
      <c r="H23" s="102"/>
      <c r="I23" s="102"/>
      <c r="J23" s="102"/>
      <c r="K23" s="102"/>
      <c r="L23" s="102"/>
      <c r="M23" s="102"/>
      <c r="N23" s="102"/>
      <c r="O23" s="102"/>
      <c r="P23" s="191">
        <f t="shared" si="0"/>
        <v>0</v>
      </c>
      <c r="Q23" s="287"/>
    </row>
    <row r="24" spans="1:17" s="100" customFormat="1" ht="14.25">
      <c r="A24" s="288" t="s">
        <v>161</v>
      </c>
      <c r="B24" s="289"/>
      <c r="C24" s="290"/>
      <c r="D24" s="288"/>
      <c r="E24" s="289"/>
      <c r="F24" s="289"/>
      <c r="G24" s="289"/>
      <c r="H24" s="289"/>
      <c r="I24" s="289"/>
      <c r="J24" s="289"/>
      <c r="K24" s="289"/>
      <c r="L24" s="289"/>
      <c r="M24" s="289"/>
      <c r="N24" s="289"/>
      <c r="O24" s="290"/>
      <c r="P24" s="182">
        <f>SUM(P14:P23)</f>
        <v>0</v>
      </c>
      <c r="Q24" s="182">
        <f>P24*6</f>
        <v>0</v>
      </c>
    </row>
    <row r="25" spans="1:17" s="100" customFormat="1" ht="13.5">
      <c r="A25" s="166" t="s">
        <v>95</v>
      </c>
      <c r="B25" s="162">
        <v>1</v>
      </c>
      <c r="C25" s="163"/>
      <c r="D25" s="102"/>
      <c r="E25" s="102"/>
      <c r="F25" s="102"/>
      <c r="G25" s="102"/>
      <c r="H25" s="102"/>
      <c r="I25" s="102"/>
      <c r="J25" s="102"/>
      <c r="K25" s="102"/>
      <c r="L25" s="102"/>
      <c r="M25" s="102"/>
      <c r="N25" s="102"/>
      <c r="O25" s="102"/>
      <c r="P25" s="191">
        <f aca="true" t="shared" si="1" ref="P25:P34">SUM(D25:O25)</f>
        <v>0</v>
      </c>
      <c r="Q25" s="285" t="s">
        <v>162</v>
      </c>
    </row>
    <row r="26" spans="1:17" s="100" customFormat="1" ht="13.5">
      <c r="A26" s="164"/>
      <c r="B26" s="162">
        <v>2</v>
      </c>
      <c r="C26" s="163"/>
      <c r="D26" s="102"/>
      <c r="E26" s="102"/>
      <c r="F26" s="102"/>
      <c r="G26" s="102"/>
      <c r="H26" s="102"/>
      <c r="I26" s="102"/>
      <c r="J26" s="102"/>
      <c r="K26" s="102"/>
      <c r="L26" s="102"/>
      <c r="M26" s="102"/>
      <c r="N26" s="102"/>
      <c r="O26" s="102"/>
      <c r="P26" s="191">
        <f t="shared" si="1"/>
        <v>0</v>
      </c>
      <c r="Q26" s="286"/>
    </row>
    <row r="27" spans="1:17" s="100" customFormat="1" ht="13.5">
      <c r="A27" s="164"/>
      <c r="B27" s="162">
        <v>3</v>
      </c>
      <c r="C27" s="163"/>
      <c r="D27" s="102"/>
      <c r="E27" s="102"/>
      <c r="F27" s="102"/>
      <c r="G27" s="102"/>
      <c r="H27" s="102"/>
      <c r="I27" s="102"/>
      <c r="J27" s="102"/>
      <c r="K27" s="102"/>
      <c r="L27" s="102"/>
      <c r="M27" s="102"/>
      <c r="N27" s="102"/>
      <c r="O27" s="102"/>
      <c r="P27" s="191">
        <f t="shared" si="1"/>
        <v>0</v>
      </c>
      <c r="Q27" s="286"/>
    </row>
    <row r="28" spans="1:17" s="100" customFormat="1" ht="13.5">
      <c r="A28" s="164"/>
      <c r="B28" s="162">
        <v>4</v>
      </c>
      <c r="C28" s="163"/>
      <c r="D28" s="102"/>
      <c r="E28" s="102"/>
      <c r="F28" s="102"/>
      <c r="G28" s="102"/>
      <c r="H28" s="102"/>
      <c r="I28" s="102"/>
      <c r="J28" s="102"/>
      <c r="K28" s="102"/>
      <c r="L28" s="102"/>
      <c r="M28" s="102"/>
      <c r="N28" s="102"/>
      <c r="O28" s="102"/>
      <c r="P28" s="191">
        <f t="shared" si="1"/>
        <v>0</v>
      </c>
      <c r="Q28" s="286"/>
    </row>
    <row r="29" spans="1:17" s="100" customFormat="1" ht="13.5">
      <c r="A29" s="164"/>
      <c r="B29" s="162">
        <v>5</v>
      </c>
      <c r="C29" s="163"/>
      <c r="D29" s="102"/>
      <c r="E29" s="102"/>
      <c r="F29" s="102"/>
      <c r="G29" s="102"/>
      <c r="H29" s="102"/>
      <c r="I29" s="102"/>
      <c r="J29" s="102"/>
      <c r="K29" s="102"/>
      <c r="L29" s="102"/>
      <c r="M29" s="102"/>
      <c r="N29" s="102"/>
      <c r="O29" s="102"/>
      <c r="P29" s="191">
        <f t="shared" si="1"/>
        <v>0</v>
      </c>
      <c r="Q29" s="286"/>
    </row>
    <row r="30" spans="1:17" s="100" customFormat="1" ht="13.5">
      <c r="A30" s="164"/>
      <c r="B30" s="162">
        <v>6</v>
      </c>
      <c r="C30" s="163"/>
      <c r="D30" s="102"/>
      <c r="E30" s="102"/>
      <c r="F30" s="102"/>
      <c r="G30" s="102"/>
      <c r="H30" s="102"/>
      <c r="I30" s="102"/>
      <c r="J30" s="102"/>
      <c r="K30" s="102"/>
      <c r="L30" s="102"/>
      <c r="M30" s="102"/>
      <c r="N30" s="102"/>
      <c r="O30" s="102"/>
      <c r="P30" s="191">
        <f t="shared" si="1"/>
        <v>0</v>
      </c>
      <c r="Q30" s="286"/>
    </row>
    <row r="31" spans="1:17" s="100" customFormat="1" ht="13.5">
      <c r="A31" s="164"/>
      <c r="B31" s="162">
        <v>7</v>
      </c>
      <c r="C31" s="163"/>
      <c r="D31" s="102"/>
      <c r="E31" s="102"/>
      <c r="F31" s="102"/>
      <c r="G31" s="102"/>
      <c r="H31" s="102"/>
      <c r="I31" s="102"/>
      <c r="J31" s="102"/>
      <c r="K31" s="102"/>
      <c r="L31" s="102"/>
      <c r="M31" s="102"/>
      <c r="N31" s="102"/>
      <c r="O31" s="102"/>
      <c r="P31" s="191">
        <f t="shared" si="1"/>
        <v>0</v>
      </c>
      <c r="Q31" s="286"/>
    </row>
    <row r="32" spans="1:17" s="100" customFormat="1" ht="13.5">
      <c r="A32" s="164"/>
      <c r="B32" s="162">
        <v>8</v>
      </c>
      <c r="C32" s="163"/>
      <c r="D32" s="102"/>
      <c r="E32" s="102"/>
      <c r="F32" s="102"/>
      <c r="G32" s="102"/>
      <c r="H32" s="102"/>
      <c r="I32" s="102"/>
      <c r="J32" s="102"/>
      <c r="K32" s="102"/>
      <c r="L32" s="102"/>
      <c r="M32" s="102"/>
      <c r="N32" s="102"/>
      <c r="O32" s="102"/>
      <c r="P32" s="191">
        <f t="shared" si="1"/>
        <v>0</v>
      </c>
      <c r="Q32" s="286"/>
    </row>
    <row r="33" spans="1:17" s="100" customFormat="1" ht="13.5">
      <c r="A33" s="164"/>
      <c r="B33" s="162">
        <v>9</v>
      </c>
      <c r="C33" s="163"/>
      <c r="D33" s="102"/>
      <c r="E33" s="102"/>
      <c r="F33" s="102"/>
      <c r="G33" s="102"/>
      <c r="H33" s="102"/>
      <c r="I33" s="102"/>
      <c r="J33" s="102"/>
      <c r="K33" s="102"/>
      <c r="L33" s="102"/>
      <c r="M33" s="102"/>
      <c r="N33" s="102"/>
      <c r="O33" s="102"/>
      <c r="P33" s="191">
        <f t="shared" si="1"/>
        <v>0</v>
      </c>
      <c r="Q33" s="286"/>
    </row>
    <row r="34" spans="1:17" s="100" customFormat="1" ht="13.5">
      <c r="A34" s="165"/>
      <c r="B34" s="162">
        <v>10</v>
      </c>
      <c r="C34" s="163"/>
      <c r="D34" s="102"/>
      <c r="E34" s="102"/>
      <c r="F34" s="102"/>
      <c r="G34" s="102"/>
      <c r="H34" s="102"/>
      <c r="I34" s="102"/>
      <c r="J34" s="102"/>
      <c r="K34" s="102"/>
      <c r="L34" s="102"/>
      <c r="M34" s="102"/>
      <c r="N34" s="102"/>
      <c r="O34" s="102"/>
      <c r="P34" s="191">
        <f t="shared" si="1"/>
        <v>0</v>
      </c>
      <c r="Q34" s="287"/>
    </row>
    <row r="35" spans="1:17" s="100" customFormat="1" ht="14.25">
      <c r="A35" s="288" t="s">
        <v>161</v>
      </c>
      <c r="B35" s="289"/>
      <c r="C35" s="290"/>
      <c r="D35" s="288"/>
      <c r="E35" s="289"/>
      <c r="F35" s="289"/>
      <c r="G35" s="289"/>
      <c r="H35" s="289"/>
      <c r="I35" s="289"/>
      <c r="J35" s="289"/>
      <c r="K35" s="289"/>
      <c r="L35" s="289"/>
      <c r="M35" s="289"/>
      <c r="N35" s="289"/>
      <c r="O35" s="290"/>
      <c r="P35" s="182">
        <f>SUM(P25:P34)</f>
        <v>0</v>
      </c>
      <c r="Q35" s="182">
        <f>P35*5</f>
        <v>0</v>
      </c>
    </row>
    <row r="36" spans="1:17" s="100" customFormat="1" ht="13.5">
      <c r="A36" s="166" t="s">
        <v>94</v>
      </c>
      <c r="B36" s="162">
        <v>1</v>
      </c>
      <c r="C36" s="163"/>
      <c r="D36" s="102"/>
      <c r="E36" s="102"/>
      <c r="F36" s="102"/>
      <c r="G36" s="102"/>
      <c r="H36" s="102"/>
      <c r="I36" s="102"/>
      <c r="J36" s="102"/>
      <c r="K36" s="102"/>
      <c r="L36" s="102"/>
      <c r="M36" s="102"/>
      <c r="N36" s="102"/>
      <c r="O36" s="102"/>
      <c r="P36" s="191">
        <f aca="true" t="shared" si="2" ref="P36:P45">SUM(D36:O36)</f>
        <v>0</v>
      </c>
      <c r="Q36" s="285" t="s">
        <v>163</v>
      </c>
    </row>
    <row r="37" spans="1:17" s="100" customFormat="1" ht="13.5">
      <c r="A37" s="164"/>
      <c r="B37" s="162">
        <v>2</v>
      </c>
      <c r="C37" s="163"/>
      <c r="D37" s="102"/>
      <c r="E37" s="102"/>
      <c r="F37" s="102"/>
      <c r="G37" s="102"/>
      <c r="H37" s="102"/>
      <c r="I37" s="102"/>
      <c r="J37" s="102"/>
      <c r="K37" s="102"/>
      <c r="L37" s="102"/>
      <c r="M37" s="102"/>
      <c r="N37" s="102"/>
      <c r="O37" s="102"/>
      <c r="P37" s="191">
        <f t="shared" si="2"/>
        <v>0</v>
      </c>
      <c r="Q37" s="286"/>
    </row>
    <row r="38" spans="1:17" s="100" customFormat="1" ht="13.5">
      <c r="A38" s="164"/>
      <c r="B38" s="162">
        <v>3</v>
      </c>
      <c r="C38" s="163"/>
      <c r="D38" s="102"/>
      <c r="E38" s="102"/>
      <c r="F38" s="102"/>
      <c r="G38" s="102"/>
      <c r="H38" s="102"/>
      <c r="I38" s="102"/>
      <c r="J38" s="102"/>
      <c r="K38" s="102"/>
      <c r="L38" s="102"/>
      <c r="M38" s="102"/>
      <c r="N38" s="102"/>
      <c r="O38" s="102"/>
      <c r="P38" s="191">
        <f t="shared" si="2"/>
        <v>0</v>
      </c>
      <c r="Q38" s="286"/>
    </row>
    <row r="39" spans="1:17" s="100" customFormat="1" ht="13.5">
      <c r="A39" s="164"/>
      <c r="B39" s="162">
        <v>4</v>
      </c>
      <c r="C39" s="163"/>
      <c r="D39" s="102"/>
      <c r="E39" s="102"/>
      <c r="F39" s="102"/>
      <c r="G39" s="102"/>
      <c r="H39" s="102"/>
      <c r="I39" s="102"/>
      <c r="J39" s="102"/>
      <c r="K39" s="102"/>
      <c r="L39" s="102"/>
      <c r="M39" s="102"/>
      <c r="N39" s="102"/>
      <c r="O39" s="102"/>
      <c r="P39" s="191">
        <f t="shared" si="2"/>
        <v>0</v>
      </c>
      <c r="Q39" s="286"/>
    </row>
    <row r="40" spans="1:17" s="100" customFormat="1" ht="13.5">
      <c r="A40" s="164"/>
      <c r="B40" s="162">
        <v>5</v>
      </c>
      <c r="C40" s="163"/>
      <c r="D40" s="102"/>
      <c r="E40" s="102"/>
      <c r="F40" s="102"/>
      <c r="G40" s="102"/>
      <c r="H40" s="102"/>
      <c r="I40" s="102"/>
      <c r="J40" s="102"/>
      <c r="K40" s="102"/>
      <c r="L40" s="102"/>
      <c r="M40" s="102"/>
      <c r="N40" s="102"/>
      <c r="O40" s="102"/>
      <c r="P40" s="191">
        <f t="shared" si="2"/>
        <v>0</v>
      </c>
      <c r="Q40" s="286"/>
    </row>
    <row r="41" spans="1:17" s="100" customFormat="1" ht="13.5">
      <c r="A41" s="164"/>
      <c r="B41" s="162">
        <v>6</v>
      </c>
      <c r="C41" s="163"/>
      <c r="D41" s="102"/>
      <c r="E41" s="102"/>
      <c r="F41" s="102"/>
      <c r="G41" s="102"/>
      <c r="H41" s="102"/>
      <c r="I41" s="102"/>
      <c r="J41" s="102"/>
      <c r="K41" s="102"/>
      <c r="L41" s="102"/>
      <c r="M41" s="102"/>
      <c r="N41" s="102"/>
      <c r="O41" s="102"/>
      <c r="P41" s="191">
        <f t="shared" si="2"/>
        <v>0</v>
      </c>
      <c r="Q41" s="286"/>
    </row>
    <row r="42" spans="1:17" s="100" customFormat="1" ht="13.5">
      <c r="A42" s="164"/>
      <c r="B42" s="162">
        <v>7</v>
      </c>
      <c r="C42" s="163"/>
      <c r="D42" s="102"/>
      <c r="E42" s="102"/>
      <c r="F42" s="102"/>
      <c r="G42" s="102"/>
      <c r="H42" s="102"/>
      <c r="I42" s="102"/>
      <c r="J42" s="102"/>
      <c r="K42" s="102"/>
      <c r="L42" s="102"/>
      <c r="M42" s="102"/>
      <c r="N42" s="102"/>
      <c r="O42" s="102"/>
      <c r="P42" s="191">
        <f t="shared" si="2"/>
        <v>0</v>
      </c>
      <c r="Q42" s="286"/>
    </row>
    <row r="43" spans="1:17" s="100" customFormat="1" ht="13.5">
      <c r="A43" s="164"/>
      <c r="B43" s="162">
        <v>8</v>
      </c>
      <c r="C43" s="163"/>
      <c r="D43" s="102"/>
      <c r="E43" s="102"/>
      <c r="F43" s="102"/>
      <c r="G43" s="102"/>
      <c r="H43" s="102"/>
      <c r="I43" s="102"/>
      <c r="J43" s="102"/>
      <c r="K43" s="102"/>
      <c r="L43" s="102"/>
      <c r="M43" s="102"/>
      <c r="N43" s="102"/>
      <c r="O43" s="102"/>
      <c r="P43" s="191">
        <f t="shared" si="2"/>
        <v>0</v>
      </c>
      <c r="Q43" s="286"/>
    </row>
    <row r="44" spans="1:17" s="100" customFormat="1" ht="13.5">
      <c r="A44" s="164"/>
      <c r="B44" s="162">
        <v>9</v>
      </c>
      <c r="C44" s="163"/>
      <c r="D44" s="102"/>
      <c r="E44" s="102"/>
      <c r="F44" s="102"/>
      <c r="G44" s="102"/>
      <c r="H44" s="102"/>
      <c r="I44" s="102"/>
      <c r="J44" s="102"/>
      <c r="K44" s="102"/>
      <c r="L44" s="102"/>
      <c r="M44" s="102"/>
      <c r="N44" s="102"/>
      <c r="O44" s="102"/>
      <c r="P44" s="191">
        <f t="shared" si="2"/>
        <v>0</v>
      </c>
      <c r="Q44" s="286"/>
    </row>
    <row r="45" spans="1:17" s="100" customFormat="1" ht="13.5">
      <c r="A45" s="165"/>
      <c r="B45" s="162">
        <v>10</v>
      </c>
      <c r="C45" s="163"/>
      <c r="D45" s="102"/>
      <c r="E45" s="102"/>
      <c r="F45" s="102"/>
      <c r="G45" s="102"/>
      <c r="H45" s="102"/>
      <c r="I45" s="102"/>
      <c r="J45" s="102"/>
      <c r="K45" s="102"/>
      <c r="L45" s="102"/>
      <c r="M45" s="102"/>
      <c r="N45" s="102"/>
      <c r="O45" s="102"/>
      <c r="P45" s="191">
        <f t="shared" si="2"/>
        <v>0</v>
      </c>
      <c r="Q45" s="287"/>
    </row>
    <row r="46" spans="1:17" s="100" customFormat="1" ht="14.25">
      <c r="A46" s="288" t="s">
        <v>161</v>
      </c>
      <c r="B46" s="289"/>
      <c r="C46" s="290"/>
      <c r="D46" s="288"/>
      <c r="E46" s="289"/>
      <c r="F46" s="289"/>
      <c r="G46" s="289"/>
      <c r="H46" s="289"/>
      <c r="I46" s="289"/>
      <c r="J46" s="289"/>
      <c r="K46" s="289"/>
      <c r="L46" s="289"/>
      <c r="M46" s="289"/>
      <c r="N46" s="289"/>
      <c r="O46" s="290"/>
      <c r="P46" s="182">
        <f>SUM(P36:P45)</f>
        <v>0</v>
      </c>
      <c r="Q46" s="182">
        <f>P46*4</f>
        <v>0</v>
      </c>
    </row>
    <row r="47" spans="1:17" s="100" customFormat="1" ht="13.5">
      <c r="A47" s="166" t="s">
        <v>93</v>
      </c>
      <c r="B47" s="162">
        <v>1</v>
      </c>
      <c r="C47" s="163"/>
      <c r="D47" s="102"/>
      <c r="E47" s="102"/>
      <c r="F47" s="102"/>
      <c r="G47" s="102"/>
      <c r="H47" s="102"/>
      <c r="I47" s="102"/>
      <c r="J47" s="102"/>
      <c r="K47" s="102"/>
      <c r="L47" s="102"/>
      <c r="M47" s="102"/>
      <c r="N47" s="102"/>
      <c r="O47" s="102"/>
      <c r="P47" s="191">
        <f aca="true" t="shared" si="3" ref="P47:P56">SUM(D47:O47)</f>
        <v>0</v>
      </c>
      <c r="Q47" s="285" t="s">
        <v>164</v>
      </c>
    </row>
    <row r="48" spans="1:17" s="100" customFormat="1" ht="13.5">
      <c r="A48" s="164"/>
      <c r="B48" s="162">
        <v>2</v>
      </c>
      <c r="C48" s="163"/>
      <c r="D48" s="102"/>
      <c r="E48" s="102"/>
      <c r="F48" s="102"/>
      <c r="G48" s="102"/>
      <c r="H48" s="102"/>
      <c r="I48" s="102"/>
      <c r="J48" s="102"/>
      <c r="K48" s="102"/>
      <c r="L48" s="102"/>
      <c r="M48" s="102"/>
      <c r="N48" s="102"/>
      <c r="O48" s="102"/>
      <c r="P48" s="191">
        <f t="shared" si="3"/>
        <v>0</v>
      </c>
      <c r="Q48" s="286"/>
    </row>
    <row r="49" spans="1:17" s="100" customFormat="1" ht="13.5">
      <c r="A49" s="164"/>
      <c r="B49" s="162">
        <v>3</v>
      </c>
      <c r="C49" s="163"/>
      <c r="D49" s="102"/>
      <c r="E49" s="102"/>
      <c r="F49" s="102"/>
      <c r="G49" s="102"/>
      <c r="H49" s="102"/>
      <c r="I49" s="102"/>
      <c r="J49" s="102"/>
      <c r="K49" s="102"/>
      <c r="L49" s="102"/>
      <c r="M49" s="102"/>
      <c r="N49" s="102"/>
      <c r="O49" s="102"/>
      <c r="P49" s="191">
        <f t="shared" si="3"/>
        <v>0</v>
      </c>
      <c r="Q49" s="286"/>
    </row>
    <row r="50" spans="1:17" s="100" customFormat="1" ht="13.5">
      <c r="A50" s="164"/>
      <c r="B50" s="162">
        <v>4</v>
      </c>
      <c r="C50" s="163"/>
      <c r="D50" s="102"/>
      <c r="E50" s="102"/>
      <c r="F50" s="102"/>
      <c r="G50" s="102"/>
      <c r="H50" s="102"/>
      <c r="I50" s="102"/>
      <c r="J50" s="102"/>
      <c r="K50" s="102"/>
      <c r="L50" s="102"/>
      <c r="M50" s="102"/>
      <c r="N50" s="102"/>
      <c r="O50" s="102"/>
      <c r="P50" s="191">
        <f t="shared" si="3"/>
        <v>0</v>
      </c>
      <c r="Q50" s="286"/>
    </row>
    <row r="51" spans="1:17" s="100" customFormat="1" ht="13.5">
      <c r="A51" s="164"/>
      <c r="B51" s="162">
        <v>5</v>
      </c>
      <c r="C51" s="163"/>
      <c r="D51" s="102"/>
      <c r="E51" s="102"/>
      <c r="F51" s="102"/>
      <c r="G51" s="102"/>
      <c r="H51" s="102"/>
      <c r="I51" s="102"/>
      <c r="J51" s="102"/>
      <c r="K51" s="102"/>
      <c r="L51" s="102"/>
      <c r="M51" s="102"/>
      <c r="N51" s="102"/>
      <c r="O51" s="102"/>
      <c r="P51" s="191">
        <f t="shared" si="3"/>
        <v>0</v>
      </c>
      <c r="Q51" s="286"/>
    </row>
    <row r="52" spans="1:17" s="100" customFormat="1" ht="13.5">
      <c r="A52" s="164"/>
      <c r="B52" s="162">
        <v>6</v>
      </c>
      <c r="C52" s="163"/>
      <c r="D52" s="102"/>
      <c r="E52" s="102"/>
      <c r="F52" s="102"/>
      <c r="G52" s="102"/>
      <c r="H52" s="102"/>
      <c r="I52" s="102"/>
      <c r="J52" s="102"/>
      <c r="K52" s="102"/>
      <c r="L52" s="102"/>
      <c r="M52" s="102"/>
      <c r="N52" s="102"/>
      <c r="O52" s="102"/>
      <c r="P52" s="191">
        <f t="shared" si="3"/>
        <v>0</v>
      </c>
      <c r="Q52" s="286"/>
    </row>
    <row r="53" spans="1:17" s="100" customFormat="1" ht="13.5">
      <c r="A53" s="164"/>
      <c r="B53" s="162">
        <v>7</v>
      </c>
      <c r="C53" s="163"/>
      <c r="D53" s="102"/>
      <c r="E53" s="102"/>
      <c r="F53" s="102"/>
      <c r="G53" s="102"/>
      <c r="H53" s="102"/>
      <c r="I53" s="102"/>
      <c r="J53" s="102"/>
      <c r="K53" s="102"/>
      <c r="L53" s="102"/>
      <c r="M53" s="102"/>
      <c r="N53" s="102"/>
      <c r="O53" s="102"/>
      <c r="P53" s="191">
        <f t="shared" si="3"/>
        <v>0</v>
      </c>
      <c r="Q53" s="286"/>
    </row>
    <row r="54" spans="1:17" s="100" customFormat="1" ht="13.5">
      <c r="A54" s="164"/>
      <c r="B54" s="162">
        <v>8</v>
      </c>
      <c r="C54" s="163"/>
      <c r="D54" s="102"/>
      <c r="E54" s="102"/>
      <c r="F54" s="102"/>
      <c r="G54" s="102"/>
      <c r="H54" s="102"/>
      <c r="I54" s="102"/>
      <c r="J54" s="102"/>
      <c r="K54" s="102"/>
      <c r="L54" s="102"/>
      <c r="M54" s="102"/>
      <c r="N54" s="102"/>
      <c r="O54" s="102"/>
      <c r="P54" s="191">
        <f t="shared" si="3"/>
        <v>0</v>
      </c>
      <c r="Q54" s="286"/>
    </row>
    <row r="55" spans="1:17" s="100" customFormat="1" ht="13.5">
      <c r="A55" s="164"/>
      <c r="B55" s="162">
        <v>9</v>
      </c>
      <c r="C55" s="163"/>
      <c r="D55" s="102"/>
      <c r="E55" s="102"/>
      <c r="F55" s="102"/>
      <c r="G55" s="102"/>
      <c r="H55" s="102"/>
      <c r="I55" s="102"/>
      <c r="J55" s="102"/>
      <c r="K55" s="102"/>
      <c r="L55" s="102"/>
      <c r="M55" s="102"/>
      <c r="N55" s="102"/>
      <c r="O55" s="102"/>
      <c r="P55" s="191">
        <f t="shared" si="3"/>
        <v>0</v>
      </c>
      <c r="Q55" s="286"/>
    </row>
    <row r="56" spans="1:17" s="100" customFormat="1" ht="13.5">
      <c r="A56" s="165"/>
      <c r="B56" s="162">
        <v>10</v>
      </c>
      <c r="C56" s="163"/>
      <c r="D56" s="102"/>
      <c r="E56" s="102"/>
      <c r="F56" s="102"/>
      <c r="G56" s="102"/>
      <c r="H56" s="102"/>
      <c r="I56" s="102"/>
      <c r="J56" s="102"/>
      <c r="K56" s="102"/>
      <c r="L56" s="102"/>
      <c r="M56" s="102"/>
      <c r="N56" s="102"/>
      <c r="O56" s="102"/>
      <c r="P56" s="191">
        <f t="shared" si="3"/>
        <v>0</v>
      </c>
      <c r="Q56" s="287"/>
    </row>
    <row r="57" spans="1:17" s="100" customFormat="1" ht="14.25">
      <c r="A57" s="288" t="s">
        <v>161</v>
      </c>
      <c r="B57" s="289"/>
      <c r="C57" s="290"/>
      <c r="D57" s="288"/>
      <c r="E57" s="289"/>
      <c r="F57" s="289"/>
      <c r="G57" s="289"/>
      <c r="H57" s="289"/>
      <c r="I57" s="289"/>
      <c r="J57" s="289"/>
      <c r="K57" s="289"/>
      <c r="L57" s="289"/>
      <c r="M57" s="289"/>
      <c r="N57" s="289"/>
      <c r="O57" s="290"/>
      <c r="P57" s="182">
        <f>SUM(P47:P56)</f>
        <v>0</v>
      </c>
      <c r="Q57" s="182">
        <f>P57*3</f>
        <v>0</v>
      </c>
    </row>
    <row r="58" spans="1:17" s="100" customFormat="1" ht="13.5">
      <c r="A58" s="166" t="s">
        <v>165</v>
      </c>
      <c r="B58" s="162">
        <v>1</v>
      </c>
      <c r="C58" s="163"/>
      <c r="D58" s="102"/>
      <c r="E58" s="102"/>
      <c r="F58" s="102"/>
      <c r="G58" s="102"/>
      <c r="H58" s="102"/>
      <c r="I58" s="102"/>
      <c r="J58" s="102"/>
      <c r="K58" s="102"/>
      <c r="L58" s="102"/>
      <c r="M58" s="102"/>
      <c r="N58" s="102"/>
      <c r="O58" s="102"/>
      <c r="P58" s="191">
        <f>SUM(D58:O58)</f>
        <v>0</v>
      </c>
      <c r="Q58" s="285" t="s">
        <v>166</v>
      </c>
    </row>
    <row r="59" spans="1:17" s="100" customFormat="1" ht="13.5">
      <c r="A59" s="164"/>
      <c r="B59" s="162">
        <v>2</v>
      </c>
      <c r="C59" s="163"/>
      <c r="D59" s="102"/>
      <c r="E59" s="102"/>
      <c r="F59" s="102"/>
      <c r="G59" s="102"/>
      <c r="H59" s="102"/>
      <c r="I59" s="102"/>
      <c r="J59" s="102"/>
      <c r="K59" s="102"/>
      <c r="L59" s="102"/>
      <c r="M59" s="102"/>
      <c r="N59" s="102"/>
      <c r="O59" s="102"/>
      <c r="P59" s="191">
        <f>SUM(D59:O59)</f>
        <v>0</v>
      </c>
      <c r="Q59" s="286"/>
    </row>
    <row r="60" spans="1:17" s="100" customFormat="1" ht="13.5">
      <c r="A60" s="164"/>
      <c r="B60" s="162">
        <v>3</v>
      </c>
      <c r="C60" s="163"/>
      <c r="D60" s="102"/>
      <c r="E60" s="102"/>
      <c r="F60" s="102"/>
      <c r="G60" s="102"/>
      <c r="H60" s="102"/>
      <c r="I60" s="102"/>
      <c r="J60" s="102"/>
      <c r="K60" s="102"/>
      <c r="L60" s="102"/>
      <c r="M60" s="102"/>
      <c r="N60" s="102"/>
      <c r="O60" s="102"/>
      <c r="P60" s="191">
        <f>SUM(D60:O60)</f>
        <v>0</v>
      </c>
      <c r="Q60" s="286"/>
    </row>
    <row r="61" spans="1:17" s="100" customFormat="1" ht="13.5">
      <c r="A61" s="164"/>
      <c r="B61" s="162">
        <v>4</v>
      </c>
      <c r="C61" s="163"/>
      <c r="D61" s="102"/>
      <c r="E61" s="102"/>
      <c r="F61" s="102"/>
      <c r="G61" s="102"/>
      <c r="H61" s="102"/>
      <c r="I61" s="102"/>
      <c r="J61" s="102"/>
      <c r="K61" s="102"/>
      <c r="L61" s="102"/>
      <c r="M61" s="102"/>
      <c r="N61" s="102"/>
      <c r="O61" s="102"/>
      <c r="P61" s="191">
        <f>SUM(D61:O61)</f>
        <v>0</v>
      </c>
      <c r="Q61" s="286"/>
    </row>
    <row r="62" spans="1:17" s="100" customFormat="1" ht="13.5">
      <c r="A62" s="164"/>
      <c r="B62" s="162">
        <v>5</v>
      </c>
      <c r="C62" s="163"/>
      <c r="D62" s="102"/>
      <c r="E62" s="102"/>
      <c r="F62" s="102"/>
      <c r="G62" s="102"/>
      <c r="H62" s="102"/>
      <c r="I62" s="102"/>
      <c r="J62" s="102"/>
      <c r="K62" s="102"/>
      <c r="L62" s="102"/>
      <c r="M62" s="102"/>
      <c r="N62" s="102"/>
      <c r="O62" s="102"/>
      <c r="P62" s="191">
        <f>SUM(D62:O62)</f>
        <v>0</v>
      </c>
      <c r="Q62" s="286"/>
    </row>
    <row r="63" spans="1:17" s="100" customFormat="1" ht="14.25">
      <c r="A63" s="288" t="s">
        <v>161</v>
      </c>
      <c r="B63" s="289"/>
      <c r="C63" s="290"/>
      <c r="D63" s="288"/>
      <c r="E63" s="289"/>
      <c r="F63" s="289"/>
      <c r="G63" s="289"/>
      <c r="H63" s="289"/>
      <c r="I63" s="289"/>
      <c r="J63" s="289"/>
      <c r="K63" s="289"/>
      <c r="L63" s="289"/>
      <c r="M63" s="289"/>
      <c r="N63" s="289"/>
      <c r="O63" s="290"/>
      <c r="P63" s="182">
        <f>SUM(P58:P62)</f>
        <v>0</v>
      </c>
      <c r="Q63" s="182">
        <f>P63*2</f>
        <v>0</v>
      </c>
    </row>
    <row r="64" spans="1:17" s="100" customFormat="1" ht="13.5">
      <c r="A64" s="167"/>
      <c r="B64" s="168"/>
      <c r="C64" s="168"/>
      <c r="D64" s="167"/>
      <c r="E64" s="167"/>
      <c r="F64" s="167"/>
      <c r="G64" s="167"/>
      <c r="H64" s="167"/>
      <c r="I64" s="167"/>
      <c r="J64" s="167"/>
      <c r="K64" s="167"/>
      <c r="L64" s="167"/>
      <c r="M64" s="167"/>
      <c r="N64" s="167"/>
      <c r="O64" s="167"/>
      <c r="P64" s="169"/>
      <c r="Q64" s="167"/>
    </row>
    <row r="65" spans="1:17" s="100" customFormat="1" ht="13.5">
      <c r="A65" s="167"/>
      <c r="B65" s="168"/>
      <c r="C65" s="168"/>
      <c r="D65" s="167"/>
      <c r="E65" s="167"/>
      <c r="F65" s="167"/>
      <c r="G65" s="167"/>
      <c r="H65" s="167"/>
      <c r="I65" s="167"/>
      <c r="J65" s="167"/>
      <c r="K65" s="167"/>
      <c r="L65" s="167"/>
      <c r="M65" s="167"/>
      <c r="N65" s="167"/>
      <c r="O65" s="167"/>
      <c r="P65" s="170"/>
      <c r="Q65" s="171"/>
    </row>
    <row r="66" spans="1:17" s="100" customFormat="1" ht="14.25">
      <c r="A66" s="288" t="s">
        <v>12</v>
      </c>
      <c r="B66" s="289"/>
      <c r="C66" s="290"/>
      <c r="D66" s="185">
        <f>SUM(D14:D62)</f>
        <v>0</v>
      </c>
      <c r="E66" s="185">
        <f aca="true" t="shared" si="4" ref="E66:O66">SUM(E14:E62)</f>
        <v>0</v>
      </c>
      <c r="F66" s="185">
        <f t="shared" si="4"/>
        <v>0</v>
      </c>
      <c r="G66" s="185">
        <f t="shared" si="4"/>
        <v>0</v>
      </c>
      <c r="H66" s="185">
        <f t="shared" si="4"/>
        <v>0</v>
      </c>
      <c r="I66" s="185">
        <f t="shared" si="4"/>
        <v>0</v>
      </c>
      <c r="J66" s="185">
        <f t="shared" si="4"/>
        <v>0</v>
      </c>
      <c r="K66" s="185">
        <f t="shared" si="4"/>
        <v>0</v>
      </c>
      <c r="L66" s="185">
        <f t="shared" si="4"/>
        <v>0</v>
      </c>
      <c r="M66" s="185">
        <f t="shared" si="4"/>
        <v>0</v>
      </c>
      <c r="N66" s="185">
        <f t="shared" si="4"/>
        <v>0</v>
      </c>
      <c r="O66" s="185">
        <f t="shared" si="4"/>
        <v>0</v>
      </c>
      <c r="P66" s="182">
        <f>P24+P35+P46+P57+P63</f>
        <v>0</v>
      </c>
      <c r="Q66" s="182">
        <f>Q24+Q35+Q46+Q57+Q63</f>
        <v>0</v>
      </c>
    </row>
    <row r="67" spans="1:17" s="100" customFormat="1" ht="7.5" customHeight="1">
      <c r="A67" s="156"/>
      <c r="B67" s="156"/>
      <c r="C67" s="156"/>
      <c r="D67" s="172"/>
      <c r="E67" s="172"/>
      <c r="F67" s="172"/>
      <c r="G67" s="172"/>
      <c r="H67" s="172"/>
      <c r="I67" s="172"/>
      <c r="J67" s="172"/>
      <c r="K67" s="172"/>
      <c r="L67" s="173"/>
      <c r="M67" s="173"/>
      <c r="N67" s="173"/>
      <c r="O67" s="173"/>
      <c r="P67" s="174"/>
      <c r="Q67" s="174"/>
    </row>
    <row r="68" spans="1:17" s="100" customFormat="1" ht="13.5">
      <c r="A68" s="291" t="s">
        <v>167</v>
      </c>
      <c r="B68" s="292"/>
      <c r="C68" s="293"/>
      <c r="D68" s="102"/>
      <c r="E68" s="102"/>
      <c r="F68" s="102"/>
      <c r="G68" s="102"/>
      <c r="H68" s="102"/>
      <c r="I68" s="102"/>
      <c r="J68" s="102"/>
      <c r="K68" s="102"/>
      <c r="L68" s="102"/>
      <c r="M68" s="102"/>
      <c r="N68" s="102"/>
      <c r="O68" s="102"/>
      <c r="P68" s="185">
        <f>SUM(D68:O68)</f>
        <v>0</v>
      </c>
      <c r="Q68" s="175"/>
    </row>
    <row r="69" spans="1:17" s="100" customFormat="1" ht="13.5">
      <c r="A69" s="176"/>
      <c r="B69" s="176"/>
      <c r="C69" s="176"/>
      <c r="D69" s="177"/>
      <c r="E69" s="177"/>
      <c r="F69" s="177"/>
      <c r="G69" s="177"/>
      <c r="H69" s="177"/>
      <c r="I69" s="177"/>
      <c r="J69" s="177"/>
      <c r="K69" s="177"/>
      <c r="L69" s="177"/>
      <c r="M69" s="177"/>
      <c r="N69" s="177"/>
      <c r="O69" s="177"/>
      <c r="P69" s="177"/>
      <c r="Q69" s="178"/>
    </row>
    <row r="70" spans="1:17" s="100" customFormat="1" ht="13.5">
      <c r="A70" s="179" t="s">
        <v>194</v>
      </c>
      <c r="B70" s="179"/>
      <c r="C70" s="179"/>
      <c r="D70" s="179"/>
      <c r="E70" s="179"/>
      <c r="F70" s="179"/>
      <c r="G70" s="179"/>
      <c r="H70" s="179"/>
      <c r="I70" s="177"/>
      <c r="J70" s="177"/>
      <c r="K70" s="177"/>
      <c r="L70" s="177"/>
      <c r="M70" s="177"/>
      <c r="N70" s="177"/>
      <c r="O70" s="177"/>
      <c r="P70" s="177"/>
      <c r="Q70" s="178"/>
    </row>
    <row r="71" spans="1:17" ht="13.5" customHeight="1">
      <c r="A71" s="180" t="s">
        <v>168</v>
      </c>
      <c r="B71" s="181"/>
      <c r="C71" s="181"/>
      <c r="D71" s="181"/>
      <c r="E71" s="181"/>
      <c r="F71" s="181"/>
      <c r="G71" s="181"/>
      <c r="H71" s="181"/>
      <c r="I71" s="181"/>
      <c r="J71" s="181"/>
      <c r="K71" s="181"/>
      <c r="L71" s="181"/>
      <c r="M71" s="181"/>
      <c r="N71" s="181"/>
      <c r="O71" s="181"/>
      <c r="P71" s="181"/>
      <c r="Q71" s="181"/>
    </row>
    <row r="72" spans="1:17" ht="13.5">
      <c r="A72" s="180" t="s">
        <v>169</v>
      </c>
      <c r="B72" s="181"/>
      <c r="C72" s="181"/>
      <c r="D72" s="181"/>
      <c r="E72" s="181"/>
      <c r="F72" s="181"/>
      <c r="G72" s="181"/>
      <c r="H72" s="181"/>
      <c r="I72" s="181"/>
      <c r="J72" s="181"/>
      <c r="K72" s="181"/>
      <c r="L72" s="181"/>
      <c r="M72" s="181"/>
      <c r="N72" s="181"/>
      <c r="O72" s="181"/>
      <c r="P72" s="181"/>
      <c r="Q72" s="181"/>
    </row>
  </sheetData>
  <sheetProtection sheet="1"/>
  <mergeCells count="32">
    <mergeCell ref="A66:C66"/>
    <mergeCell ref="A68:C68"/>
    <mergeCell ref="Q47:Q56"/>
    <mergeCell ref="A57:C57"/>
    <mergeCell ref="D57:O57"/>
    <mergeCell ref="Q58:Q62"/>
    <mergeCell ref="A63:C63"/>
    <mergeCell ref="D63:O63"/>
    <mergeCell ref="A24:C24"/>
    <mergeCell ref="D24:O24"/>
    <mergeCell ref="Q25:Q34"/>
    <mergeCell ref="Q36:Q45"/>
    <mergeCell ref="A46:C46"/>
    <mergeCell ref="D46:O46"/>
    <mergeCell ref="A35:C35"/>
    <mergeCell ref="D35:O35"/>
    <mergeCell ref="A8:E8"/>
    <mergeCell ref="F8:H8"/>
    <mergeCell ref="J8:N8"/>
    <mergeCell ref="O8:P8"/>
    <mergeCell ref="J9:N9"/>
    <mergeCell ref="O9:Q9"/>
    <mergeCell ref="D12:Q12"/>
    <mergeCell ref="Q14:Q23"/>
    <mergeCell ref="A6:C6"/>
    <mergeCell ref="D6:H6"/>
    <mergeCell ref="J6:N6"/>
    <mergeCell ref="O6:Q6"/>
    <mergeCell ref="A7:E7"/>
    <mergeCell ref="F7:H7"/>
    <mergeCell ref="J7:N7"/>
    <mergeCell ref="O7:P7"/>
  </mergeCells>
  <dataValidations count="1">
    <dataValidation operator="lessThanOrEqual" allowBlank="1" showInputMessage="1" showErrorMessage="1" errorTitle="利用日数の入力に誤りがあります。" error="当該月の日数より大きい数値は入力できません。" sqref="D14:O23"/>
  </dataValidations>
  <printOptions horizontalCentered="1"/>
  <pageMargins left="0.7874015748031497" right="0.7874015748031497" top="0.984251968503937" bottom="0.984251968503937" header="0.5118110236220472" footer="0.5118110236220472"/>
  <pageSetup firstPageNumber="10" useFirstPageNumber="1" fitToHeight="1"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Q46"/>
  <sheetViews>
    <sheetView view="pageBreakPreview" zoomScale="80" zoomScaleNormal="115" zoomScaleSheetLayoutView="8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L19" sqref="L19"/>
    </sheetView>
  </sheetViews>
  <sheetFormatPr defaultColWidth="9.00390625" defaultRowHeight="13.5"/>
  <cols>
    <col min="1" max="1" width="6.625" style="0" customWidth="1"/>
    <col min="2" max="2" width="5.625" style="94" customWidth="1"/>
    <col min="3" max="3" width="12.25390625" style="94" customWidth="1"/>
    <col min="4" max="15" width="6.625" style="0" customWidth="1"/>
    <col min="16" max="16" width="7.625" style="95" customWidth="1"/>
  </cols>
  <sheetData>
    <row r="1" spans="1:16" ht="21">
      <c r="A1" s="186" t="s">
        <v>172</v>
      </c>
      <c r="B1" s="144"/>
      <c r="C1" s="144"/>
      <c r="D1" s="109"/>
      <c r="E1" s="109"/>
      <c r="F1" s="109"/>
      <c r="G1" s="109"/>
      <c r="H1" s="109"/>
      <c r="I1" s="109"/>
      <c r="J1" s="109"/>
      <c r="K1" s="109"/>
      <c r="L1" s="109"/>
      <c r="M1" s="109"/>
      <c r="N1" s="109"/>
      <c r="O1" s="109"/>
      <c r="P1" s="145"/>
    </row>
    <row r="2" spans="1:16" ht="14.25">
      <c r="A2" s="187"/>
      <c r="B2" s="144"/>
      <c r="C2" s="144"/>
      <c r="D2" s="109"/>
      <c r="E2" s="109"/>
      <c r="F2" s="109"/>
      <c r="G2" s="109"/>
      <c r="H2" s="109"/>
      <c r="I2" s="109"/>
      <c r="J2" s="109"/>
      <c r="K2" s="109"/>
      <c r="L2" s="109"/>
      <c r="M2" s="109"/>
      <c r="N2" s="109"/>
      <c r="O2" s="109"/>
      <c r="P2" s="145"/>
    </row>
    <row r="3" spans="1:16" ht="14.25">
      <c r="A3" s="146" t="s">
        <v>171</v>
      </c>
      <c r="B3" s="144"/>
      <c r="C3" s="144"/>
      <c r="D3" s="109"/>
      <c r="E3" s="109"/>
      <c r="F3" s="109"/>
      <c r="G3" s="109"/>
      <c r="H3" s="109"/>
      <c r="I3" s="109"/>
      <c r="J3" s="109"/>
      <c r="K3" s="109"/>
      <c r="L3" s="109"/>
      <c r="M3" s="109"/>
      <c r="N3" s="109"/>
      <c r="O3" s="109"/>
      <c r="P3" s="145"/>
    </row>
    <row r="4" spans="1:16" ht="14.25">
      <c r="A4" s="146"/>
      <c r="B4" s="144"/>
      <c r="C4" s="144"/>
      <c r="D4" s="109"/>
      <c r="E4" s="109"/>
      <c r="F4" s="109"/>
      <c r="G4" s="109"/>
      <c r="H4" s="109"/>
      <c r="I4" s="109"/>
      <c r="J4" s="109"/>
      <c r="K4" s="109"/>
      <c r="L4" s="109"/>
      <c r="M4" s="109"/>
      <c r="N4" s="109"/>
      <c r="O4" s="109"/>
      <c r="P4" s="145"/>
    </row>
    <row r="5" spans="1:16" ht="14.25">
      <c r="A5" s="147" t="s">
        <v>188</v>
      </c>
      <c r="B5" s="144"/>
      <c r="C5" s="144"/>
      <c r="D5" s="109"/>
      <c r="E5" s="109"/>
      <c r="F5" s="109"/>
      <c r="G5" s="109"/>
      <c r="H5" s="109"/>
      <c r="I5" s="109"/>
      <c r="J5" s="149"/>
      <c r="K5" s="109"/>
      <c r="L5" s="109"/>
      <c r="M5" s="109"/>
      <c r="N5" s="109"/>
      <c r="O5" s="109"/>
      <c r="P5" s="150"/>
    </row>
    <row r="6" spans="1:16" s="96" customFormat="1" ht="17.25">
      <c r="A6" s="299" t="s">
        <v>147</v>
      </c>
      <c r="B6" s="300"/>
      <c r="C6" s="301"/>
      <c r="D6" s="302"/>
      <c r="E6" s="302"/>
      <c r="F6" s="302"/>
      <c r="G6" s="302"/>
      <c r="H6" s="302"/>
      <c r="I6" s="188"/>
      <c r="J6" s="192"/>
      <c r="K6" s="192"/>
      <c r="L6" s="192"/>
      <c r="M6" s="192"/>
      <c r="N6" s="192"/>
      <c r="O6" s="193"/>
      <c r="P6" s="193"/>
    </row>
    <row r="7" spans="1:16" s="97" customFormat="1" ht="17.25">
      <c r="A7" s="306" t="s">
        <v>149</v>
      </c>
      <c r="B7" s="306"/>
      <c r="C7" s="306"/>
      <c r="D7" s="306"/>
      <c r="E7" s="306"/>
      <c r="F7" s="316"/>
      <c r="G7" s="316"/>
      <c r="H7" s="316"/>
      <c r="I7" s="153"/>
      <c r="J7" s="192"/>
      <c r="K7" s="192"/>
      <c r="L7" s="192"/>
      <c r="M7" s="192"/>
      <c r="N7" s="192"/>
      <c r="O7" s="194"/>
      <c r="P7" s="194"/>
    </row>
    <row r="8" spans="1:16" s="97" customFormat="1" ht="17.25">
      <c r="A8" s="306" t="s">
        <v>152</v>
      </c>
      <c r="B8" s="306"/>
      <c r="C8" s="306"/>
      <c r="D8" s="306"/>
      <c r="E8" s="306"/>
      <c r="F8" s="310">
        <f>IF(P42=0,"",ROUNDUP(P40/P42,2))</f>
      </c>
      <c r="G8" s="311"/>
      <c r="H8" s="312"/>
      <c r="I8" s="153"/>
      <c r="J8" s="192"/>
      <c r="K8" s="192"/>
      <c r="L8" s="192"/>
      <c r="M8" s="192"/>
      <c r="N8" s="192"/>
      <c r="O8" s="194"/>
      <c r="P8" s="150"/>
    </row>
    <row r="9" spans="1:16" s="97" customFormat="1" ht="39" customHeight="1">
      <c r="A9" s="151"/>
      <c r="B9" s="151"/>
      <c r="C9" s="151"/>
      <c r="D9" s="151"/>
      <c r="E9" s="151"/>
      <c r="F9" s="152"/>
      <c r="G9" s="152"/>
      <c r="H9" s="152"/>
      <c r="I9" s="153"/>
      <c r="J9" s="192"/>
      <c r="K9" s="192"/>
      <c r="L9" s="192"/>
      <c r="M9" s="192"/>
      <c r="N9" s="192"/>
      <c r="O9" s="194"/>
      <c r="P9" s="150"/>
    </row>
    <row r="10" spans="1:16" ht="13.5" customHeight="1">
      <c r="A10" s="109"/>
      <c r="B10" s="144"/>
      <c r="C10" s="144"/>
      <c r="D10" s="109"/>
      <c r="E10" s="109"/>
      <c r="F10" s="109"/>
      <c r="G10" s="109"/>
      <c r="H10" s="109"/>
      <c r="I10" s="109"/>
      <c r="J10" s="109"/>
      <c r="K10" s="109"/>
      <c r="L10" s="109"/>
      <c r="M10" s="109"/>
      <c r="N10" s="109"/>
      <c r="O10" s="109"/>
      <c r="P10" s="150"/>
    </row>
    <row r="11" spans="1:16" s="100" customFormat="1" ht="22.5" customHeight="1">
      <c r="A11" s="155"/>
      <c r="B11" s="195"/>
      <c r="C11" s="157"/>
      <c r="D11" s="288" t="s">
        <v>155</v>
      </c>
      <c r="E11" s="289"/>
      <c r="F11" s="289"/>
      <c r="G11" s="289"/>
      <c r="H11" s="289"/>
      <c r="I11" s="289"/>
      <c r="J11" s="289"/>
      <c r="K11" s="289"/>
      <c r="L11" s="289"/>
      <c r="M11" s="289"/>
      <c r="N11" s="289"/>
      <c r="O11" s="289"/>
      <c r="P11" s="290"/>
    </row>
    <row r="12" spans="1:16" s="101" customFormat="1" ht="29.25" customHeight="1">
      <c r="A12" s="158"/>
      <c r="B12" s="159" t="s">
        <v>156</v>
      </c>
      <c r="C12" s="159" t="s">
        <v>157</v>
      </c>
      <c r="D12" s="199" t="s">
        <v>196</v>
      </c>
      <c r="E12" s="199" t="s">
        <v>198</v>
      </c>
      <c r="F12" s="199" t="s">
        <v>199</v>
      </c>
      <c r="G12" s="199" t="s">
        <v>200</v>
      </c>
      <c r="H12" s="199" t="s">
        <v>201</v>
      </c>
      <c r="I12" s="199" t="s">
        <v>202</v>
      </c>
      <c r="J12" s="199" t="s">
        <v>203</v>
      </c>
      <c r="K12" s="199" t="s">
        <v>204</v>
      </c>
      <c r="L12" s="199" t="s">
        <v>205</v>
      </c>
      <c r="M12" s="198" t="s">
        <v>206</v>
      </c>
      <c r="N12" s="198" t="s">
        <v>208</v>
      </c>
      <c r="O12" s="198" t="s">
        <v>209</v>
      </c>
      <c r="P12" s="160" t="s">
        <v>158</v>
      </c>
    </row>
    <row r="13" spans="1:16" s="100" customFormat="1" ht="17.25" customHeight="1">
      <c r="A13" s="196"/>
      <c r="B13" s="162">
        <v>1</v>
      </c>
      <c r="C13" s="163"/>
      <c r="D13" s="102"/>
      <c r="E13" s="102"/>
      <c r="F13" s="102"/>
      <c r="G13" s="102"/>
      <c r="H13" s="102"/>
      <c r="I13" s="102"/>
      <c r="J13" s="102"/>
      <c r="K13" s="102"/>
      <c r="L13" s="102"/>
      <c r="M13" s="102"/>
      <c r="N13" s="102"/>
      <c r="O13" s="102"/>
      <c r="P13" s="191">
        <f aca="true" t="shared" si="0" ref="P13:P37">SUM(D13:O13)</f>
        <v>0</v>
      </c>
    </row>
    <row r="14" spans="1:16" s="100" customFormat="1" ht="17.25" customHeight="1">
      <c r="A14" s="164"/>
      <c r="B14" s="162">
        <v>2</v>
      </c>
      <c r="C14" s="163"/>
      <c r="D14" s="102"/>
      <c r="E14" s="102"/>
      <c r="F14" s="102"/>
      <c r="G14" s="102"/>
      <c r="H14" s="102"/>
      <c r="I14" s="102"/>
      <c r="J14" s="102"/>
      <c r="K14" s="102"/>
      <c r="L14" s="102"/>
      <c r="M14" s="102"/>
      <c r="N14" s="102"/>
      <c r="O14" s="102"/>
      <c r="P14" s="191">
        <f t="shared" si="0"/>
        <v>0</v>
      </c>
    </row>
    <row r="15" spans="1:16" s="100" customFormat="1" ht="17.25" customHeight="1">
      <c r="A15" s="164"/>
      <c r="B15" s="162">
        <v>3</v>
      </c>
      <c r="C15" s="163"/>
      <c r="D15" s="102"/>
      <c r="E15" s="102"/>
      <c r="F15" s="102"/>
      <c r="G15" s="102"/>
      <c r="H15" s="102"/>
      <c r="I15" s="102"/>
      <c r="J15" s="102"/>
      <c r="K15" s="102"/>
      <c r="L15" s="102"/>
      <c r="M15" s="102"/>
      <c r="N15" s="102"/>
      <c r="O15" s="102"/>
      <c r="P15" s="191">
        <f t="shared" si="0"/>
        <v>0</v>
      </c>
    </row>
    <row r="16" spans="1:16" s="100" customFormat="1" ht="17.25" customHeight="1">
      <c r="A16" s="164"/>
      <c r="B16" s="162">
        <v>4</v>
      </c>
      <c r="C16" s="163"/>
      <c r="D16" s="102"/>
      <c r="E16" s="102"/>
      <c r="F16" s="102"/>
      <c r="G16" s="102"/>
      <c r="H16" s="102"/>
      <c r="I16" s="102"/>
      <c r="J16" s="102"/>
      <c r="K16" s="102"/>
      <c r="L16" s="102"/>
      <c r="M16" s="102"/>
      <c r="N16" s="102"/>
      <c r="O16" s="102"/>
      <c r="P16" s="191">
        <f t="shared" si="0"/>
        <v>0</v>
      </c>
    </row>
    <row r="17" spans="1:16" s="100" customFormat="1" ht="17.25" customHeight="1">
      <c r="A17" s="164"/>
      <c r="B17" s="162">
        <v>5</v>
      </c>
      <c r="C17" s="163"/>
      <c r="D17" s="102"/>
      <c r="E17" s="102"/>
      <c r="F17" s="102"/>
      <c r="G17" s="102"/>
      <c r="H17" s="102"/>
      <c r="I17" s="102"/>
      <c r="J17" s="102"/>
      <c r="K17" s="102"/>
      <c r="L17" s="102"/>
      <c r="M17" s="102"/>
      <c r="N17" s="102"/>
      <c r="O17" s="102"/>
      <c r="P17" s="191">
        <f t="shared" si="0"/>
        <v>0</v>
      </c>
    </row>
    <row r="18" spans="1:16" s="100" customFormat="1" ht="17.25" customHeight="1">
      <c r="A18" s="164"/>
      <c r="B18" s="162">
        <v>6</v>
      </c>
      <c r="C18" s="163"/>
      <c r="D18" s="102"/>
      <c r="E18" s="102"/>
      <c r="F18" s="102"/>
      <c r="G18" s="102"/>
      <c r="H18" s="102"/>
      <c r="I18" s="102"/>
      <c r="J18" s="102"/>
      <c r="K18" s="102"/>
      <c r="L18" s="102"/>
      <c r="M18" s="102"/>
      <c r="N18" s="102"/>
      <c r="O18" s="102"/>
      <c r="P18" s="191">
        <f t="shared" si="0"/>
        <v>0</v>
      </c>
    </row>
    <row r="19" spans="1:16" s="100" customFormat="1" ht="17.25" customHeight="1">
      <c r="A19" s="164"/>
      <c r="B19" s="162">
        <v>7</v>
      </c>
      <c r="C19" s="163"/>
      <c r="D19" s="102"/>
      <c r="E19" s="102"/>
      <c r="F19" s="102"/>
      <c r="G19" s="102"/>
      <c r="H19" s="102"/>
      <c r="I19" s="102"/>
      <c r="J19" s="102"/>
      <c r="K19" s="102"/>
      <c r="L19" s="102"/>
      <c r="M19" s="102"/>
      <c r="N19" s="102"/>
      <c r="O19" s="102"/>
      <c r="P19" s="191">
        <f t="shared" si="0"/>
        <v>0</v>
      </c>
    </row>
    <row r="20" spans="1:16" s="100" customFormat="1" ht="17.25" customHeight="1">
      <c r="A20" s="164"/>
      <c r="B20" s="162">
        <v>8</v>
      </c>
      <c r="C20" s="163"/>
      <c r="D20" s="102"/>
      <c r="E20" s="102"/>
      <c r="F20" s="102"/>
      <c r="G20" s="102"/>
      <c r="H20" s="102"/>
      <c r="I20" s="102"/>
      <c r="J20" s="102"/>
      <c r="K20" s="102"/>
      <c r="L20" s="102"/>
      <c r="M20" s="102"/>
      <c r="N20" s="102"/>
      <c r="O20" s="102"/>
      <c r="P20" s="191">
        <f t="shared" si="0"/>
        <v>0</v>
      </c>
    </row>
    <row r="21" spans="1:16" s="100" customFormat="1" ht="17.25" customHeight="1">
      <c r="A21" s="164"/>
      <c r="B21" s="162">
        <v>9</v>
      </c>
      <c r="C21" s="163"/>
      <c r="D21" s="102"/>
      <c r="E21" s="102"/>
      <c r="F21" s="102"/>
      <c r="G21" s="102"/>
      <c r="H21" s="102"/>
      <c r="I21" s="102"/>
      <c r="J21" s="102"/>
      <c r="K21" s="102"/>
      <c r="L21" s="102"/>
      <c r="M21" s="102"/>
      <c r="N21" s="102"/>
      <c r="O21" s="102"/>
      <c r="P21" s="191">
        <f t="shared" si="0"/>
        <v>0</v>
      </c>
    </row>
    <row r="22" spans="1:16" s="100" customFormat="1" ht="17.25" customHeight="1">
      <c r="A22" s="164"/>
      <c r="B22" s="162">
        <v>10</v>
      </c>
      <c r="C22" s="163"/>
      <c r="D22" s="102"/>
      <c r="E22" s="102"/>
      <c r="F22" s="102"/>
      <c r="G22" s="102"/>
      <c r="H22" s="102"/>
      <c r="I22" s="102"/>
      <c r="J22" s="102"/>
      <c r="K22" s="102"/>
      <c r="L22" s="102"/>
      <c r="M22" s="102"/>
      <c r="N22" s="102"/>
      <c r="O22" s="102"/>
      <c r="P22" s="191">
        <f t="shared" si="0"/>
        <v>0</v>
      </c>
    </row>
    <row r="23" spans="1:16" s="100" customFormat="1" ht="17.25" customHeight="1">
      <c r="A23" s="164"/>
      <c r="B23" s="162">
        <v>11</v>
      </c>
      <c r="C23" s="163"/>
      <c r="D23" s="102"/>
      <c r="E23" s="102"/>
      <c r="F23" s="102"/>
      <c r="G23" s="102"/>
      <c r="H23" s="102"/>
      <c r="I23" s="102"/>
      <c r="J23" s="102"/>
      <c r="K23" s="102"/>
      <c r="L23" s="102"/>
      <c r="M23" s="102"/>
      <c r="N23" s="102"/>
      <c r="O23" s="102"/>
      <c r="P23" s="191">
        <f t="shared" si="0"/>
        <v>0</v>
      </c>
    </row>
    <row r="24" spans="1:16" s="100" customFormat="1" ht="17.25" customHeight="1">
      <c r="A24" s="164"/>
      <c r="B24" s="162">
        <v>12</v>
      </c>
      <c r="C24" s="163"/>
      <c r="D24" s="102"/>
      <c r="E24" s="102"/>
      <c r="F24" s="102"/>
      <c r="G24" s="102"/>
      <c r="H24" s="102"/>
      <c r="I24" s="102"/>
      <c r="J24" s="102"/>
      <c r="K24" s="102"/>
      <c r="L24" s="102"/>
      <c r="M24" s="102"/>
      <c r="N24" s="102"/>
      <c r="O24" s="102"/>
      <c r="P24" s="191">
        <f t="shared" si="0"/>
        <v>0</v>
      </c>
    </row>
    <row r="25" spans="1:16" s="100" customFormat="1" ht="17.25" customHeight="1">
      <c r="A25" s="164"/>
      <c r="B25" s="162">
        <v>13</v>
      </c>
      <c r="C25" s="163"/>
      <c r="D25" s="102"/>
      <c r="E25" s="102"/>
      <c r="F25" s="102"/>
      <c r="G25" s="102"/>
      <c r="H25" s="102"/>
      <c r="I25" s="102"/>
      <c r="J25" s="102"/>
      <c r="K25" s="102"/>
      <c r="L25" s="102"/>
      <c r="M25" s="102"/>
      <c r="N25" s="102"/>
      <c r="O25" s="102"/>
      <c r="P25" s="191">
        <f t="shared" si="0"/>
        <v>0</v>
      </c>
    </row>
    <row r="26" spans="1:16" s="100" customFormat="1" ht="17.25" customHeight="1">
      <c r="A26" s="164"/>
      <c r="B26" s="162">
        <v>14</v>
      </c>
      <c r="C26" s="163"/>
      <c r="D26" s="102"/>
      <c r="E26" s="102"/>
      <c r="F26" s="102"/>
      <c r="G26" s="102"/>
      <c r="H26" s="102"/>
      <c r="I26" s="102"/>
      <c r="J26" s="102"/>
      <c r="K26" s="102"/>
      <c r="L26" s="102"/>
      <c r="M26" s="102"/>
      <c r="N26" s="102"/>
      <c r="O26" s="102"/>
      <c r="P26" s="191">
        <f t="shared" si="0"/>
        <v>0</v>
      </c>
    </row>
    <row r="27" spans="1:16" s="100" customFormat="1" ht="17.25" customHeight="1">
      <c r="A27" s="164"/>
      <c r="B27" s="162">
        <v>15</v>
      </c>
      <c r="C27" s="163"/>
      <c r="D27" s="102"/>
      <c r="E27" s="102"/>
      <c r="F27" s="102"/>
      <c r="G27" s="102"/>
      <c r="H27" s="102"/>
      <c r="I27" s="102"/>
      <c r="J27" s="102"/>
      <c r="K27" s="102"/>
      <c r="L27" s="102"/>
      <c r="M27" s="102"/>
      <c r="N27" s="102"/>
      <c r="O27" s="102"/>
      <c r="P27" s="191">
        <f t="shared" si="0"/>
        <v>0</v>
      </c>
    </row>
    <row r="28" spans="1:16" s="100" customFormat="1" ht="17.25" customHeight="1">
      <c r="A28" s="164"/>
      <c r="B28" s="162">
        <v>16</v>
      </c>
      <c r="C28" s="163"/>
      <c r="D28" s="102"/>
      <c r="E28" s="102"/>
      <c r="F28" s="102"/>
      <c r="G28" s="102"/>
      <c r="H28" s="102"/>
      <c r="I28" s="102"/>
      <c r="J28" s="102"/>
      <c r="K28" s="102"/>
      <c r="L28" s="102"/>
      <c r="M28" s="102"/>
      <c r="N28" s="102"/>
      <c r="O28" s="102"/>
      <c r="P28" s="191">
        <f t="shared" si="0"/>
        <v>0</v>
      </c>
    </row>
    <row r="29" spans="1:16" s="100" customFormat="1" ht="17.25" customHeight="1">
      <c r="A29" s="164"/>
      <c r="B29" s="162">
        <v>17</v>
      </c>
      <c r="C29" s="163"/>
      <c r="D29" s="102"/>
      <c r="E29" s="102"/>
      <c r="F29" s="102"/>
      <c r="G29" s="102"/>
      <c r="H29" s="102"/>
      <c r="I29" s="102"/>
      <c r="J29" s="102"/>
      <c r="K29" s="102"/>
      <c r="L29" s="102"/>
      <c r="M29" s="102"/>
      <c r="N29" s="102"/>
      <c r="O29" s="102"/>
      <c r="P29" s="191">
        <f t="shared" si="0"/>
        <v>0</v>
      </c>
    </row>
    <row r="30" spans="1:16" s="100" customFormat="1" ht="17.25" customHeight="1">
      <c r="A30" s="164"/>
      <c r="B30" s="162">
        <v>18</v>
      </c>
      <c r="C30" s="163"/>
      <c r="D30" s="102"/>
      <c r="E30" s="102"/>
      <c r="F30" s="102"/>
      <c r="G30" s="102"/>
      <c r="H30" s="102"/>
      <c r="I30" s="102"/>
      <c r="J30" s="102"/>
      <c r="K30" s="102"/>
      <c r="L30" s="102"/>
      <c r="M30" s="102"/>
      <c r="N30" s="102"/>
      <c r="O30" s="102"/>
      <c r="P30" s="191">
        <f t="shared" si="0"/>
        <v>0</v>
      </c>
    </row>
    <row r="31" spans="1:16" s="100" customFormat="1" ht="17.25" customHeight="1">
      <c r="A31" s="164"/>
      <c r="B31" s="162">
        <v>19</v>
      </c>
      <c r="C31" s="163"/>
      <c r="D31" s="102"/>
      <c r="E31" s="102"/>
      <c r="F31" s="102"/>
      <c r="G31" s="102"/>
      <c r="H31" s="102"/>
      <c r="I31" s="102"/>
      <c r="J31" s="102"/>
      <c r="K31" s="102"/>
      <c r="L31" s="102"/>
      <c r="M31" s="102"/>
      <c r="N31" s="102"/>
      <c r="O31" s="102"/>
      <c r="P31" s="191">
        <f t="shared" si="0"/>
        <v>0</v>
      </c>
    </row>
    <row r="32" spans="1:16" s="100" customFormat="1" ht="17.25" customHeight="1">
      <c r="A32" s="164"/>
      <c r="B32" s="162">
        <v>20</v>
      </c>
      <c r="C32" s="163"/>
      <c r="D32" s="102"/>
      <c r="E32" s="102"/>
      <c r="F32" s="102"/>
      <c r="G32" s="102"/>
      <c r="H32" s="102"/>
      <c r="I32" s="102"/>
      <c r="J32" s="102"/>
      <c r="K32" s="102"/>
      <c r="L32" s="102"/>
      <c r="M32" s="102"/>
      <c r="N32" s="102"/>
      <c r="O32" s="102"/>
      <c r="P32" s="191">
        <f t="shared" si="0"/>
        <v>0</v>
      </c>
    </row>
    <row r="33" spans="1:16" s="100" customFormat="1" ht="17.25" customHeight="1">
      <c r="A33" s="164"/>
      <c r="B33" s="162">
        <v>21</v>
      </c>
      <c r="C33" s="163"/>
      <c r="D33" s="102"/>
      <c r="E33" s="102"/>
      <c r="F33" s="102"/>
      <c r="G33" s="102"/>
      <c r="H33" s="102"/>
      <c r="I33" s="102"/>
      <c r="J33" s="102"/>
      <c r="K33" s="102"/>
      <c r="L33" s="102"/>
      <c r="M33" s="102"/>
      <c r="N33" s="102"/>
      <c r="O33" s="102"/>
      <c r="P33" s="191">
        <f t="shared" si="0"/>
        <v>0</v>
      </c>
    </row>
    <row r="34" spans="1:16" s="100" customFormat="1" ht="17.25" customHeight="1">
      <c r="A34" s="164"/>
      <c r="B34" s="162">
        <v>22</v>
      </c>
      <c r="C34" s="163"/>
      <c r="D34" s="102"/>
      <c r="E34" s="102"/>
      <c r="F34" s="102"/>
      <c r="G34" s="102"/>
      <c r="H34" s="102"/>
      <c r="I34" s="102"/>
      <c r="J34" s="102"/>
      <c r="K34" s="102"/>
      <c r="L34" s="102"/>
      <c r="M34" s="102"/>
      <c r="N34" s="102"/>
      <c r="O34" s="102"/>
      <c r="P34" s="191">
        <f>SUM(D34:O34)</f>
        <v>0</v>
      </c>
    </row>
    <row r="35" spans="1:16" s="100" customFormat="1" ht="17.25" customHeight="1">
      <c r="A35" s="164"/>
      <c r="B35" s="162">
        <v>23</v>
      </c>
      <c r="C35" s="163"/>
      <c r="D35" s="102"/>
      <c r="E35" s="102"/>
      <c r="F35" s="102"/>
      <c r="G35" s="102"/>
      <c r="H35" s="102"/>
      <c r="I35" s="102"/>
      <c r="J35" s="102"/>
      <c r="K35" s="102"/>
      <c r="L35" s="102"/>
      <c r="M35" s="102"/>
      <c r="N35" s="102"/>
      <c r="O35" s="102"/>
      <c r="P35" s="191">
        <f>SUM(D35:O35)</f>
        <v>0</v>
      </c>
    </row>
    <row r="36" spans="1:16" s="100" customFormat="1" ht="17.25" customHeight="1">
      <c r="A36" s="164"/>
      <c r="B36" s="162">
        <v>24</v>
      </c>
      <c r="C36" s="163"/>
      <c r="D36" s="102"/>
      <c r="E36" s="102"/>
      <c r="F36" s="102"/>
      <c r="G36" s="102"/>
      <c r="H36" s="102"/>
      <c r="I36" s="102"/>
      <c r="J36" s="102"/>
      <c r="K36" s="102"/>
      <c r="L36" s="102"/>
      <c r="M36" s="102"/>
      <c r="N36" s="102"/>
      <c r="O36" s="102"/>
      <c r="P36" s="191">
        <f t="shared" si="0"/>
        <v>0</v>
      </c>
    </row>
    <row r="37" spans="1:16" s="100" customFormat="1" ht="17.25" customHeight="1">
      <c r="A37" s="165"/>
      <c r="B37" s="162">
        <v>25</v>
      </c>
      <c r="C37" s="163"/>
      <c r="D37" s="102"/>
      <c r="E37" s="102"/>
      <c r="F37" s="102"/>
      <c r="G37" s="102"/>
      <c r="H37" s="102"/>
      <c r="I37" s="102"/>
      <c r="J37" s="102"/>
      <c r="K37" s="102"/>
      <c r="L37" s="102"/>
      <c r="M37" s="102"/>
      <c r="N37" s="102"/>
      <c r="O37" s="102"/>
      <c r="P37" s="191">
        <f t="shared" si="0"/>
        <v>0</v>
      </c>
    </row>
    <row r="38" spans="1:16" s="100" customFormat="1" ht="13.5">
      <c r="A38" s="167"/>
      <c r="B38" s="168"/>
      <c r="C38" s="168"/>
      <c r="D38" s="167"/>
      <c r="E38" s="167"/>
      <c r="F38" s="167"/>
      <c r="G38" s="167"/>
      <c r="H38" s="167"/>
      <c r="I38" s="167"/>
      <c r="J38" s="167"/>
      <c r="K38" s="167"/>
      <c r="L38" s="167"/>
      <c r="M38" s="167"/>
      <c r="N38" s="167"/>
      <c r="O38" s="167"/>
      <c r="P38" s="169"/>
    </row>
    <row r="39" spans="1:16" s="100" customFormat="1" ht="13.5">
      <c r="A39" s="167"/>
      <c r="B39" s="168"/>
      <c r="C39" s="168"/>
      <c r="D39" s="167"/>
      <c r="E39" s="167"/>
      <c r="F39" s="167"/>
      <c r="G39" s="167"/>
      <c r="H39" s="167"/>
      <c r="I39" s="167"/>
      <c r="J39" s="167"/>
      <c r="K39" s="167"/>
      <c r="L39" s="167"/>
      <c r="M39" s="167"/>
      <c r="N39" s="167"/>
      <c r="O39" s="167"/>
      <c r="P39" s="197"/>
    </row>
    <row r="40" spans="1:16" s="100" customFormat="1" ht="18.75" customHeight="1">
      <c r="A40" s="288" t="s">
        <v>12</v>
      </c>
      <c r="B40" s="289"/>
      <c r="C40" s="290"/>
      <c r="D40" s="185">
        <f aca="true" t="shared" si="1" ref="D40:P40">SUM(D13:D37)</f>
        <v>0</v>
      </c>
      <c r="E40" s="185">
        <f t="shared" si="1"/>
        <v>0</v>
      </c>
      <c r="F40" s="185">
        <f t="shared" si="1"/>
        <v>0</v>
      </c>
      <c r="G40" s="185">
        <f t="shared" si="1"/>
        <v>0</v>
      </c>
      <c r="H40" s="185">
        <f t="shared" si="1"/>
        <v>0</v>
      </c>
      <c r="I40" s="185">
        <f t="shared" si="1"/>
        <v>0</v>
      </c>
      <c r="J40" s="185">
        <f t="shared" si="1"/>
        <v>0</v>
      </c>
      <c r="K40" s="185">
        <f t="shared" si="1"/>
        <v>0</v>
      </c>
      <c r="L40" s="185">
        <f t="shared" si="1"/>
        <v>0</v>
      </c>
      <c r="M40" s="185">
        <f t="shared" si="1"/>
        <v>0</v>
      </c>
      <c r="N40" s="185">
        <f t="shared" si="1"/>
        <v>0</v>
      </c>
      <c r="O40" s="185">
        <f t="shared" si="1"/>
        <v>0</v>
      </c>
      <c r="P40" s="182">
        <f t="shared" si="1"/>
        <v>0</v>
      </c>
    </row>
    <row r="41" spans="1:17" s="100" customFormat="1" ht="7.5" customHeight="1">
      <c r="A41" s="156"/>
      <c r="B41" s="156"/>
      <c r="C41" s="156"/>
      <c r="D41" s="172"/>
      <c r="E41" s="172"/>
      <c r="F41" s="172"/>
      <c r="G41" s="172"/>
      <c r="H41" s="172"/>
      <c r="I41" s="172"/>
      <c r="J41" s="172"/>
      <c r="K41" s="172"/>
      <c r="L41" s="173"/>
      <c r="M41" s="173"/>
      <c r="N41" s="173"/>
      <c r="O41" s="173"/>
      <c r="P41" s="174"/>
      <c r="Q41" s="104"/>
    </row>
    <row r="42" spans="1:16" s="100" customFormat="1" ht="18.75" customHeight="1">
      <c r="A42" s="291" t="s">
        <v>167</v>
      </c>
      <c r="B42" s="292"/>
      <c r="C42" s="293"/>
      <c r="D42" s="102"/>
      <c r="E42" s="102"/>
      <c r="F42" s="102"/>
      <c r="G42" s="102"/>
      <c r="H42" s="102"/>
      <c r="I42" s="102"/>
      <c r="J42" s="102"/>
      <c r="K42" s="102"/>
      <c r="L42" s="102"/>
      <c r="M42" s="102"/>
      <c r="N42" s="102"/>
      <c r="O42" s="102"/>
      <c r="P42" s="185">
        <f>SUM(D42:O42)</f>
        <v>0</v>
      </c>
    </row>
    <row r="43" spans="1:16" s="100" customFormat="1" ht="13.5">
      <c r="A43" s="176"/>
      <c r="B43" s="176"/>
      <c r="C43" s="176"/>
      <c r="D43" s="177"/>
      <c r="E43" s="177"/>
      <c r="F43" s="177"/>
      <c r="G43" s="177"/>
      <c r="H43" s="177"/>
      <c r="I43" s="177"/>
      <c r="J43" s="177"/>
      <c r="K43" s="177"/>
      <c r="L43" s="177"/>
      <c r="M43" s="177"/>
      <c r="N43" s="177"/>
      <c r="O43" s="177"/>
      <c r="P43" s="177"/>
    </row>
    <row r="44" spans="1:17" s="100" customFormat="1" ht="13.5">
      <c r="A44" s="179" t="s">
        <v>194</v>
      </c>
      <c r="B44" s="179"/>
      <c r="C44" s="179"/>
      <c r="D44" s="179"/>
      <c r="E44" s="179"/>
      <c r="F44" s="179"/>
      <c r="G44" s="179"/>
      <c r="H44" s="179"/>
      <c r="I44" s="177"/>
      <c r="J44" s="177"/>
      <c r="K44" s="177"/>
      <c r="L44" s="177"/>
      <c r="M44" s="177"/>
      <c r="N44" s="177"/>
      <c r="O44" s="177"/>
      <c r="P44" s="177"/>
      <c r="Q44" s="103"/>
    </row>
    <row r="45" spans="1:16" ht="13.5" customHeight="1">
      <c r="A45" s="180" t="s">
        <v>168</v>
      </c>
      <c r="B45" s="181"/>
      <c r="C45" s="181"/>
      <c r="D45" s="181"/>
      <c r="E45" s="181"/>
      <c r="F45" s="181"/>
      <c r="G45" s="181"/>
      <c r="H45" s="181"/>
      <c r="I45" s="181"/>
      <c r="J45" s="181"/>
      <c r="K45" s="181"/>
      <c r="L45" s="181"/>
      <c r="M45" s="181"/>
      <c r="N45" s="181"/>
      <c r="O45" s="181"/>
      <c r="P45" s="181"/>
    </row>
    <row r="46" spans="1:16" ht="13.5">
      <c r="A46" s="180" t="s">
        <v>169</v>
      </c>
      <c r="B46" s="181"/>
      <c r="C46" s="181"/>
      <c r="D46" s="181"/>
      <c r="E46" s="181"/>
      <c r="F46" s="181"/>
      <c r="G46" s="181"/>
      <c r="H46" s="181"/>
      <c r="I46" s="181"/>
      <c r="J46" s="181"/>
      <c r="K46" s="181"/>
      <c r="L46" s="181"/>
      <c r="M46" s="181"/>
      <c r="N46" s="181"/>
      <c r="O46" s="181"/>
      <c r="P46" s="181"/>
    </row>
  </sheetData>
  <sheetProtection sheet="1"/>
  <mergeCells count="9">
    <mergeCell ref="D11:P11"/>
    <mergeCell ref="A40:C40"/>
    <mergeCell ref="A42:C42"/>
    <mergeCell ref="A6:C6"/>
    <mergeCell ref="D6:H6"/>
    <mergeCell ref="A7:E7"/>
    <mergeCell ref="F7:H7"/>
    <mergeCell ref="A8:E8"/>
    <mergeCell ref="F8:H8"/>
  </mergeCells>
  <dataValidations count="1">
    <dataValidation type="whole" operator="lessThanOrEqual" allowBlank="1" showInputMessage="1" showErrorMessage="1" errorTitle="利用日数の入力に誤りがあります。" error="当該月の日数より大きい数値は入力できません。" sqref="N42">
      <formula1>29</formula1>
    </dataValidation>
  </dataValidations>
  <printOptions horizontalCentered="1"/>
  <pageMargins left="0.7874015748031497" right="0.7874015748031497" top="0.984251968503937" bottom="0.984251968503937" header="0.5118110236220472" footer="0.5118110236220472"/>
  <pageSetup firstPageNumber="11" useFirstPageNumber="1"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m097032</dc:creator>
  <cp:keywords/>
  <dc:description/>
  <cp:lastModifiedBy>橋本　知明</cp:lastModifiedBy>
  <cp:lastPrinted>2023-05-12T06:52:29Z</cp:lastPrinted>
  <dcterms:created xsi:type="dcterms:W3CDTF">2006-08-15T04:27:22Z</dcterms:created>
  <dcterms:modified xsi:type="dcterms:W3CDTF">2023-05-12T06:54:20Z</dcterms:modified>
  <cp:category/>
  <cp:version/>
  <cp:contentType/>
  <cp:contentStatus/>
</cp:coreProperties>
</file>