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</sheets>
  <definedNames/>
  <calcPr fullCalcOnLoad="1"/>
</workbook>
</file>

<file path=xl/sharedStrings.xml><?xml version="1.0" encoding="utf-8"?>
<sst xmlns="http://schemas.openxmlformats.org/spreadsheetml/2006/main" count="744" uniqueCount="265">
  <si>
    <t>城　  　　　　巽</t>
  </si>
  <si>
    <t>野　  　　　　里</t>
  </si>
  <si>
    <t>城　  　　　　東</t>
  </si>
  <si>
    <t>東</t>
  </si>
  <si>
    <t>花　  　　　　田</t>
  </si>
  <si>
    <t>城　 　　　 　陽</t>
  </si>
  <si>
    <t>手　　　　　  柄</t>
  </si>
  <si>
    <t>荒　 　　　 　川</t>
  </si>
  <si>
    <t>船　  　　　　場</t>
  </si>
  <si>
    <t>高　  　　　　岡</t>
  </si>
  <si>
    <t>高　　岡　　西</t>
  </si>
  <si>
    <t>安　  　　　　室</t>
  </si>
  <si>
    <t>安　　室　　東</t>
  </si>
  <si>
    <t>城　  　　　　西</t>
  </si>
  <si>
    <t>城　  　　　　乾</t>
  </si>
  <si>
    <t>城　  　　　　北</t>
  </si>
  <si>
    <t>広　  　　　　峰</t>
  </si>
  <si>
    <t>増　 　　　 　位</t>
  </si>
  <si>
    <t>水　  　　　　上</t>
  </si>
  <si>
    <t>砥　 　　　 　堀</t>
  </si>
  <si>
    <t>豊　 　　　 　富</t>
  </si>
  <si>
    <t>船　  　　　　津</t>
  </si>
  <si>
    <t>山　　　　　  田</t>
  </si>
  <si>
    <t>谷　 　　　 　内</t>
  </si>
  <si>
    <t>谷　  　　　　外</t>
  </si>
  <si>
    <t>御　　国　　野</t>
  </si>
  <si>
    <t>四  　　　　　郷</t>
  </si>
  <si>
    <t>別　  　　　　所</t>
  </si>
  <si>
    <t>大　  　　　　塩</t>
  </si>
  <si>
    <t>表１３　校区別事業所数，従業者数　（平成１６年・１３年）　　（続き）</t>
  </si>
  <si>
    <t>的　　 　　　 形</t>
  </si>
  <si>
    <t>八　  　　　　木</t>
  </si>
  <si>
    <t>糸　  　　　　引</t>
  </si>
  <si>
    <t>白　  　　　　浜</t>
  </si>
  <si>
    <t>妻　  　　　　鹿</t>
  </si>
  <si>
    <t>電気・ガス・熱供給・水道業</t>
  </si>
  <si>
    <t>高　　　　　  浜</t>
  </si>
  <si>
    <t>飾　　　　　  磨</t>
  </si>
  <si>
    <t>津　　　　　  田</t>
  </si>
  <si>
    <t>英　　賀　　保</t>
  </si>
  <si>
    <t>八　　　　　  幡</t>
  </si>
  <si>
    <t>広　　　　　  畑</t>
  </si>
  <si>
    <t>広　畑　第　二</t>
  </si>
  <si>
    <t>大　　　　 　津</t>
  </si>
  <si>
    <t>南　　大　　津</t>
  </si>
  <si>
    <t>大　　津　　茂</t>
  </si>
  <si>
    <t>網　  　　　　干</t>
  </si>
  <si>
    <t>網　　干　　西</t>
  </si>
  <si>
    <t>余　 　　　 　部</t>
  </si>
  <si>
    <t>旭　　　　  　陽</t>
  </si>
  <si>
    <t>勝　 　　　 　原</t>
  </si>
  <si>
    <t>青  　　　　　山</t>
  </si>
  <si>
    <t>白　 　　　 　鳥</t>
  </si>
  <si>
    <t>曽　  　　　　左</t>
  </si>
  <si>
    <t>峰　  　　　　相</t>
  </si>
  <si>
    <t>太　  　　　　市</t>
  </si>
  <si>
    <t>林　  　　　　田</t>
  </si>
  <si>
    <t>伊  　　　　　勢</t>
  </si>
  <si>
    <r>
      <t>表1</t>
    </r>
    <r>
      <rPr>
        <sz val="11"/>
        <rFont val="ＭＳ Ｐゴシック"/>
        <family val="3"/>
      </rPr>
      <t xml:space="preserve">3 </t>
    </r>
    <r>
      <rPr>
        <sz val="11"/>
        <rFont val="ＭＳ Ｐゴシック"/>
        <family val="3"/>
      </rPr>
      <t>校区別事業所数，従業者数　（平成１６年・１３年）</t>
    </r>
  </si>
  <si>
    <t>事　　業　　所　　数</t>
  </si>
  <si>
    <t>従　　業　　者　　数</t>
  </si>
  <si>
    <t>増加率</t>
  </si>
  <si>
    <t>兵庫県</t>
  </si>
  <si>
    <t>姫路市</t>
  </si>
  <si>
    <t>神戸地域</t>
  </si>
  <si>
    <t>阪神南地域</t>
  </si>
  <si>
    <t>阪神北地域</t>
  </si>
  <si>
    <t>東播磨地域</t>
  </si>
  <si>
    <t>北播磨地域</t>
  </si>
  <si>
    <t>中播磨地域　　(姫路市含む)</t>
  </si>
  <si>
    <t>西播磨地域</t>
  </si>
  <si>
    <t>但馬地域</t>
  </si>
  <si>
    <t>丹波地域</t>
  </si>
  <si>
    <t>淡路地域</t>
  </si>
  <si>
    <t>　注）平成１８年１月１日現在の市町によります。</t>
  </si>
  <si>
    <t>　姫　　路　　市</t>
  </si>
  <si>
    <t>　兵　　庫　　県</t>
  </si>
  <si>
    <t>占有率</t>
  </si>
  <si>
    <t>（％）</t>
  </si>
  <si>
    <t>農林漁業</t>
  </si>
  <si>
    <t>表14 兵庫県下の地域別事業所数及び従業者数（民営）　（平成１６年・１３年）</t>
  </si>
  <si>
    <t>（％）</t>
  </si>
  <si>
    <r>
      <t>表1</t>
    </r>
    <r>
      <rPr>
        <sz val="11"/>
        <rFont val="ＭＳ Ｐゴシック"/>
        <family val="3"/>
      </rPr>
      <t xml:space="preserve">5 </t>
    </r>
    <r>
      <rPr>
        <sz val="11"/>
        <rFont val="ＭＳ Ｐゴシック"/>
        <family val="3"/>
      </rPr>
      <t>産業大分類別事業所数及び兵庫県占有率（民営）　（平成１６年）</t>
    </r>
  </si>
  <si>
    <t>表1 事業所数及び男女別従業者数の推移（民営）  （昭和４７年～平成１６年）</t>
  </si>
  <si>
    <t xml:space="preserve"> 事  業  所  数</t>
  </si>
  <si>
    <t xml:space="preserve">      従  業  者  数</t>
  </si>
  <si>
    <t>1事業所　　　　当 た り　　　　　平均　　　　　　　従業者数</t>
  </si>
  <si>
    <t>年  次</t>
  </si>
  <si>
    <t>対前回</t>
  </si>
  <si>
    <t>民営</t>
  </si>
  <si>
    <t>増加数</t>
  </si>
  <si>
    <t>増減率</t>
  </si>
  <si>
    <t>(%)</t>
  </si>
  <si>
    <t>昭和</t>
  </si>
  <si>
    <t>４７年</t>
  </si>
  <si>
    <t>（ 9月 1日）</t>
  </si>
  <si>
    <t>５０年</t>
  </si>
  <si>
    <t>（ 5月15日）</t>
  </si>
  <si>
    <t>５３年</t>
  </si>
  <si>
    <t>（ 6月15日）</t>
  </si>
  <si>
    <t>５６年</t>
  </si>
  <si>
    <t>（ 7月 1日）</t>
  </si>
  <si>
    <t>６１年</t>
  </si>
  <si>
    <t>平成</t>
  </si>
  <si>
    <t>　３年</t>
  </si>
  <si>
    <t>　８年</t>
  </si>
  <si>
    <t>（10月 1日）</t>
  </si>
  <si>
    <t>１１年</t>
  </si>
  <si>
    <t>１３年</t>
  </si>
  <si>
    <t>１６年</t>
  </si>
  <si>
    <t>（ ６月 1日）</t>
  </si>
  <si>
    <t>注）</t>
  </si>
  <si>
    <t>調査は、昭和５６年までは３年ごとに、昭和６１年からは５年ごとに実施されている。</t>
  </si>
  <si>
    <t>平成８年以降は、５年ごとの調査の中間年に簡易調査が実施されている。</t>
  </si>
  <si>
    <t>事業所数</t>
  </si>
  <si>
    <t>従業者数</t>
  </si>
  <si>
    <t>構成比</t>
  </si>
  <si>
    <t>建設業</t>
  </si>
  <si>
    <t>電 気・ガ ス・熱供給・水道業</t>
  </si>
  <si>
    <t>情報通信業</t>
  </si>
  <si>
    <t>運輸業</t>
  </si>
  <si>
    <t>卸売・小売業</t>
  </si>
  <si>
    <t>不動産業</t>
  </si>
  <si>
    <t>医療、福祉</t>
  </si>
  <si>
    <t>教育、学習支援業</t>
  </si>
  <si>
    <t>　　　産  業  大  分  類</t>
  </si>
  <si>
    <t>平成１６年</t>
  </si>
  <si>
    <t>平成１３年</t>
  </si>
  <si>
    <t>増減数</t>
  </si>
  <si>
    <t>増減率(%)</t>
  </si>
  <si>
    <t>全産業</t>
  </si>
  <si>
    <t>農林漁業</t>
  </si>
  <si>
    <t>鉱業</t>
  </si>
  <si>
    <t>製造業</t>
  </si>
  <si>
    <t>情報通信業</t>
  </si>
  <si>
    <t>金融・保険業</t>
  </si>
  <si>
    <t>飲食店、宿泊業</t>
  </si>
  <si>
    <t>複合サービス事業</t>
  </si>
  <si>
    <t>サービス業（他に分類されないもの）</t>
  </si>
  <si>
    <t>複合サービス事業</t>
  </si>
  <si>
    <t>平成13年</t>
  </si>
  <si>
    <t>・・・</t>
  </si>
  <si>
    <t>派遣・下請従業者のみ</t>
  </si>
  <si>
    <t>平成16年</t>
  </si>
  <si>
    <t>平成11年</t>
  </si>
  <si>
    <t>従業者規模</t>
  </si>
  <si>
    <t>構成比</t>
  </si>
  <si>
    <t>(%)</t>
  </si>
  <si>
    <r>
      <t xml:space="preserve">  総数     </t>
    </r>
    <r>
      <rPr>
        <sz val="10"/>
        <color indexed="9"/>
        <rFont val="ＭＳ Ｐゴシック"/>
        <family val="3"/>
      </rPr>
      <t>'</t>
    </r>
  </si>
  <si>
    <t xml:space="preserve">  1 ～   4 人</t>
  </si>
  <si>
    <t xml:space="preserve">  5 ～   9 人</t>
  </si>
  <si>
    <t xml:space="preserve"> 10 ～  19 人</t>
  </si>
  <si>
    <t xml:space="preserve"> 20 ～  29 人</t>
  </si>
  <si>
    <t xml:space="preserve"> 30 ～  49 人</t>
  </si>
  <si>
    <t xml:space="preserve"> 50 ～  99 人</t>
  </si>
  <si>
    <t xml:space="preserve"> 100 ～  199 人</t>
  </si>
  <si>
    <t xml:space="preserve"> 200 ～  299 人</t>
  </si>
  <si>
    <t xml:space="preserve">  300 人       以 上</t>
  </si>
  <si>
    <t>派遣・下請従業者のみ</t>
  </si>
  <si>
    <t>従業者</t>
  </si>
  <si>
    <t>産 業 中 分 類</t>
  </si>
  <si>
    <t>総数</t>
  </si>
  <si>
    <t xml:space="preserve">   1～ 4 人</t>
  </si>
  <si>
    <t xml:space="preserve">   5～9 人</t>
  </si>
  <si>
    <t xml:space="preserve"> 10 ～ 19 人</t>
  </si>
  <si>
    <t>100 ～ 199 人</t>
  </si>
  <si>
    <t>200 ～ 299 人</t>
  </si>
  <si>
    <t>300 人　以上</t>
  </si>
  <si>
    <t>総数</t>
  </si>
  <si>
    <t>農林漁業</t>
  </si>
  <si>
    <t>鉱業</t>
  </si>
  <si>
    <t>建設業</t>
  </si>
  <si>
    <t>電気・ガス・熱供給・水道業</t>
  </si>
  <si>
    <t>運輸業</t>
  </si>
  <si>
    <t>卸売・小売業</t>
  </si>
  <si>
    <t>金融・保険業</t>
  </si>
  <si>
    <t>不動産業</t>
  </si>
  <si>
    <t>飲食店、宿泊業</t>
  </si>
  <si>
    <t>サービス業（他に分類されないもの）</t>
  </si>
  <si>
    <r>
      <t>-</t>
    </r>
    <r>
      <rPr>
        <sz val="11"/>
        <color indexed="9"/>
        <rFont val="ＭＳ Ｐゴシック"/>
        <family val="3"/>
      </rPr>
      <t>'</t>
    </r>
  </si>
  <si>
    <r>
      <t xml:space="preserve">-  </t>
    </r>
    <r>
      <rPr>
        <sz val="11"/>
        <color indexed="9"/>
        <rFont val="ＭＳ Ｐゴシック"/>
        <family val="3"/>
      </rPr>
      <t>'</t>
    </r>
  </si>
  <si>
    <t>－</t>
  </si>
  <si>
    <t>－</t>
  </si>
  <si>
    <t>事　　業　　所　　数</t>
  </si>
  <si>
    <t>従　　業　　者　　数</t>
  </si>
  <si>
    <t>経　営　組　織</t>
  </si>
  <si>
    <t>構成比</t>
  </si>
  <si>
    <t>増加数</t>
  </si>
  <si>
    <t>（％）</t>
  </si>
  <si>
    <t>民　　　　営</t>
  </si>
  <si>
    <t>個　　人</t>
  </si>
  <si>
    <t>法　　人</t>
  </si>
  <si>
    <t>会社</t>
  </si>
  <si>
    <t>会社以外</t>
  </si>
  <si>
    <t>法人以外団体</t>
  </si>
  <si>
    <t>産業大分類</t>
  </si>
  <si>
    <t>事業所数</t>
  </si>
  <si>
    <t>構　成　比　（％）</t>
  </si>
  <si>
    <t>総  数</t>
  </si>
  <si>
    <t xml:space="preserve"> 単　独　　　　　事 業 所</t>
  </si>
  <si>
    <t>本所・本社・本店</t>
  </si>
  <si>
    <t>支所・支社・支店</t>
  </si>
  <si>
    <t>本所・本社・本店</t>
  </si>
  <si>
    <t>支所・支社・支店</t>
  </si>
  <si>
    <t>事業所総数（民営）</t>
  </si>
  <si>
    <t>建設業</t>
  </si>
  <si>
    <t>電 気・ガ ス・熱供給・水道業</t>
  </si>
  <si>
    <t>情報通信業</t>
  </si>
  <si>
    <t>運輸業</t>
  </si>
  <si>
    <t>卸売・小売業</t>
  </si>
  <si>
    <t>金融・保険業</t>
  </si>
  <si>
    <t>サービス業</t>
  </si>
  <si>
    <t>昭和29年以前</t>
  </si>
  <si>
    <t>昭和30年～　昭和３９年</t>
  </si>
  <si>
    <t>昭和４0年～　昭和４９年</t>
  </si>
  <si>
    <t>昭和５0年～　昭和５９年</t>
  </si>
  <si>
    <t>昭和６0年～　平成６年</t>
  </si>
  <si>
    <t>平成 ７年 ～  平成１１年</t>
  </si>
  <si>
    <t>平成１２年</t>
  </si>
  <si>
    <t>平成１４年</t>
  </si>
  <si>
    <t>平成１５年</t>
  </si>
  <si>
    <t>構成比(%)</t>
  </si>
  <si>
    <t>-</t>
  </si>
  <si>
    <t>従業上の地位</t>
  </si>
  <si>
    <t>平成１６年</t>
  </si>
  <si>
    <t>平成1３年</t>
  </si>
  <si>
    <t>平成１３年～１６年　増加率(％）</t>
  </si>
  <si>
    <t>従業者数</t>
  </si>
  <si>
    <r>
      <t>構成比</t>
    </r>
    <r>
      <rPr>
        <sz val="8"/>
        <rFont val="ＭＳ Ｐ明朝"/>
        <family val="1"/>
      </rPr>
      <t>(％）</t>
    </r>
  </si>
  <si>
    <t>増加数</t>
  </si>
  <si>
    <t>　　　　　　*) 常　用　雇　用　者</t>
  </si>
  <si>
    <t>　　　　　　臨　時　雇　用　者</t>
  </si>
  <si>
    <t>*) 常用雇用者(正社員・正職員及び正社員・正職員以外)</t>
  </si>
  <si>
    <t>産業（大分類）</t>
  </si>
  <si>
    <t>構成比（％）</t>
  </si>
  <si>
    <t>個人事業主</t>
  </si>
  <si>
    <t>無給の家族従業者</t>
  </si>
  <si>
    <t>雇用者</t>
  </si>
  <si>
    <t>有給役員</t>
  </si>
  <si>
    <t>常用雇用者</t>
  </si>
  <si>
    <t>臨時雇用者</t>
  </si>
  <si>
    <t>従業者総数</t>
  </si>
  <si>
    <t>電 気・ガ ス・熱供給・水道業</t>
  </si>
  <si>
    <t>従　業　者　総　数　</t>
  </si>
  <si>
    <t>　　　個　人　事　業　主</t>
  </si>
  <si>
    <t>　　　無給の家族従業者</t>
  </si>
  <si>
    <t>　　　有　　給　　役　　員</t>
  </si>
  <si>
    <t>　　　雇　　用　　者</t>
  </si>
  <si>
    <t>表2 産業（大分類）別事業所数の推移</t>
  </si>
  <si>
    <t>表3 産業（大分類）別従業者数の推移</t>
  </si>
  <si>
    <t>表4 従業者規模別事業所数（民営）</t>
  </si>
  <si>
    <t>表5 従業者規模別従業者数（民営）</t>
  </si>
  <si>
    <t>表6 産業（中分類）, 従業者規模（10区分）別民営事業所数</t>
  </si>
  <si>
    <t>表7 産業（中分類）, 従業者規模（10区分）別民営従業者数</t>
  </si>
  <si>
    <t>表8 経営組織別事業所数及び従業者数</t>
  </si>
  <si>
    <t>表9 産業大分類、本所・支所別事業所数とその構成比（民営）</t>
  </si>
  <si>
    <t>表10 産業大分類、開設時期別事業所数（民営）</t>
  </si>
  <si>
    <t>表11 従業上の地位別従業者数（民営）</t>
  </si>
  <si>
    <t>表12 従業上の地位別従業者数（民営）</t>
  </si>
  <si>
    <t>事業所数</t>
  </si>
  <si>
    <t>従業者数（人）</t>
  </si>
  <si>
    <t>従業者による主要な産業</t>
  </si>
  <si>
    <t>（校区内構成比１０％以上の産業－上位３種）</t>
  </si>
  <si>
    <t>市　　　　　計</t>
  </si>
  <si>
    <t>城　 　　　　 南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</si>
</sst>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;&quot;△ &quot;#,##0"/>
    <numFmt numFmtId="179" formatCode="#,##0.0_ "/>
    <numFmt numFmtId="180" formatCode="0.0_ "/>
    <numFmt numFmtId="181" formatCode="#,##0.0000"/>
    <numFmt numFmtId="182" formatCode="\ ###,###,##0;&quot;-&quot;###,###,##0"/>
    <numFmt numFmtId="183" formatCode="#,###,###,##0;&quot; -&quot;###,###,##0"/>
    <numFmt numFmtId="184" formatCode="\ ###,##0.0;&quot;-&quot;###,##0.0"/>
    <numFmt numFmtId="185" formatCode="0.0_);[Red]\(0.0\)"/>
    <numFmt numFmtId="186" formatCode="###,###,##0;&quot;-&quot;##,###,##0"/>
    <numFmt numFmtId="187" formatCode="##,###,###,##0;&quot;-&quot;#,###,###,##0"/>
    <numFmt numFmtId="188" formatCode="###,###,###,##0;&quot;-&quot;##,###,###,##0"/>
    <numFmt numFmtId="189" formatCode="###,###,##0.0;&quot;-&quot;##,###,##0.0"/>
    <numFmt numFmtId="190" formatCode="\ ###,###,##0.0;&quot;-&quot;###,###,##0.0"/>
    <numFmt numFmtId="191" formatCode="###,##0.0;&quot;-&quot;##,##0.0"/>
    <numFmt numFmtId="192" formatCode="#,###,##0.0;&quot; -&quot;###,##0.0"/>
    <numFmt numFmtId="193" formatCode="#,##0\ ;[Red]\-#,##0"/>
    <numFmt numFmtId="194" formatCode="#,##0;&quot;△    &quot;#,##0"/>
    <numFmt numFmtId="195" formatCode="#,##0;&quot;△       &quot;#,##0"/>
    <numFmt numFmtId="196" formatCode="#,##0;&quot;△      &quot;#,##0"/>
    <numFmt numFmtId="197" formatCode="#,##0;&quot;△     &quot;#,##0"/>
    <numFmt numFmtId="198" formatCode="#,##0;&quot;△  &quot;#,##0"/>
    <numFmt numFmtId="199" formatCode="0.0%"/>
    <numFmt numFmtId="200" formatCode="##,###,##0;&quot;-&quot;#,###,##0"/>
    <numFmt numFmtId="201" formatCode="\ ###,###,###,##0;&quot;-&quot;###,###,###,##0"/>
    <numFmt numFmtId="202" formatCode="#,###,###,###,##0;&quot; -&quot;###,###,###,##0"/>
    <numFmt numFmtId="203" formatCode="#,###,##0;&quot; -&quot;###,##0"/>
    <numFmt numFmtId="204" formatCode="\ ###,##0;&quot;-&quot;###,##0"/>
    <numFmt numFmtId="205" formatCode="#,##0\ "/>
    <numFmt numFmtId="206" formatCode="#,##0\ \ "/>
    <numFmt numFmtId="207" formatCode="#,##0_);[Red]\(#,##0\)"/>
    <numFmt numFmtId="208" formatCode="&quot;\&quot;#,##0.0_);[Red]\(&quot;\&quot;#,##0.0\)"/>
    <numFmt numFmtId="209" formatCode="&quot;\&quot;#,##0.0;&quot;\&quot;\-#,##0.0"/>
    <numFmt numFmtId="210" formatCode="#,##0.0_);[Red]\(#,##0.0\)"/>
    <numFmt numFmtId="211" formatCode="0_);[Red]\(0\)"/>
    <numFmt numFmtId="212" formatCode="0.0;&quot;△ &quot;0.0"/>
    <numFmt numFmtId="213" formatCode="#,##0.0;&quot;△ &quot;#,##0.0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3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17"/>
      <name val="ＭＳ Ｐ明朝"/>
      <family val="1"/>
    </font>
    <font>
      <sz val="10"/>
      <color indexed="9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2"/>
      <name val="ＭＳ Ｐ明朝"/>
      <family val="1"/>
    </font>
    <font>
      <sz val="2.75"/>
      <name val="ＭＳ Ｐゴシック"/>
      <family val="3"/>
    </font>
    <font>
      <sz val="1.75"/>
      <name val="ＭＳ Ｐ明朝"/>
      <family val="1"/>
    </font>
    <font>
      <b/>
      <sz val="11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14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/>
    </xf>
    <xf numFmtId="186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vertical="top"/>
    </xf>
    <xf numFmtId="178" fontId="10" fillId="0" borderId="13" xfId="0" applyNumberFormat="1" applyFont="1" applyBorder="1" applyAlignment="1">
      <alignment vertical="center"/>
    </xf>
    <xf numFmtId="0" fontId="14" fillId="0" borderId="0" xfId="0" applyFont="1" applyAlignment="1">
      <alignment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212" fontId="0" fillId="0" borderId="3" xfId="0" applyNumberFormat="1" applyFont="1" applyBorder="1" applyAlignment="1">
      <alignment vertical="center"/>
    </xf>
    <xf numFmtId="188" fontId="21" fillId="0" borderId="12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Border="1" applyAlignment="1">
      <alignment vertical="center"/>
    </xf>
    <xf numFmtId="212" fontId="0" fillId="0" borderId="3" xfId="0" applyNumberFormat="1" applyFont="1" applyBorder="1" applyAlignment="1">
      <alignment vertical="center"/>
    </xf>
    <xf numFmtId="182" fontId="0" fillId="0" borderId="12" xfId="0" applyNumberFormat="1" applyFont="1" applyFill="1" applyBorder="1" applyAlignment="1" quotePrefix="1">
      <alignment horizontal="right" vertical="center"/>
    </xf>
    <xf numFmtId="179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93" fontId="0" fillId="0" borderId="0" xfId="0" applyNumberFormat="1" applyFont="1" applyFill="1" applyAlignment="1" quotePrefix="1">
      <alignment horizontal="right" vertical="center"/>
    </xf>
    <xf numFmtId="185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213" fontId="0" fillId="0" borderId="0" xfId="0" applyNumberFormat="1" applyFont="1" applyAlignment="1">
      <alignment vertical="center"/>
    </xf>
    <xf numFmtId="207" fontId="0" fillId="0" borderId="12" xfId="0" applyNumberFormat="1" applyFont="1" applyBorder="1" applyAlignment="1">
      <alignment vertical="center"/>
    </xf>
    <xf numFmtId="210" fontId="0" fillId="0" borderId="0" xfId="0" applyNumberFormat="1" applyFont="1" applyAlignment="1">
      <alignment vertical="center"/>
    </xf>
    <xf numFmtId="193" fontId="0" fillId="0" borderId="12" xfId="0" applyNumberFormat="1" applyFont="1" applyFill="1" applyBorder="1" applyAlignment="1" quotePrefix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2" fillId="0" borderId="5" xfId="0" applyFont="1" applyFill="1" applyBorder="1" applyAlignment="1">
      <alignment horizontal="right"/>
    </xf>
    <xf numFmtId="0" fontId="22" fillId="0" borderId="6" xfId="0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201" fontId="5" fillId="0" borderId="6" xfId="0" applyNumberFormat="1" applyFont="1" applyFill="1" applyBorder="1" applyAlignment="1">
      <alignment horizontal="right" wrapText="1"/>
    </xf>
    <xf numFmtId="0" fontId="5" fillId="0" borderId="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6" fontId="10" fillId="0" borderId="0" xfId="0" applyNumberFormat="1" applyFont="1" applyBorder="1" applyAlignment="1">
      <alignment vertical="center"/>
    </xf>
    <xf numFmtId="201" fontId="2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206" fontId="12" fillId="0" borderId="0" xfId="0" applyNumberFormat="1" applyFont="1" applyFill="1" applyBorder="1" applyAlignment="1" quotePrefix="1">
      <alignment horizontal="right" vertical="center"/>
    </xf>
    <xf numFmtId="206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 quotePrefix="1">
      <alignment horizontal="right" vertical="center"/>
    </xf>
    <xf numFmtId="176" fontId="4" fillId="0" borderId="0" xfId="0" applyNumberFormat="1" applyFont="1" applyBorder="1" applyAlignment="1" quotePrefix="1">
      <alignment horizontal="right" vertical="center"/>
    </xf>
    <xf numFmtId="201" fontId="24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87" fontId="13" fillId="0" borderId="0" xfId="0" applyNumberFormat="1" applyFont="1" applyFill="1" applyAlignment="1">
      <alignment horizontal="left" vertical="center"/>
    </xf>
    <xf numFmtId="187" fontId="13" fillId="0" borderId="0" xfId="0" applyNumberFormat="1" applyFont="1" applyFill="1" applyAlignment="1">
      <alignment horizontal="right" vertical="center"/>
    </xf>
    <xf numFmtId="182" fontId="13" fillId="0" borderId="0" xfId="0" applyNumberFormat="1" applyFont="1" applyFill="1" applyAlignment="1">
      <alignment horizontal="right" vertical="center"/>
    </xf>
    <xf numFmtId="186" fontId="13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/>
    </xf>
    <xf numFmtId="201" fontId="24" fillId="0" borderId="0" xfId="0" applyNumberFormat="1" applyFont="1" applyFill="1" applyAlignment="1">
      <alignment horizontal="right" vertical="center"/>
    </xf>
    <xf numFmtId="187" fontId="24" fillId="0" borderId="0" xfId="0" applyNumberFormat="1" applyFont="1" applyFill="1" applyAlignment="1">
      <alignment horizontal="right"/>
    </xf>
    <xf numFmtId="182" fontId="24" fillId="0" borderId="0" xfId="0" applyNumberFormat="1" applyFont="1" applyFill="1" applyAlignment="1">
      <alignment horizontal="right"/>
    </xf>
    <xf numFmtId="186" fontId="24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 wrapText="1"/>
    </xf>
    <xf numFmtId="201" fontId="24" fillId="0" borderId="21" xfId="0" applyNumberFormat="1" applyFont="1" applyFill="1" applyBorder="1" applyAlignment="1">
      <alignment horizontal="center" vertical="center" wrapText="1"/>
    </xf>
    <xf numFmtId="187" fontId="24" fillId="0" borderId="21" xfId="0" applyNumberFormat="1" applyFont="1" applyFill="1" applyBorder="1" applyAlignment="1">
      <alignment horizontal="center" vertical="center" wrapText="1"/>
    </xf>
    <xf numFmtId="182" fontId="24" fillId="0" borderId="21" xfId="0" applyNumberFormat="1" applyFont="1" applyFill="1" applyBorder="1" applyAlignment="1">
      <alignment horizontal="center" vertical="center" wrapText="1"/>
    </xf>
    <xf numFmtId="186" fontId="24" fillId="0" borderId="21" xfId="0" applyNumberFormat="1" applyFont="1" applyFill="1" applyBorder="1" applyAlignment="1">
      <alignment horizontal="center" vertical="center" wrapText="1"/>
    </xf>
    <xf numFmtId="182" fontId="24" fillId="0" borderId="20" xfId="0" applyNumberFormat="1" applyFont="1" applyFill="1" applyBorder="1" applyAlignment="1">
      <alignment horizontal="center" vertical="center" wrapText="1"/>
    </xf>
    <xf numFmtId="187" fontId="6" fillId="0" borderId="0" xfId="0" applyNumberFormat="1" applyFont="1" applyAlignment="1">
      <alignment/>
    </xf>
    <xf numFmtId="182" fontId="12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 quotePrefix="1">
      <alignment horizontal="right" vertical="center"/>
    </xf>
    <xf numFmtId="186" fontId="24" fillId="0" borderId="20" xfId="0" applyNumberFormat="1" applyFont="1" applyFill="1" applyBorder="1" applyAlignment="1">
      <alignment horizontal="center" vertical="center" wrapText="1"/>
    </xf>
    <xf numFmtId="182" fontId="24" fillId="0" borderId="0" xfId="0" applyNumberFormat="1" applyFont="1" applyFill="1" applyBorder="1" applyAlignment="1">
      <alignment horizontal="center" vertical="center" wrapText="1"/>
    </xf>
    <xf numFmtId="182" fontId="12" fillId="0" borderId="0" xfId="0" applyNumberFormat="1" applyFont="1" applyFill="1" applyBorder="1" applyAlignment="1" quotePrefix="1">
      <alignment horizontal="right"/>
    </xf>
    <xf numFmtId="182" fontId="12" fillId="0" borderId="0" xfId="0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8" fontId="0" fillId="0" borderId="13" xfId="0" applyNumberFormat="1" applyFont="1" applyBorder="1" applyAlignment="1" quotePrefix="1">
      <alignment horizontal="right" vertical="center"/>
    </xf>
    <xf numFmtId="176" fontId="0" fillId="0" borderId="13" xfId="0" applyNumberFormat="1" applyFont="1" applyBorder="1" applyAlignment="1" quotePrefix="1">
      <alignment horizontal="right" vertical="center"/>
    </xf>
    <xf numFmtId="201" fontId="27" fillId="0" borderId="0" xfId="0" applyNumberFormat="1" applyFont="1" applyFill="1" applyAlignment="1">
      <alignment horizontal="left" vertical="center"/>
    </xf>
    <xf numFmtId="201" fontId="21" fillId="0" borderId="10" xfId="0" applyNumberFormat="1" applyFont="1" applyFill="1" applyBorder="1" applyAlignment="1" quotePrefix="1">
      <alignment horizontal="right" vertical="center"/>
    </xf>
    <xf numFmtId="187" fontId="21" fillId="0" borderId="10" xfId="0" applyNumberFormat="1" applyFont="1" applyFill="1" applyBorder="1" applyAlignment="1" quotePrefix="1">
      <alignment horizontal="right" vertical="center"/>
    </xf>
    <xf numFmtId="201" fontId="21" fillId="0" borderId="0" xfId="0" applyNumberFormat="1" applyFont="1" applyFill="1" applyBorder="1" applyAlignment="1" quotePrefix="1">
      <alignment horizontal="right" vertical="center"/>
    </xf>
    <xf numFmtId="187" fontId="21" fillId="0" borderId="0" xfId="0" applyNumberFormat="1" applyFont="1" applyFill="1" applyBorder="1" applyAlignment="1" quotePrefix="1">
      <alignment horizontal="right" vertical="center"/>
    </xf>
    <xf numFmtId="187" fontId="21" fillId="0" borderId="0" xfId="0" applyNumberFormat="1" applyFont="1" applyFill="1" applyBorder="1" applyAlignment="1">
      <alignment horizontal="right" vertical="center"/>
    </xf>
    <xf numFmtId="201" fontId="21" fillId="0" borderId="0" xfId="0" applyNumberFormat="1" applyFont="1" applyFill="1" applyBorder="1" applyAlignment="1">
      <alignment horizontal="right" vertical="center"/>
    </xf>
    <xf numFmtId="182" fontId="21" fillId="0" borderId="0" xfId="0" applyNumberFormat="1" applyFont="1" applyFill="1" applyBorder="1" applyAlignment="1">
      <alignment horizontal="right" vertical="center"/>
    </xf>
    <xf numFmtId="182" fontId="21" fillId="0" borderId="0" xfId="0" applyNumberFormat="1" applyFont="1" applyFill="1" applyBorder="1" applyAlignment="1" quotePrefix="1">
      <alignment horizontal="right" vertical="center"/>
    </xf>
    <xf numFmtId="186" fontId="21" fillId="0" borderId="0" xfId="0" applyNumberFormat="1" applyFont="1" applyFill="1" applyBorder="1" applyAlignment="1">
      <alignment horizontal="right" vertical="center"/>
    </xf>
    <xf numFmtId="186" fontId="21" fillId="0" borderId="0" xfId="0" applyNumberFormat="1" applyFont="1" applyFill="1" applyBorder="1" applyAlignment="1" quotePrefix="1">
      <alignment horizontal="right" vertical="center"/>
    </xf>
    <xf numFmtId="201" fontId="21" fillId="0" borderId="15" xfId="0" applyNumberFormat="1" applyFont="1" applyFill="1" applyBorder="1" applyAlignment="1" quotePrefix="1">
      <alignment horizontal="right" vertical="center"/>
    </xf>
    <xf numFmtId="187" fontId="21" fillId="0" borderId="13" xfId="0" applyNumberFormat="1" applyFont="1" applyFill="1" applyBorder="1" applyAlignment="1" quotePrefix="1">
      <alignment horizontal="right" vertical="center"/>
    </xf>
    <xf numFmtId="182" fontId="21" fillId="0" borderId="13" xfId="0" applyNumberFormat="1" applyFont="1" applyFill="1" applyBorder="1" applyAlignment="1" quotePrefix="1">
      <alignment horizontal="right" vertical="center"/>
    </xf>
    <xf numFmtId="186" fontId="21" fillId="0" borderId="13" xfId="0" applyNumberFormat="1" applyFont="1" applyFill="1" applyBorder="1" applyAlignment="1" quotePrefix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3" xfId="0" applyBorder="1" applyAlignment="1">
      <alignment horizontal="left"/>
    </xf>
    <xf numFmtId="3" fontId="6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14" fillId="0" borderId="0" xfId="0" applyFont="1" applyFill="1" applyBorder="1" applyAlignment="1">
      <alignment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07" fontId="0" fillId="0" borderId="9" xfId="0" applyNumberFormat="1" applyFont="1" applyBorder="1" applyAlignment="1">
      <alignment horizontal="right" vertical="center"/>
    </xf>
    <xf numFmtId="207" fontId="0" fillId="0" borderId="10" xfId="0" applyNumberFormat="1" applyFont="1" applyBorder="1" applyAlignment="1">
      <alignment horizontal="right" vertical="center"/>
    </xf>
    <xf numFmtId="207" fontId="0" fillId="0" borderId="11" xfId="0" applyNumberFormat="1" applyFont="1" applyBorder="1" applyAlignment="1">
      <alignment horizontal="right" vertical="center"/>
    </xf>
    <xf numFmtId="210" fontId="0" fillId="0" borderId="0" xfId="0" applyNumberFormat="1" applyFont="1" applyBorder="1" applyAlignment="1">
      <alignment horizontal="right" vertical="center"/>
    </xf>
    <xf numFmtId="207" fontId="8" fillId="0" borderId="0" xfId="0" applyNumberFormat="1" applyFont="1" applyBorder="1" applyAlignment="1">
      <alignment horizontal="right" vertical="center"/>
    </xf>
    <xf numFmtId="207" fontId="8" fillId="0" borderId="13" xfId="0" applyNumberFormat="1" applyFont="1" applyBorder="1" applyAlignment="1">
      <alignment horizontal="right" vertical="center"/>
    </xf>
    <xf numFmtId="207" fontId="0" fillId="0" borderId="12" xfId="0" applyNumberFormat="1" applyFont="1" applyBorder="1" applyAlignment="1">
      <alignment horizontal="right" vertical="center"/>
    </xf>
    <xf numFmtId="207" fontId="0" fillId="0" borderId="0" xfId="0" applyNumberFormat="1" applyFont="1" applyBorder="1" applyAlignment="1">
      <alignment horizontal="right" vertical="center"/>
    </xf>
    <xf numFmtId="207" fontId="0" fillId="0" borderId="3" xfId="0" applyNumberFormat="1" applyFont="1" applyBorder="1" applyAlignment="1">
      <alignment horizontal="right" vertical="center"/>
    </xf>
    <xf numFmtId="210" fontId="0" fillId="0" borderId="0" xfId="0" applyNumberFormat="1" applyFont="1" applyBorder="1" applyAlignment="1">
      <alignment vertical="center"/>
    </xf>
    <xf numFmtId="207" fontId="0" fillId="0" borderId="0" xfId="0" applyNumberFormat="1" applyFont="1" applyBorder="1" applyAlignment="1" quotePrefix="1">
      <alignment horizontal="right" vertical="center"/>
    </xf>
    <xf numFmtId="207" fontId="0" fillId="0" borderId="3" xfId="0" applyNumberFormat="1" applyFont="1" applyBorder="1" applyAlignment="1" quotePrefix="1">
      <alignment horizontal="right" vertical="center"/>
    </xf>
    <xf numFmtId="207" fontId="0" fillId="0" borderId="15" xfId="0" applyNumberFormat="1" applyFont="1" applyBorder="1" applyAlignment="1">
      <alignment horizontal="right" vertical="center"/>
    </xf>
    <xf numFmtId="207" fontId="0" fillId="0" borderId="13" xfId="0" applyNumberFormat="1" applyFont="1" applyBorder="1" applyAlignment="1">
      <alignment horizontal="right" vertical="center"/>
    </xf>
    <xf numFmtId="207" fontId="0" fillId="0" borderId="14" xfId="0" applyNumberFormat="1" applyFont="1" applyBorder="1" applyAlignment="1">
      <alignment horizontal="right" vertical="center"/>
    </xf>
    <xf numFmtId="210" fontId="0" fillId="0" borderId="13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41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right" vertical="center"/>
    </xf>
    <xf numFmtId="207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 shrinkToFit="1"/>
    </xf>
    <xf numFmtId="213" fontId="6" fillId="0" borderId="0" xfId="0" applyNumberFormat="1" applyFont="1" applyAlignment="1">
      <alignment horizontal="left" vertical="center" shrinkToFit="1"/>
    </xf>
    <xf numFmtId="41" fontId="8" fillId="0" borderId="13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horizontal="right" vertical="center"/>
    </xf>
    <xf numFmtId="178" fontId="8" fillId="0" borderId="13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horizontal="left" vertical="center" shrinkToFit="1"/>
    </xf>
    <xf numFmtId="213" fontId="6" fillId="0" borderId="13" xfId="0" applyNumberFormat="1" applyFont="1" applyBorder="1" applyAlignment="1">
      <alignment horizontal="left" vertical="center" shrinkToFit="1"/>
    </xf>
    <xf numFmtId="41" fontId="8" fillId="0" borderId="22" xfId="0" applyNumberFormat="1" applyFont="1" applyBorder="1" applyAlignment="1">
      <alignment horizontal="center" vertical="center"/>
    </xf>
    <xf numFmtId="179" fontId="8" fillId="0" borderId="22" xfId="0" applyNumberFormat="1" applyFont="1" applyBorder="1" applyAlignment="1">
      <alignment horizontal="center" vertical="center" wrapText="1" shrinkToFit="1"/>
    </xf>
    <xf numFmtId="178" fontId="8" fillId="0" borderId="22" xfId="0" applyNumberFormat="1" applyFont="1" applyBorder="1" applyAlignment="1">
      <alignment horizontal="center" vertical="center"/>
    </xf>
    <xf numFmtId="207" fontId="8" fillId="0" borderId="22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41" fontId="6" fillId="0" borderId="12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207" fontId="6" fillId="0" borderId="0" xfId="0" applyNumberFormat="1" applyFont="1" applyBorder="1" applyAlignment="1">
      <alignment horizontal="right" vertical="center"/>
    </xf>
    <xf numFmtId="41" fontId="10" fillId="0" borderId="12" xfId="0" applyNumberFormat="1" applyFont="1" applyBorder="1" applyAlignment="1">
      <alignment horizontal="left" vertical="center" shrinkToFit="1"/>
    </xf>
    <xf numFmtId="41" fontId="10" fillId="0" borderId="17" xfId="0" applyNumberFormat="1" applyFont="1" applyBorder="1" applyAlignment="1">
      <alignment horizontal="left" vertical="center" shrinkToFit="1"/>
    </xf>
    <xf numFmtId="213" fontId="10" fillId="0" borderId="0" xfId="0" applyNumberFormat="1" applyFont="1" applyBorder="1" applyAlignment="1">
      <alignment horizontal="left" vertical="center" shrinkToFit="1"/>
    </xf>
    <xf numFmtId="41" fontId="31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41" fontId="10" fillId="0" borderId="4" xfId="0" applyNumberFormat="1" applyFont="1" applyBorder="1" applyAlignment="1">
      <alignment horizontal="left" vertical="center" shrinkToFit="1"/>
    </xf>
    <xf numFmtId="41" fontId="8" fillId="0" borderId="0" xfId="0" applyNumberFormat="1" applyFont="1" applyAlignment="1">
      <alignment horizontal="center" vertical="center"/>
    </xf>
    <xf numFmtId="41" fontId="6" fillId="0" borderId="12" xfId="0" applyNumberFormat="1" applyFont="1" applyBorder="1" applyAlignment="1">
      <alignment horizontal="left" vertical="center" shrinkToFit="1"/>
    </xf>
    <xf numFmtId="41" fontId="6" fillId="0" borderId="4" xfId="0" applyNumberFormat="1" applyFont="1" applyBorder="1" applyAlignment="1">
      <alignment horizontal="left" vertical="center" shrinkToFit="1"/>
    </xf>
    <xf numFmtId="213" fontId="6" fillId="0" borderId="0" xfId="0" applyNumberFormat="1" applyFont="1" applyBorder="1" applyAlignment="1">
      <alignment horizontal="left" vertical="center" shrinkToFit="1"/>
    </xf>
    <xf numFmtId="213" fontId="6" fillId="0" borderId="4" xfId="0" applyNumberFormat="1" applyFont="1" applyBorder="1" applyAlignment="1">
      <alignment horizontal="left" vertical="center" shrinkToFit="1"/>
    </xf>
    <xf numFmtId="41" fontId="8" fillId="0" borderId="15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left" vertical="center" shrinkToFit="1"/>
    </xf>
    <xf numFmtId="41" fontId="6" fillId="0" borderId="23" xfId="0" applyNumberFormat="1" applyFont="1" applyBorder="1" applyAlignment="1">
      <alignment horizontal="left" vertical="center" shrinkToFit="1"/>
    </xf>
    <xf numFmtId="41" fontId="8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left" vertical="center" shrinkToFit="1"/>
    </xf>
    <xf numFmtId="41" fontId="7" fillId="0" borderId="13" xfId="0" applyNumberFormat="1" applyFont="1" applyBorder="1" applyAlignment="1">
      <alignment horizontal="left" vertical="center"/>
    </xf>
    <xf numFmtId="41" fontId="0" fillId="0" borderId="0" xfId="0" applyNumberForma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left" vertical="center" shrinkToFit="1"/>
    </xf>
    <xf numFmtId="41" fontId="6" fillId="0" borderId="12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right" vertical="center"/>
    </xf>
    <xf numFmtId="179" fontId="8" fillId="0" borderId="13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178" fontId="32" fillId="0" borderId="0" xfId="0" applyNumberFormat="1" applyFont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8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178" fontId="0" fillId="0" borderId="9" xfId="0" applyNumberFormat="1" applyFont="1" applyBorder="1" applyAlignment="1">
      <alignment vertical="center"/>
    </xf>
    <xf numFmtId="213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213" fontId="0" fillId="0" borderId="11" xfId="0" applyNumberFormat="1" applyFont="1" applyBorder="1" applyAlignment="1">
      <alignment vertical="center"/>
    </xf>
    <xf numFmtId="213" fontId="0" fillId="0" borderId="0" xfId="0" applyNumberFormat="1" applyFont="1" applyBorder="1" applyAlignment="1">
      <alignment vertical="center"/>
    </xf>
    <xf numFmtId="202" fontId="0" fillId="0" borderId="12" xfId="21" applyNumberFormat="1" applyFont="1" applyFill="1" applyBorder="1" applyAlignment="1" quotePrefix="1">
      <alignment horizontal="right" vertical="center"/>
      <protection/>
    </xf>
    <xf numFmtId="213" fontId="0" fillId="0" borderId="3" xfId="0" applyNumberFormat="1" applyFont="1" applyBorder="1" applyAlignment="1">
      <alignment vertical="center"/>
    </xf>
    <xf numFmtId="183" fontId="0" fillId="0" borderId="0" xfId="21" applyNumberFormat="1" applyFont="1" applyFill="1" applyBorder="1" applyAlignment="1" quotePrefix="1">
      <alignment horizontal="right" vertical="center"/>
      <protection/>
    </xf>
    <xf numFmtId="178" fontId="0" fillId="0" borderId="12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213" fontId="0" fillId="0" borderId="13" xfId="0" applyNumberFormat="1" applyFont="1" applyBorder="1" applyAlignment="1">
      <alignment vertical="center"/>
    </xf>
    <xf numFmtId="185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85" fontId="7" fillId="0" borderId="13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206" fontId="21" fillId="0" borderId="12" xfId="0" applyNumberFormat="1" applyFont="1" applyFill="1" applyBorder="1" applyAlignment="1" quotePrefix="1">
      <alignment horizontal="right" vertical="center"/>
    </xf>
    <xf numFmtId="206" fontId="0" fillId="0" borderId="0" xfId="0" applyNumberFormat="1" applyFont="1" applyAlignment="1">
      <alignment vertical="center"/>
    </xf>
    <xf numFmtId="207" fontId="21" fillId="0" borderId="12" xfId="0" applyNumberFormat="1" applyFont="1" applyFill="1" applyBorder="1" applyAlignment="1" quotePrefix="1">
      <alignment horizontal="right" vertical="center"/>
    </xf>
    <xf numFmtId="207" fontId="0" fillId="0" borderId="0" xfId="0" applyNumberFormat="1" applyFont="1" applyAlignment="1">
      <alignment vertical="center"/>
    </xf>
    <xf numFmtId="201" fontId="24" fillId="0" borderId="13" xfId="0" applyNumberFormat="1" applyFont="1" applyFill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206" fontId="0" fillId="0" borderId="10" xfId="0" applyNumberFormat="1" applyFont="1" applyBorder="1" applyAlignment="1">
      <alignment vertical="center"/>
    </xf>
    <xf numFmtId="207" fontId="21" fillId="0" borderId="9" xfId="0" applyNumberFormat="1" applyFont="1" applyFill="1" applyBorder="1" applyAlignment="1" quotePrefix="1">
      <alignment horizontal="right" vertical="center"/>
    </xf>
    <xf numFmtId="207" fontId="0" fillId="0" borderId="10" xfId="0" applyNumberFormat="1" applyFont="1" applyBorder="1" applyAlignment="1">
      <alignment vertical="center"/>
    </xf>
    <xf numFmtId="201" fontId="24" fillId="0" borderId="0" xfId="0" applyNumberFormat="1" applyFont="1" applyFill="1" applyBorder="1" applyAlignment="1">
      <alignment horizontal="distributed" vertical="center"/>
    </xf>
    <xf numFmtId="206" fontId="21" fillId="0" borderId="9" xfId="0" applyNumberFormat="1" applyFont="1" applyFill="1" applyBorder="1" applyAlignment="1" quotePrefix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01" fontId="20" fillId="0" borderId="0" xfId="0" applyNumberFormat="1" applyFont="1" applyFill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206" fontId="21" fillId="0" borderId="15" xfId="0" applyNumberFormat="1" applyFont="1" applyFill="1" applyBorder="1" applyAlignment="1" quotePrefix="1">
      <alignment horizontal="right" vertical="center"/>
    </xf>
    <xf numFmtId="206" fontId="0" fillId="0" borderId="13" xfId="0" applyNumberFormat="1" applyFont="1" applyBorder="1" applyAlignment="1">
      <alignment vertical="center"/>
    </xf>
    <xf numFmtId="206" fontId="20" fillId="0" borderId="12" xfId="0" applyNumberFormat="1" applyFont="1" applyFill="1" applyBorder="1" applyAlignment="1" quotePrefix="1">
      <alignment horizontal="right" vertical="center"/>
    </xf>
    <xf numFmtId="206" fontId="10" fillId="0" borderId="0" xfId="0" applyNumberFormat="1" applyFont="1" applyAlignment="1">
      <alignment vertical="center"/>
    </xf>
    <xf numFmtId="206" fontId="20" fillId="0" borderId="0" xfId="0" applyNumberFormat="1" applyFont="1" applyFill="1" applyBorder="1" applyAlignment="1" quotePrefix="1">
      <alignment horizontal="right" vertical="center"/>
    </xf>
    <xf numFmtId="206" fontId="20" fillId="0" borderId="9" xfId="0" applyNumberFormat="1" applyFont="1" applyFill="1" applyBorder="1" applyAlignment="1" quotePrefix="1">
      <alignment horizontal="right" vertical="center"/>
    </xf>
    <xf numFmtId="206" fontId="10" fillId="0" borderId="10" xfId="0" applyNumberFormat="1" applyFont="1" applyBorder="1" applyAlignment="1">
      <alignment vertical="center"/>
    </xf>
    <xf numFmtId="206" fontId="20" fillId="0" borderId="10" xfId="0" applyNumberFormat="1" applyFont="1" applyFill="1" applyBorder="1" applyAlignment="1" quotePrefix="1">
      <alignment horizontal="right" vertical="center"/>
    </xf>
    <xf numFmtId="201" fontId="25" fillId="0" borderId="10" xfId="0" applyNumberFormat="1" applyFont="1" applyFill="1" applyBorder="1" applyAlignment="1">
      <alignment horizontal="distributed" vertical="center"/>
    </xf>
    <xf numFmtId="201" fontId="25" fillId="0" borderId="11" xfId="0" applyNumberFormat="1" applyFont="1" applyFill="1" applyBorder="1" applyAlignment="1">
      <alignment horizontal="distributed" vertical="center"/>
    </xf>
    <xf numFmtId="201" fontId="12" fillId="0" borderId="0" xfId="0" applyNumberFormat="1" applyFont="1" applyFill="1" applyBorder="1" applyAlignment="1">
      <alignment horizontal="distributed" vertical="center"/>
    </xf>
    <xf numFmtId="201" fontId="12" fillId="0" borderId="3" xfId="0" applyNumberFormat="1" applyFont="1" applyFill="1" applyBorder="1" applyAlignment="1">
      <alignment horizontal="distributed" vertical="center"/>
    </xf>
    <xf numFmtId="201" fontId="12" fillId="0" borderId="0" xfId="0" applyNumberFormat="1" applyFont="1" applyFill="1" applyBorder="1" applyAlignment="1">
      <alignment horizontal="distributed" vertical="center" shrinkToFit="1"/>
    </xf>
    <xf numFmtId="201" fontId="12" fillId="0" borderId="3" xfId="0" applyNumberFormat="1" applyFont="1" applyFill="1" applyBorder="1" applyAlignment="1">
      <alignment horizontal="distributed" vertical="center" shrinkToFit="1"/>
    </xf>
    <xf numFmtId="201" fontId="12" fillId="0" borderId="13" xfId="0" applyNumberFormat="1" applyFont="1" applyFill="1" applyBorder="1" applyAlignment="1">
      <alignment horizontal="center" vertical="center" shrinkToFit="1"/>
    </xf>
    <xf numFmtId="201" fontId="12" fillId="0" borderId="14" xfId="0" applyNumberFormat="1" applyFont="1" applyFill="1" applyBorder="1" applyAlignment="1">
      <alignment horizontal="center" vertical="center" shrinkToFit="1"/>
    </xf>
    <xf numFmtId="201" fontId="20" fillId="0" borderId="10" xfId="0" applyNumberFormat="1" applyFont="1" applyFill="1" applyBorder="1" applyAlignment="1">
      <alignment horizontal="distributed" vertical="center"/>
    </xf>
    <xf numFmtId="201" fontId="20" fillId="0" borderId="11" xfId="0" applyNumberFormat="1" applyFont="1" applyFill="1" applyBorder="1" applyAlignment="1">
      <alignment horizontal="distributed" vertical="center"/>
    </xf>
    <xf numFmtId="201" fontId="13" fillId="0" borderId="0" xfId="0" applyNumberFormat="1" applyFont="1" applyFill="1" applyBorder="1" applyAlignment="1">
      <alignment horizontal="distributed" vertical="center"/>
    </xf>
    <xf numFmtId="201" fontId="13" fillId="0" borderId="3" xfId="0" applyNumberFormat="1" applyFont="1" applyFill="1" applyBorder="1" applyAlignment="1">
      <alignment horizontal="distributed" vertical="center"/>
    </xf>
    <xf numFmtId="201" fontId="13" fillId="0" borderId="0" xfId="0" applyNumberFormat="1" applyFont="1" applyFill="1" applyBorder="1" applyAlignment="1">
      <alignment horizontal="distributed" vertical="center" shrinkToFit="1"/>
    </xf>
    <xf numFmtId="201" fontId="13" fillId="0" borderId="3" xfId="0" applyNumberFormat="1" applyFont="1" applyFill="1" applyBorder="1" applyAlignment="1">
      <alignment horizontal="distributed" vertical="center" shrinkToFit="1"/>
    </xf>
    <xf numFmtId="201" fontId="13" fillId="0" borderId="13" xfId="0" applyNumberFormat="1" applyFont="1" applyFill="1" applyBorder="1" applyAlignment="1">
      <alignment horizontal="center" vertical="center" shrinkToFit="1"/>
    </xf>
    <xf numFmtId="201" fontId="13" fillId="0" borderId="14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76" fontId="0" fillId="0" borderId="15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 wrapText="1"/>
    </xf>
    <xf numFmtId="176" fontId="0" fillId="0" borderId="12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3" fontId="0" fillId="0" borderId="9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176" fontId="0" fillId="0" borderId="9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213" fontId="0" fillId="0" borderId="12" xfId="0" applyNumberFormat="1" applyFont="1" applyFill="1" applyBorder="1" applyAlignment="1">
      <alignment horizontal="center" vertical="center"/>
    </xf>
    <xf numFmtId="21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right" vertical="center"/>
    </xf>
    <xf numFmtId="213" fontId="0" fillId="0" borderId="15" xfId="0" applyNumberFormat="1" applyFont="1" applyFill="1" applyBorder="1" applyAlignment="1">
      <alignment horizontal="center" vertical="center"/>
    </xf>
    <xf numFmtId="213" fontId="0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1" fontId="8" fillId="0" borderId="3" xfId="0" applyNumberFormat="1" applyFon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8" fillId="0" borderId="6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 shrinkToFit="1"/>
    </xf>
    <xf numFmtId="41" fontId="8" fillId="0" borderId="0" xfId="0" applyNumberFormat="1" applyFont="1" applyBorder="1" applyAlignment="1">
      <alignment horizontal="center" vertical="center" shrinkToFit="1"/>
    </xf>
    <xf numFmtId="41" fontId="6" fillId="0" borderId="8" xfId="0" applyNumberFormat="1" applyFont="1" applyBorder="1" applyAlignment="1">
      <alignment horizontal="center" vertical="center" shrinkToFit="1"/>
    </xf>
    <xf numFmtId="41" fontId="6" fillId="0" borderId="5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93" fontId="7" fillId="0" borderId="12" xfId="0" applyNumberFormat="1" applyFont="1" applyFill="1" applyBorder="1" applyAlignment="1" quotePrefix="1">
      <alignment horizontal="right" vertical="center"/>
    </xf>
    <xf numFmtId="193" fontId="7" fillId="0" borderId="0" xfId="0" applyNumberFormat="1" applyFont="1" applyFill="1" applyAlignment="1" quotePrefix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distributed" vertical="center" shrinkToFit="1"/>
    </xf>
    <xf numFmtId="177" fontId="7" fillId="0" borderId="12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別 (2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事業所数</c:v>
          </c:tx>
          <c:spPr>
            <a:pattFill prst="pct50">
              <a:fgClr>
                <a:srgbClr val="00CCFF"/>
              </a:fgClr>
              <a:bgClr>
                <a:srgbClr val="FFFFFF"/>
              </a:bgClr>
            </a:pattFill>
            <a:ln w="3175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47
昭和</c:v>
              </c:pt>
              <c:pt idx="1">
                <c:v>50</c:v>
              </c:pt>
              <c:pt idx="2">
                <c:v>53</c:v>
              </c:pt>
              <c:pt idx="3">
                <c:v>56</c:v>
              </c:pt>
              <c:pt idx="4">
                <c:v>61</c:v>
              </c:pt>
              <c:pt idx="5">
                <c:v>3
平成</c:v>
              </c:pt>
              <c:pt idx="6">
                <c:v>8</c:v>
              </c:pt>
              <c:pt idx="7">
                <c:v>11</c:v>
              </c:pt>
              <c:pt idx="8">
                <c:v>13</c:v>
              </c:pt>
              <c:pt idx="9">
                <c:v>16</c:v>
              </c:pt>
            </c:strLit>
          </c:cat>
          <c:val>
            <c:numLit>
              <c:ptCount val="10"/>
              <c:pt idx="0">
                <c:v>19943</c:v>
              </c:pt>
              <c:pt idx="1">
                <c:v>22026</c:v>
              </c:pt>
              <c:pt idx="2">
                <c:v>24481</c:v>
              </c:pt>
              <c:pt idx="3">
                <c:v>26198</c:v>
              </c:pt>
              <c:pt idx="4">
                <c:v>27472</c:v>
              </c:pt>
              <c:pt idx="5">
                <c:v>27904</c:v>
              </c:pt>
              <c:pt idx="6">
                <c:v>27601</c:v>
              </c:pt>
              <c:pt idx="7">
                <c:v>26106</c:v>
              </c:pt>
              <c:pt idx="8">
                <c:v>24598</c:v>
              </c:pt>
              <c:pt idx="9">
                <c:v>24038</c:v>
              </c:pt>
            </c:numLit>
          </c:val>
        </c:ser>
        <c:axId val="52346834"/>
        <c:axId val="1359459"/>
      </c:barChart>
      <c:lineChart>
        <c:grouping val="standard"/>
        <c:varyColors val="0"/>
        <c:ser>
          <c:idx val="0"/>
          <c:order val="1"/>
          <c:tx>
            <c:v>増減率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0"/>
              <c:pt idx="0">
                <c:v>47
昭和</c:v>
              </c:pt>
              <c:pt idx="1">
                <c:v>50</c:v>
              </c:pt>
              <c:pt idx="2">
                <c:v>53</c:v>
              </c:pt>
              <c:pt idx="3">
                <c:v>56</c:v>
              </c:pt>
              <c:pt idx="4">
                <c:v>61</c:v>
              </c:pt>
              <c:pt idx="5">
                <c:v>3
平成</c:v>
              </c:pt>
              <c:pt idx="6">
                <c:v>8</c:v>
              </c:pt>
              <c:pt idx="7">
                <c:v>11</c:v>
              </c:pt>
              <c:pt idx="8">
                <c:v>13</c:v>
              </c:pt>
              <c:pt idx="9">
                <c:v>16</c:v>
              </c:pt>
            </c:strLit>
          </c:cat>
          <c:val>
            <c:numLit>
              <c:ptCount val="10"/>
              <c:pt idx="0">
                <c:v>0</c:v>
              </c:pt>
              <c:pt idx="1">
                <c:v>10.444767587624739</c:v>
              </c:pt>
              <c:pt idx="2">
                <c:v>11.145918460001809</c:v>
              </c:pt>
              <c:pt idx="3">
                <c:v>7.01360238552347</c:v>
              </c:pt>
              <c:pt idx="4">
                <c:v>4.86296663867472</c:v>
              </c:pt>
              <c:pt idx="5">
                <c:v>1.5725101921956934</c:v>
              </c:pt>
              <c:pt idx="6">
                <c:v>-1.0858658256880744</c:v>
              </c:pt>
              <c:pt idx="7">
                <c:v>-5.416470417738481</c:v>
              </c:pt>
              <c:pt idx="8">
                <c:v>-5.7764498582701265</c:v>
              </c:pt>
              <c:pt idx="9">
                <c:v>-2.2766078542970973</c:v>
              </c:pt>
            </c:numLit>
          </c:val>
          <c:smooth val="0"/>
        </c:ser>
        <c:axId val="12235132"/>
        <c:axId val="43007325"/>
      </c:lineChart>
      <c:catAx>
        <c:axId val="52346834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C99FF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59459"/>
        <c:crosses val="autoZero"/>
        <c:auto val="0"/>
        <c:lblOffset val="100"/>
        <c:noMultiLvlLbl val="0"/>
      </c:catAx>
      <c:valAx>
        <c:axId val="13594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C99FF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2346834"/>
        <c:crossesAt val="1"/>
        <c:crossBetween val="between"/>
        <c:dispUnits/>
      </c:valAx>
      <c:catAx>
        <c:axId val="12235132"/>
        <c:scaling>
          <c:orientation val="minMax"/>
        </c:scaling>
        <c:axPos val="b"/>
        <c:delete val="1"/>
        <c:majorTickMark val="in"/>
        <c:minorTickMark val="none"/>
        <c:tickLblPos val="nextTo"/>
        <c:crossAx val="43007325"/>
        <c:crosses val="autoZero"/>
        <c:auto val="0"/>
        <c:lblOffset val="100"/>
        <c:noMultiLvlLbl val="0"/>
      </c:catAx>
      <c:valAx>
        <c:axId val="430073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CC99FF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235132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C99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solidFill>
            <a:srgbClr val="CC99FF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179362"/>
        <c:axId val="40743347"/>
      </c:lineChart>
      <c:catAx>
        <c:axId val="641793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17936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図２－１　産業（大分類）別事業所数の構成比（平成１３年）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254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"/>
            <c:spPr>
              <a:pattFill prst="pct50">
                <a:fgClr>
                  <a:srgbClr val="660066"/>
                </a:fgClr>
                <a:bgClr>
                  <a:srgbClr val="FFFFCC"/>
                </a:bgClr>
              </a:pattFill>
              <a:ln w="12700">
                <a:solidFill>
                  <a:srgbClr val="660066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2700000" scaled="1"/>
              </a:gradFill>
              <a:ln w="12700">
                <a:solidFill>
                  <a:srgbClr val="00FF00"/>
                </a:solidFill>
              </a:ln>
            </c:spPr>
          </c:dPt>
          <c:dPt>
            <c:idx val="8"/>
            <c:spPr>
              <a:pattFill prst="pct10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5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145804"/>
        <c:axId val="11876781"/>
      </c:lineChart>
      <c:catAx>
        <c:axId val="311458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14580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1"/>
            <c:spPr>
              <a:pattFill prst="lgGrid">
                <a:fgClr>
                  <a:srgbClr val="00FF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個人</c:v>
              </c:pt>
              <c:pt idx="1">
                <c:v>法人</c:v>
              </c:pt>
              <c:pt idx="2">
                <c:v>会社</c:v>
              </c:pt>
              <c:pt idx="3">
                <c:v>会社以外</c:v>
              </c:pt>
              <c:pt idx="4">
                <c:v>法人以外団体</c:v>
              </c:pt>
            </c:strLit>
          </c:cat>
          <c:val>
            <c:numLit>
              <c:ptCount val="5"/>
              <c:pt idx="0">
                <c:v>53.46534653465347</c:v>
              </c:pt>
              <c:pt idx="1">
                <c:v>45.83159996671936</c:v>
              </c:pt>
              <c:pt idx="4">
                <c:v>0.7030534986271737</c:v>
              </c:pt>
            </c:numLit>
          </c:val>
        </c:ser>
        <c:ser>
          <c:idx val="1"/>
          <c:order val="1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2"/>
            <c:spPr>
              <a:pattFill prst="divot">
                <a:fgClr>
                  <a:srgbClr val="FF66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3"/>
            <c:spPr>
              <a:pattFill prst="diagBrick">
                <a:fgClr>
                  <a:srgbClr val="FF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5"/>
              <c:pt idx="0">
                <c:v>53.46534653465347</c:v>
              </c:pt>
              <c:pt idx="2">
                <c:v>41.03918795240868</c:v>
              </c:pt>
              <c:pt idx="3">
                <c:v>4.792412014310675</c:v>
              </c:pt>
              <c:pt idx="4">
                <c:v>0.7030534986271737</c:v>
              </c:pt>
            </c:numLit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従業者数</c:v>
          </c:tx>
          <c:spPr>
            <a:pattFill prst="pct50">
              <a:fgClr>
                <a:srgbClr val="00CCFF"/>
              </a:fgClr>
              <a:bgClr>
                <a:srgbClr val="FFFFFF"/>
              </a:bgClr>
            </a:pattFill>
            <a:ln w="3175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47
昭和</c:v>
              </c:pt>
              <c:pt idx="1">
                <c:v>50</c:v>
              </c:pt>
              <c:pt idx="2">
                <c:v>53</c:v>
              </c:pt>
              <c:pt idx="3">
                <c:v>56</c:v>
              </c:pt>
              <c:pt idx="4">
                <c:v>61</c:v>
              </c:pt>
              <c:pt idx="5">
                <c:v>3
平成</c:v>
              </c:pt>
              <c:pt idx="6">
                <c:v>8</c:v>
              </c:pt>
              <c:pt idx="7">
                <c:v>11</c:v>
              </c:pt>
              <c:pt idx="8">
                <c:v>13</c:v>
              </c:pt>
              <c:pt idx="9">
                <c:v>16</c:v>
              </c:pt>
            </c:strLit>
          </c:cat>
          <c:val>
            <c:numLit>
              <c:ptCount val="10"/>
              <c:pt idx="0">
                <c:v>192783</c:v>
              </c:pt>
              <c:pt idx="1">
                <c:v>194757</c:v>
              </c:pt>
              <c:pt idx="2">
                <c:v>193756</c:v>
              </c:pt>
              <c:pt idx="3">
                <c:v>206015</c:v>
              </c:pt>
              <c:pt idx="4">
                <c:v>217617</c:v>
              </c:pt>
              <c:pt idx="5">
                <c:v>239071</c:v>
              </c:pt>
              <c:pt idx="6">
                <c:v>255034</c:v>
              </c:pt>
              <c:pt idx="7">
                <c:v>239321</c:v>
              </c:pt>
              <c:pt idx="8">
                <c:v>233454</c:v>
              </c:pt>
              <c:pt idx="9">
                <c:v>218301</c:v>
              </c:pt>
            </c:numLit>
          </c:val>
        </c:ser>
        <c:axId val="51521606"/>
        <c:axId val="61041271"/>
      </c:barChart>
      <c:lineChart>
        <c:grouping val="standard"/>
        <c:varyColors val="0"/>
        <c:ser>
          <c:idx val="0"/>
          <c:order val="1"/>
          <c:tx>
            <c:v>増減率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0"/>
              <c:pt idx="0">
                <c:v>47
昭和</c:v>
              </c:pt>
              <c:pt idx="1">
                <c:v>50</c:v>
              </c:pt>
              <c:pt idx="2">
                <c:v>53</c:v>
              </c:pt>
              <c:pt idx="3">
                <c:v>56</c:v>
              </c:pt>
              <c:pt idx="4">
                <c:v>61</c:v>
              </c:pt>
              <c:pt idx="5">
                <c:v>3
平成</c:v>
              </c:pt>
              <c:pt idx="6">
                <c:v>8</c:v>
              </c:pt>
              <c:pt idx="7">
                <c:v>11</c:v>
              </c:pt>
              <c:pt idx="8">
                <c:v>13</c:v>
              </c:pt>
              <c:pt idx="9">
                <c:v>16</c:v>
              </c:pt>
            </c:strLit>
          </c:cat>
          <c:val>
            <c:numLit>
              <c:ptCount val="10"/>
              <c:pt idx="0">
                <c:v>0</c:v>
              </c:pt>
              <c:pt idx="1">
                <c:v>1.023949207139637</c:v>
              </c:pt>
              <c:pt idx="2">
                <c:v>-0.5139738237906641</c:v>
              </c:pt>
              <c:pt idx="3">
                <c:v>6.327029872623299</c:v>
              </c:pt>
              <c:pt idx="4">
                <c:v>5.631628764895751</c:v>
              </c:pt>
              <c:pt idx="5">
                <c:v>9.858604796500273</c:v>
              </c:pt>
              <c:pt idx="6">
                <c:v>6.6770959254781985</c:v>
              </c:pt>
              <c:pt idx="7">
                <c:v>-6.161139299073852</c:v>
              </c:pt>
              <c:pt idx="8">
                <c:v>-2.451519089423826</c:v>
              </c:pt>
              <c:pt idx="9">
                <c:v>-6.490786193425691</c:v>
              </c:pt>
            </c:numLit>
          </c:val>
          <c:smooth val="0"/>
        </c:ser>
        <c:axId val="12500528"/>
        <c:axId val="45395889"/>
      </c:lineChart>
      <c:catAx>
        <c:axId val="51521606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C99FF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1041271"/>
        <c:crosses val="autoZero"/>
        <c:auto val="0"/>
        <c:lblOffset val="100"/>
        <c:noMultiLvlLbl val="0"/>
      </c:catAx>
      <c:valAx>
        <c:axId val="61041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C99FF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1521606"/>
        <c:crossesAt val="1"/>
        <c:crossBetween val="between"/>
        <c:dispUnits/>
      </c:valAx>
      <c:catAx>
        <c:axId val="12500528"/>
        <c:scaling>
          <c:orientation val="minMax"/>
        </c:scaling>
        <c:axPos val="b"/>
        <c:delete val="1"/>
        <c:majorTickMark val="in"/>
        <c:minorTickMark val="none"/>
        <c:tickLblPos val="nextTo"/>
        <c:crossAx val="45395889"/>
        <c:crosses val="autoZero"/>
        <c:auto val="0"/>
        <c:lblOffset val="100"/>
        <c:noMultiLvlLbl val="0"/>
      </c:catAx>
      <c:valAx>
        <c:axId val="45395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CC99FF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500528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C99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solidFill>
            <a:srgbClr val="CC99FF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農林漁業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0.03298198359146316</c:v>
              </c:pt>
              <c:pt idx="1">
                <c:v>0.04992095848240286</c:v>
              </c:pt>
            </c:numLit>
          </c:val>
        </c:ser>
        <c:ser>
          <c:idx val="1"/>
          <c:order val="1"/>
          <c:tx>
            <c:v>鉱業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0.019239490428353514</c:v>
              </c:pt>
              <c:pt idx="1">
                <c:v>0.012480239620600716</c:v>
              </c:pt>
            </c:numLit>
          </c:val>
        </c:ser>
        <c:ser>
          <c:idx val="2"/>
          <c:order val="2"/>
          <c:tx>
            <c:v>建設業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DnDiag">
                <a:fgClr>
                  <a:srgbClr val="FF0000"/>
                </a:fgClr>
                <a:bgClr>
                  <a:srgbClr val="FFFFCC"/>
                </a:bgClr>
              </a:pattFill>
            </c:spPr>
          </c:dPt>
          <c:dPt>
            <c:idx val="1"/>
            <c:invertIfNegative val="0"/>
            <c:spPr>
              <a:pattFill prst="dash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8.718237662676763</c:v>
              </c:pt>
              <c:pt idx="1">
                <c:v>8.474082702387886</c:v>
              </c:pt>
            </c:numLit>
          </c:val>
        </c:ser>
        <c:ser>
          <c:idx val="3"/>
          <c:order val="3"/>
          <c:tx>
            <c:v>製造業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zigZag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21.225280690422856</c:v>
              </c:pt>
              <c:pt idx="1">
                <c:v>8.528163740743823</c:v>
              </c:pt>
            </c:numLit>
          </c:val>
        </c:ser>
        <c:ser>
          <c:idx val="4"/>
          <c:order val="4"/>
          <c:tx>
            <c:v>電 気・ガ ス・熱供給・水道業</c:v>
          </c:tx>
          <c:spPr>
            <a:pattFill prst="ltVert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0.6468133448770276</c:v>
              </c:pt>
              <c:pt idx="1">
                <c:v>0.05824111822947001</c:v>
              </c:pt>
            </c:numLit>
          </c:val>
        </c:ser>
        <c:ser>
          <c:idx val="5"/>
          <c:order val="5"/>
          <c:tx>
            <c:v>情報通信業</c:v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1.102147951681394</c:v>
              </c:pt>
              <c:pt idx="1">
                <c:v>0.7113736583742407</c:v>
              </c:pt>
            </c:numLit>
          </c:val>
        </c:ser>
        <c:ser>
          <c:idx val="6"/>
          <c:order val="6"/>
          <c:tx>
            <c:v>運輸業</c:v>
          </c:tx>
          <c:spPr>
            <a:pattFill prst="horzBrick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5.611518041603108</c:v>
              </c:pt>
              <c:pt idx="1">
                <c:v>1.8803561028371747</c:v>
              </c:pt>
            </c:numLit>
          </c:val>
        </c:ser>
        <c:ser>
          <c:idx val="7"/>
          <c:order val="7"/>
          <c:tx>
            <c:v>卸売・小売業</c:v>
          </c:tx>
          <c:spPr>
            <a:pattFill prst="solidDmnd">
              <a:fgClr>
                <a:srgbClr val="CC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24.51156888882781</c:v>
              </c:pt>
              <c:pt idx="1">
                <c:v>30.193859722106666</c:v>
              </c:pt>
            </c:numLit>
          </c:val>
        </c:ser>
        <c:ser>
          <c:idx val="8"/>
          <c:order val="8"/>
          <c:tx>
            <c:v>金融保険業</c:v>
          </c:tx>
          <c:spPr>
            <a:pattFill prst="openDmnd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2.861187076559429</c:v>
              </c:pt>
              <c:pt idx="1">
                <c:v>1.8137948248606373</c:v>
              </c:pt>
            </c:numLit>
          </c:val>
        </c:ser>
        <c:ser>
          <c:idx val="9"/>
          <c:order val="9"/>
          <c:tx>
            <c:v>不動産業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5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1.8080540171597932</c:v>
              </c:pt>
              <c:pt idx="1">
                <c:v>5.329062317996505</c:v>
              </c:pt>
            </c:numLit>
          </c:val>
        </c:ser>
        <c:ser>
          <c:idx val="10"/>
          <c:order val="10"/>
          <c:tx>
            <c:v>飲食店・宿泊業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8.92529122633428</c:v>
              </c:pt>
              <c:pt idx="1">
                <c:v>15.296613694982945</c:v>
              </c:pt>
            </c:numLit>
          </c:val>
        </c:ser>
        <c:ser>
          <c:idx val="11"/>
          <c:order val="11"/>
          <c:tx>
            <c:v>医療、福祉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agBrick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iagBrick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7.460341455146794</c:v>
              </c:pt>
              <c:pt idx="1">
                <c:v>4.567767701139862</c:v>
              </c:pt>
            </c:numLit>
          </c:val>
        </c:ser>
        <c:ser>
          <c:idx val="12"/>
          <c:order val="12"/>
          <c:tx>
            <c:v>教育、学習支援業</c:v>
          </c:tx>
          <c:spPr>
            <a:pattFill prst="dashVert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Vert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Vert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2.210709066838906</c:v>
              </c:pt>
              <c:pt idx="1">
                <c:v>3.402945336550462</c:v>
              </c:pt>
            </c:numLit>
          </c:val>
        </c:ser>
        <c:ser>
          <c:idx val="13"/>
          <c:order val="13"/>
          <c:tx>
            <c:v>複合サービス業</c:v>
          </c:tx>
          <c:spPr>
            <a:pattFill prst="pct1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0.34768507702667417</c:v>
              </c:pt>
              <c:pt idx="1">
                <c:v>0.4243281471004243</c:v>
              </c:pt>
            </c:numLit>
          </c:val>
        </c:ser>
        <c:ser>
          <c:idx val="14"/>
          <c:order val="14"/>
          <c:tx>
            <c:v>サービス業</c:v>
          </c:tx>
          <c:spPr>
            <a:pattFill prst="lgGrid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14.518944026825348</c:v>
              </c:pt>
              <c:pt idx="1">
                <c:v>19.257009734586905</c:v>
              </c:pt>
            </c:numLit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909818"/>
        <c:axId val="53188363"/>
      </c:barChart>
      <c:catAx>
        <c:axId val="59098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8363"/>
        <c:crosses val="autoZero"/>
        <c:auto val="1"/>
        <c:lblOffset val="100"/>
        <c:noMultiLvlLbl val="0"/>
      </c:catAx>
      <c:valAx>
        <c:axId val="53188363"/>
        <c:scaling>
          <c:orientation val="minMax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9818"/>
        <c:crossesAt val="1"/>
        <c:crossBetween val="between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農林漁業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0.03298198359146316</c:v>
              </c:pt>
              <c:pt idx="1">
                <c:v>0.04992095848240286</c:v>
              </c:pt>
            </c:numLit>
          </c:val>
        </c:ser>
        <c:ser>
          <c:idx val="1"/>
          <c:order val="1"/>
          <c:tx>
            <c:v>鉱業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0.019239490428353514</c:v>
              </c:pt>
              <c:pt idx="1">
                <c:v>0.012480239620600716</c:v>
              </c:pt>
            </c:numLit>
          </c:val>
        </c:ser>
        <c:ser>
          <c:idx val="2"/>
          <c:order val="2"/>
          <c:tx>
            <c:v>建設業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DnDiag">
                <a:fgClr>
                  <a:srgbClr val="FF0000"/>
                </a:fgClr>
                <a:bgClr>
                  <a:srgbClr val="FFFFCC"/>
                </a:bgClr>
              </a:pattFill>
            </c:spPr>
          </c:dPt>
          <c:dPt>
            <c:idx val="1"/>
            <c:invertIfNegative val="0"/>
            <c:spPr>
              <a:pattFill prst="dash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8.718237662676763</c:v>
              </c:pt>
              <c:pt idx="1">
                <c:v>8.474082702387886</c:v>
              </c:pt>
            </c:numLit>
          </c:val>
        </c:ser>
        <c:ser>
          <c:idx val="3"/>
          <c:order val="3"/>
          <c:tx>
            <c:v>製造業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zigZag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21.225280690422856</c:v>
              </c:pt>
              <c:pt idx="1">
                <c:v>8.528163740743823</c:v>
              </c:pt>
            </c:numLit>
          </c:val>
        </c:ser>
        <c:ser>
          <c:idx val="4"/>
          <c:order val="4"/>
          <c:tx>
            <c:v>電 気・ガ ス・熱供給・水道業</c:v>
          </c:tx>
          <c:spPr>
            <a:pattFill prst="ltVert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0.6468133448770276</c:v>
              </c:pt>
              <c:pt idx="1">
                <c:v>0.05824111822947001</c:v>
              </c:pt>
            </c:numLit>
          </c:val>
        </c:ser>
        <c:ser>
          <c:idx val="5"/>
          <c:order val="5"/>
          <c:tx>
            <c:v>情報通信業</c:v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1.102147951681394</c:v>
              </c:pt>
              <c:pt idx="1">
                <c:v>0.7113736583742407</c:v>
              </c:pt>
            </c:numLit>
          </c:val>
        </c:ser>
        <c:ser>
          <c:idx val="6"/>
          <c:order val="6"/>
          <c:tx>
            <c:v>運輸業</c:v>
          </c:tx>
          <c:spPr>
            <a:pattFill prst="horzBrick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5.611518041603108</c:v>
              </c:pt>
              <c:pt idx="1">
                <c:v>1.8803561028371747</c:v>
              </c:pt>
            </c:numLit>
          </c:val>
        </c:ser>
        <c:ser>
          <c:idx val="7"/>
          <c:order val="7"/>
          <c:tx>
            <c:v>卸売・小売業</c:v>
          </c:tx>
          <c:spPr>
            <a:pattFill prst="solidDmnd">
              <a:fgClr>
                <a:srgbClr val="CC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24.51156888882781</c:v>
              </c:pt>
              <c:pt idx="1">
                <c:v>30.193859722106666</c:v>
              </c:pt>
            </c:numLit>
          </c:val>
        </c:ser>
        <c:ser>
          <c:idx val="8"/>
          <c:order val="8"/>
          <c:tx>
            <c:v>金融保険業</c:v>
          </c:tx>
          <c:spPr>
            <a:pattFill prst="openDmnd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2.861187076559429</c:v>
              </c:pt>
              <c:pt idx="1">
                <c:v>1.8137948248606373</c:v>
              </c:pt>
            </c:numLit>
          </c:val>
        </c:ser>
        <c:ser>
          <c:idx val="9"/>
          <c:order val="9"/>
          <c:tx>
            <c:v>不動産業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5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1.8080540171597932</c:v>
              </c:pt>
              <c:pt idx="1">
                <c:v>5.329062317996505</c:v>
              </c:pt>
            </c:numLit>
          </c:val>
        </c:ser>
        <c:ser>
          <c:idx val="10"/>
          <c:order val="10"/>
          <c:tx>
            <c:v>飲食店・宿泊業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8.92529122633428</c:v>
              </c:pt>
              <c:pt idx="1">
                <c:v>15.296613694982945</c:v>
              </c:pt>
            </c:numLit>
          </c:val>
        </c:ser>
        <c:ser>
          <c:idx val="11"/>
          <c:order val="11"/>
          <c:tx>
            <c:v>医療、福祉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agBrick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iagBrick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7.460341455146794</c:v>
              </c:pt>
              <c:pt idx="1">
                <c:v>4.567767701139862</c:v>
              </c:pt>
            </c:numLit>
          </c:val>
        </c:ser>
        <c:ser>
          <c:idx val="12"/>
          <c:order val="12"/>
          <c:tx>
            <c:v>教育、学習支援業</c:v>
          </c:tx>
          <c:spPr>
            <a:pattFill prst="dashVert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Vert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Vert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2.210709066838906</c:v>
              </c:pt>
              <c:pt idx="1">
                <c:v>3.402945336550462</c:v>
              </c:pt>
            </c:numLit>
          </c:val>
        </c:ser>
        <c:ser>
          <c:idx val="13"/>
          <c:order val="13"/>
          <c:tx>
            <c:v>複合サービス業</c:v>
          </c:tx>
          <c:spPr>
            <a:pattFill prst="pct1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0.34768507702667417</c:v>
              </c:pt>
              <c:pt idx="1">
                <c:v>0.4243281471004243</c:v>
              </c:pt>
            </c:numLit>
          </c:val>
        </c:ser>
        <c:ser>
          <c:idx val="14"/>
          <c:order val="14"/>
          <c:tx>
            <c:v>サービス業</c:v>
          </c:tx>
          <c:spPr>
            <a:pattFill prst="lgGrid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従業者数</c:v>
              </c:pt>
              <c:pt idx="1">
                <c:v>事業所数</c:v>
              </c:pt>
            </c:strLit>
          </c:cat>
          <c:val>
            <c:numLit>
              <c:ptCount val="2"/>
              <c:pt idx="0">
                <c:v>14.518944026825348</c:v>
              </c:pt>
              <c:pt idx="1">
                <c:v>19.257009734586905</c:v>
              </c:pt>
            </c:numLit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8933220"/>
        <c:axId val="13290117"/>
      </c:barChart>
      <c:catAx>
        <c:axId val="8933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90117"/>
        <c:crosses val="autoZero"/>
        <c:auto val="1"/>
        <c:lblOffset val="100"/>
        <c:noMultiLvlLbl val="0"/>
      </c:catAx>
      <c:valAx>
        <c:axId val="13290117"/>
        <c:scaling>
          <c:orientation val="minMax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33220"/>
        <c:crossesAt val="1"/>
        <c:crossBetween val="between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図２－１　産業（大分類）別事業所数の構成比（平成１３年）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254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"/>
            <c:spPr>
              <a:pattFill prst="pct50">
                <a:fgClr>
                  <a:srgbClr val="660066"/>
                </a:fgClr>
                <a:bgClr>
                  <a:srgbClr val="FFFFCC"/>
                </a:bgClr>
              </a:pattFill>
              <a:ln w="12700">
                <a:solidFill>
                  <a:srgbClr val="660066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2700000" scaled="1"/>
              </a:gradFill>
              <a:ln w="12700">
                <a:solidFill>
                  <a:srgbClr val="00FF00"/>
                </a:solidFill>
              </a:ln>
            </c:spPr>
          </c:dPt>
          <c:dPt>
            <c:idx val="8"/>
            <c:spPr>
              <a:pattFill prst="pct10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5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502190"/>
        <c:axId val="2757663"/>
      </c:lineChart>
      <c:catAx>
        <c:axId val="525021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57663"/>
        <c:crosses val="autoZero"/>
        <c:auto val="1"/>
        <c:lblOffset val="100"/>
        <c:noMultiLvlLbl val="0"/>
      </c:catAx>
      <c:valAx>
        <c:axId val="2757663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50219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図２－１　産業（大分類）別事業所数の構成比（平成１３年）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254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"/>
            <c:spPr>
              <a:pattFill prst="pct50">
                <a:fgClr>
                  <a:srgbClr val="660066"/>
                </a:fgClr>
                <a:bgClr>
                  <a:srgbClr val="FFFFCC"/>
                </a:bgClr>
              </a:pattFill>
              <a:ln w="12700">
                <a:solidFill>
                  <a:srgbClr val="660066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2700000" scaled="1"/>
              </a:gradFill>
              <a:ln w="12700">
                <a:solidFill>
                  <a:srgbClr val="00FF00"/>
                </a:solidFill>
              </a:ln>
            </c:spPr>
          </c:dPt>
          <c:dPt>
            <c:idx val="8"/>
            <c:spPr>
              <a:pattFill prst="pct10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5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818968"/>
        <c:axId val="22044121"/>
      </c:lineChart>
      <c:catAx>
        <c:axId val="248189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044121"/>
        <c:crosses val="autoZero"/>
        <c:auto val="1"/>
        <c:lblOffset val="100"/>
        <c:noMultiLvlLbl val="0"/>
      </c:catAx>
      <c:valAx>
        <c:axId val="22044121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81896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図２－１　産業（大分類）別事業所数の構成比（平成１３年）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254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"/>
            <c:spPr>
              <a:pattFill prst="pct50">
                <a:fgClr>
                  <a:srgbClr val="660066"/>
                </a:fgClr>
                <a:bgClr>
                  <a:srgbClr val="FFFFCC"/>
                </a:bgClr>
              </a:pattFill>
              <a:ln w="12700">
                <a:solidFill>
                  <a:srgbClr val="660066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2700000" scaled="1"/>
              </a:gradFill>
              <a:ln w="12700">
                <a:solidFill>
                  <a:srgbClr val="00FF00"/>
                </a:solidFill>
              </a:ln>
            </c:spPr>
          </c:dPt>
          <c:dPt>
            <c:idx val="8"/>
            <c:spPr>
              <a:pattFill prst="pct10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5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5</xdr:col>
      <xdr:colOff>476250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933950"/>
        <a:ext cx="306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24</xdr:row>
      <xdr:rowOff>0</xdr:rowOff>
    </xdr:from>
    <xdr:to>
      <xdr:col>10</xdr:col>
      <xdr:colOff>390525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3257550" y="4933950"/>
        <a:ext cx="3162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20</xdr:row>
      <xdr:rowOff>0</xdr:rowOff>
    </xdr:from>
    <xdr:to>
      <xdr:col>11</xdr:col>
      <xdr:colOff>200025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190875" y="4953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0</xdr:row>
      <xdr:rowOff>0</xdr:rowOff>
    </xdr:from>
    <xdr:to>
      <xdr:col>11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100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33975" y="3648075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133975" y="3648075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133975" y="3648075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0</xdr:rowOff>
    </xdr:from>
    <xdr:to>
      <xdr:col>9</xdr:col>
      <xdr:colOff>495300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895975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0</xdr:row>
      <xdr:rowOff>0</xdr:rowOff>
    </xdr:from>
    <xdr:to>
      <xdr:col>9</xdr:col>
      <xdr:colOff>495300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895975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0</xdr:row>
      <xdr:rowOff>0</xdr:rowOff>
    </xdr:from>
    <xdr:to>
      <xdr:col>9</xdr:col>
      <xdr:colOff>495300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895975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33"/>
        <xdr:cNvSpPr>
          <a:spLocks/>
        </xdr:cNvSpPr>
      </xdr:nvSpPr>
      <xdr:spPr>
        <a:xfrm flipV="1">
          <a:off x="6048375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34"/>
        <xdr:cNvSpPr>
          <a:spLocks/>
        </xdr:cNvSpPr>
      </xdr:nvSpPr>
      <xdr:spPr>
        <a:xfrm flipH="1">
          <a:off x="6315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5"/>
        <xdr:cNvSpPr>
          <a:spLocks/>
        </xdr:cNvSpPr>
      </xdr:nvSpPr>
      <xdr:spPr>
        <a:xfrm>
          <a:off x="6315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公務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4" name="Chart 36"/>
        <xdr:cNvGraphicFramePr/>
      </xdr:nvGraphicFramePr>
      <xdr:xfrm>
        <a:off x="0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5" name="Rectangle 37"/>
        <xdr:cNvSpPr>
          <a:spLocks/>
        </xdr:cNvSpPr>
      </xdr:nvSpPr>
      <xdr:spPr>
        <a:xfrm>
          <a:off x="657225" y="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農林漁業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6" name="Rectangle 38"/>
        <xdr:cNvSpPr>
          <a:spLocks/>
        </xdr:cNvSpPr>
      </xdr:nvSpPr>
      <xdr:spPr>
        <a:xfrm>
          <a:off x="1076325" y="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鉱業</a:t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7" name="Rectangle 39"/>
        <xdr:cNvSpPr>
          <a:spLocks/>
        </xdr:cNvSpPr>
      </xdr:nvSpPr>
      <xdr:spPr>
        <a:xfrm>
          <a:off x="952500" y="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建設業</a:t>
          </a:r>
        </a:p>
      </xdr:txBody>
    </xdr:sp>
    <xdr:clientData/>
  </xdr:twoCellAnchor>
  <xdr:twoCellAnchor>
    <xdr:from>
      <xdr:col>3</xdr:col>
      <xdr:colOff>228600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" name="Rectangle 40"/>
        <xdr:cNvSpPr>
          <a:spLocks/>
        </xdr:cNvSpPr>
      </xdr:nvSpPr>
      <xdr:spPr>
        <a:xfrm>
          <a:off x="1438275" y="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製造業</a:t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6</xdr:col>
      <xdr:colOff>657225</xdr:colOff>
      <xdr:row>0</xdr:row>
      <xdr:rowOff>0</xdr:rowOff>
    </xdr:to>
    <xdr:sp>
      <xdr:nvSpPr>
        <xdr:cNvPr id="9" name="Rectangle 42"/>
        <xdr:cNvSpPr>
          <a:spLocks/>
        </xdr:cNvSpPr>
      </xdr:nvSpPr>
      <xdr:spPr>
        <a:xfrm>
          <a:off x="1885950" y="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電気・ガス・熱供給・水道業</a:t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0" name="Rectangle 43"/>
        <xdr:cNvSpPr>
          <a:spLocks/>
        </xdr:cNvSpPr>
      </xdr:nvSpPr>
      <xdr:spPr>
        <a:xfrm>
          <a:off x="2085975" y="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情報通信業</a:t>
          </a:r>
        </a:p>
      </xdr:txBody>
    </xdr:sp>
    <xdr:clientData/>
  </xdr:twoCellAnchor>
  <xdr:twoCellAnchor>
    <xdr:from>
      <xdr:col>5</xdr:col>
      <xdr:colOff>447675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1" name="Rectangle 44"/>
        <xdr:cNvSpPr>
          <a:spLocks/>
        </xdr:cNvSpPr>
      </xdr:nvSpPr>
      <xdr:spPr>
        <a:xfrm>
          <a:off x="23622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運輸業</a:t>
          </a:r>
        </a:p>
      </xdr:txBody>
    </xdr:sp>
    <xdr:clientData/>
  </xdr:twoCellAnchor>
  <xdr:twoCellAnchor>
    <xdr:from>
      <xdr:col>5</xdr:col>
      <xdr:colOff>504825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12" name="Rectangle 45"/>
        <xdr:cNvSpPr>
          <a:spLocks/>
        </xdr:cNvSpPr>
      </xdr:nvSpPr>
      <xdr:spPr>
        <a:xfrm>
          <a:off x="2419350" y="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卸売・小売業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3" name="Rectangle 46"/>
        <xdr:cNvSpPr>
          <a:spLocks/>
        </xdr:cNvSpPr>
      </xdr:nvSpPr>
      <xdr:spPr>
        <a:xfrm>
          <a:off x="3619500" y="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金融・保険業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4" name="Rectangle 49"/>
        <xdr:cNvSpPr>
          <a:spLocks/>
        </xdr:cNvSpPr>
      </xdr:nvSpPr>
      <xdr:spPr>
        <a:xfrm>
          <a:off x="3629025" y="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不動産業</a:t>
          </a:r>
        </a:p>
      </xdr:txBody>
    </xdr:sp>
    <xdr:clientData/>
  </xdr:twoCellAnchor>
  <xdr:twoCellAnchor>
    <xdr:from>
      <xdr:col>7</xdr:col>
      <xdr:colOff>571500</xdr:colOff>
      <xdr:row>0</xdr:row>
      <xdr:rowOff>0</xdr:rowOff>
    </xdr:from>
    <xdr:to>
      <xdr:col>8</xdr:col>
      <xdr:colOff>619125</xdr:colOff>
      <xdr:row>0</xdr:row>
      <xdr:rowOff>0</xdr:rowOff>
    </xdr:to>
    <xdr:sp>
      <xdr:nvSpPr>
        <xdr:cNvPr id="15" name="Rectangle 53"/>
        <xdr:cNvSpPr>
          <a:spLocks/>
        </xdr:cNvSpPr>
      </xdr:nvSpPr>
      <xdr:spPr>
        <a:xfrm>
          <a:off x="3952875" y="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飲食店、宿泊業</a:t>
          </a:r>
        </a:p>
      </xdr:txBody>
    </xdr:sp>
    <xdr:clientData/>
  </xdr:twoCellAnchor>
  <xdr:twoCellAnchor>
    <xdr:from>
      <xdr:col>9</xdr:col>
      <xdr:colOff>504825</xdr:colOff>
      <xdr:row>0</xdr:row>
      <xdr:rowOff>0</xdr:rowOff>
    </xdr:from>
    <xdr:to>
      <xdr:col>10</xdr:col>
      <xdr:colOff>485775</xdr:colOff>
      <xdr:row>0</xdr:row>
      <xdr:rowOff>0</xdr:rowOff>
    </xdr:to>
    <xdr:sp>
      <xdr:nvSpPr>
        <xdr:cNvPr id="16" name="Rectangle 54"/>
        <xdr:cNvSpPr>
          <a:spLocks/>
        </xdr:cNvSpPr>
      </xdr:nvSpPr>
      <xdr:spPr>
        <a:xfrm>
          <a:off x="5353050" y="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サービス業</a:t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7" name="Rectangle 55"/>
        <xdr:cNvSpPr>
          <a:spLocks/>
        </xdr:cNvSpPr>
      </xdr:nvSpPr>
      <xdr:spPr>
        <a:xfrm>
          <a:off x="4314825" y="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医療、福祉</a:t>
          </a:r>
        </a:p>
      </xdr:txBody>
    </xdr:sp>
    <xdr:clientData/>
  </xdr:twoCellAnchor>
  <xdr:twoCellAnchor>
    <xdr:from>
      <xdr:col>9</xdr:col>
      <xdr:colOff>390525</xdr:colOff>
      <xdr:row>0</xdr:row>
      <xdr:rowOff>0</xdr:rowOff>
    </xdr:from>
    <xdr:to>
      <xdr:col>10</xdr:col>
      <xdr:colOff>666750</xdr:colOff>
      <xdr:row>0</xdr:row>
      <xdr:rowOff>0</xdr:rowOff>
    </xdr:to>
    <xdr:sp>
      <xdr:nvSpPr>
        <xdr:cNvPr id="18" name="Rectangle 59"/>
        <xdr:cNvSpPr>
          <a:spLocks/>
        </xdr:cNvSpPr>
      </xdr:nvSpPr>
      <xdr:spPr>
        <a:xfrm>
          <a:off x="5238750" y="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教育、学習支援業</a:t>
          </a:r>
        </a:p>
      </xdr:txBody>
    </xdr:sp>
    <xdr:clientData/>
  </xdr:twoCellAnchor>
  <xdr:twoCellAnchor>
    <xdr:from>
      <xdr:col>9</xdr:col>
      <xdr:colOff>647700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Rectangle 60"/>
        <xdr:cNvSpPr>
          <a:spLocks/>
        </xdr:cNvSpPr>
      </xdr:nvSpPr>
      <xdr:spPr>
        <a:xfrm>
          <a:off x="5495925" y="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複合サービス事業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 flipV="1">
          <a:off x="6048375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315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315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公務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57225" y="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農林漁業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鉱業</a:t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52500" y="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建設業</a:t>
          </a:r>
        </a:p>
      </xdr:txBody>
    </xdr:sp>
    <xdr:clientData/>
  </xdr:twoCellAnchor>
  <xdr:twoCellAnchor>
    <xdr:from>
      <xdr:col>3</xdr:col>
      <xdr:colOff>228600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438275" y="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製造業</a:t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6</xdr:col>
      <xdr:colOff>657225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885950" y="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電気・ガス・熱供給・水道業</a:t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085975" y="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情報通信業</a:t>
          </a:r>
        </a:p>
      </xdr:txBody>
    </xdr:sp>
    <xdr:clientData/>
  </xdr:twoCellAnchor>
  <xdr:twoCellAnchor>
    <xdr:from>
      <xdr:col>5</xdr:col>
      <xdr:colOff>447675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3622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運輸業</a:t>
          </a:r>
        </a:p>
      </xdr:txBody>
    </xdr:sp>
    <xdr:clientData/>
  </xdr:twoCellAnchor>
  <xdr:twoCellAnchor>
    <xdr:from>
      <xdr:col>5</xdr:col>
      <xdr:colOff>504825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419350" y="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卸売・小売業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619500" y="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金融・保険業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29025" y="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不動産業</a:t>
          </a:r>
        </a:p>
      </xdr:txBody>
    </xdr:sp>
    <xdr:clientData/>
  </xdr:twoCellAnchor>
  <xdr:twoCellAnchor>
    <xdr:from>
      <xdr:col>7</xdr:col>
      <xdr:colOff>571500</xdr:colOff>
      <xdr:row>0</xdr:row>
      <xdr:rowOff>0</xdr:rowOff>
    </xdr:from>
    <xdr:to>
      <xdr:col>8</xdr:col>
      <xdr:colOff>619125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952875" y="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飲食店、宿泊業</a:t>
          </a:r>
        </a:p>
      </xdr:txBody>
    </xdr:sp>
    <xdr:clientData/>
  </xdr:twoCellAnchor>
  <xdr:twoCellAnchor>
    <xdr:from>
      <xdr:col>9</xdr:col>
      <xdr:colOff>504825</xdr:colOff>
      <xdr:row>0</xdr:row>
      <xdr:rowOff>0</xdr:rowOff>
    </xdr:from>
    <xdr:to>
      <xdr:col>10</xdr:col>
      <xdr:colOff>485775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353050" y="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サービス業</a:t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314825" y="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医療、福祉</a:t>
          </a:r>
        </a:p>
      </xdr:txBody>
    </xdr:sp>
    <xdr:clientData/>
  </xdr:twoCellAnchor>
  <xdr:twoCellAnchor>
    <xdr:from>
      <xdr:col>9</xdr:col>
      <xdr:colOff>390525</xdr:colOff>
      <xdr:row>0</xdr:row>
      <xdr:rowOff>0</xdr:rowOff>
    </xdr:from>
    <xdr:to>
      <xdr:col>10</xdr:col>
      <xdr:colOff>666750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238750" y="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教育、学習支援業</a:t>
          </a:r>
        </a:p>
      </xdr:txBody>
    </xdr:sp>
    <xdr:clientData/>
  </xdr:twoCellAnchor>
  <xdr:twoCellAnchor>
    <xdr:from>
      <xdr:col>9</xdr:col>
      <xdr:colOff>647700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495925" y="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複合サービス事業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152400</xdr:rowOff>
    </xdr:from>
    <xdr:to>
      <xdr:col>15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7610475" y="781050"/>
        <a:ext cx="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7610475" y="3648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17</xdr:row>
      <xdr:rowOff>0</xdr:rowOff>
    </xdr:from>
    <xdr:to>
      <xdr:col>1</xdr:col>
      <xdr:colOff>219075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6200" y="36480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20～29人 3.5%</a:t>
          </a:r>
        </a:p>
      </xdr:txBody>
    </xdr:sp>
    <xdr:clientData/>
  </xdr:twoCellAnchor>
  <xdr:twoCellAnchor>
    <xdr:from>
      <xdr:col>0</xdr:col>
      <xdr:colOff>219075</xdr:colOff>
      <xdr:row>17</xdr:row>
      <xdr:rowOff>0</xdr:rowOff>
    </xdr:from>
    <xdr:to>
      <xdr:col>1</xdr:col>
      <xdr:colOff>400050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19075" y="364807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30～49人2.5％
.2.5% </a:t>
          </a:r>
        </a:p>
      </xdr:txBody>
    </xdr:sp>
    <xdr:clientData/>
  </xdr:twoCellAnchor>
  <xdr:twoCellAnchor>
    <xdr:from>
      <xdr:col>0</xdr:col>
      <xdr:colOff>285750</xdr:colOff>
      <xdr:row>17</xdr:row>
      <xdr:rowOff>0</xdr:rowOff>
    </xdr:from>
    <xdr:to>
      <xdr:col>1</xdr:col>
      <xdr:colOff>400050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3648075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0</xdr:rowOff>
    </xdr:from>
    <xdr:to>
      <xdr:col>2</xdr:col>
      <xdr:colOff>352425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90575" y="3648075"/>
          <a:ext cx="781050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50～99人 1.5%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57150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3648075"/>
          <a:ext cx="666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219075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36480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314325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3648075"/>
          <a:ext cx="923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123825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3648075"/>
          <a:ext cx="733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266700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3648075"/>
          <a:ext cx="87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17</xdr:row>
      <xdr:rowOff>0</xdr:rowOff>
    </xdr:from>
    <xdr:to>
      <xdr:col>5</xdr:col>
      <xdr:colOff>114300</xdr:colOff>
      <xdr:row>17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905000" y="3648075"/>
          <a:ext cx="87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100～199人 0.5%</a:t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609600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3648075"/>
          <a:ext cx="1209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3648075"/>
          <a:ext cx="1162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0</xdr:col>
      <xdr:colOff>28575</xdr:colOff>
      <xdr:row>17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" y="36480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17</xdr:row>
      <xdr:rowOff>0</xdr:rowOff>
    </xdr:from>
    <xdr:to>
      <xdr:col>5</xdr:col>
      <xdr:colOff>152400</xdr:colOff>
      <xdr:row>17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43100" y="3648075"/>
          <a:ext cx="87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200～299人 0.2%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3648075"/>
          <a:ext cx="1247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0" y="36480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17</xdr:row>
      <xdr:rowOff>0</xdr:rowOff>
    </xdr:from>
    <xdr:to>
      <xdr:col>5</xdr:col>
      <xdr:colOff>266700</xdr:colOff>
      <xdr:row>17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43100" y="3648075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300人以上 0.2%</a:t>
          </a:r>
        </a:p>
      </xdr:txBody>
    </xdr:sp>
    <xdr:clientData/>
  </xdr:twoCellAnchor>
  <xdr:twoCellAnchor>
    <xdr:from>
      <xdr:col>3</xdr:col>
      <xdr:colOff>200025</xdr:colOff>
      <xdr:row>17</xdr:row>
      <xdr:rowOff>0</xdr:rowOff>
    </xdr:from>
    <xdr:to>
      <xdr:col>6</xdr:col>
      <xdr:colOff>28575</xdr:colOff>
      <xdr:row>17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924050" y="3648075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派遣・下請従業者のみ 0.2%</a:t>
          </a:r>
        </a:p>
      </xdr:txBody>
    </xdr:sp>
    <xdr:clientData/>
  </xdr:twoCellAnchor>
  <xdr:twoCellAnchor>
    <xdr:from>
      <xdr:col>2</xdr:col>
      <xdr:colOff>47625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266825" y="3648075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２４，０３８</a:t>
          </a:r>
        </a:p>
      </xdr:txBody>
    </xdr:sp>
    <xdr:clientData/>
  </xdr:twoCellAnchor>
  <xdr:twoCellAnchor>
    <xdr:from>
      <xdr:col>8</xdr:col>
      <xdr:colOff>209550</xdr:colOff>
      <xdr:row>17</xdr:row>
      <xdr:rowOff>0</xdr:rowOff>
    </xdr:from>
    <xdr:to>
      <xdr:col>8</xdr:col>
      <xdr:colOff>285750</xdr:colOff>
      <xdr:row>17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391025" y="3648075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4</xdr:col>
      <xdr:colOff>57150</xdr:colOff>
      <xdr:row>17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152525" y="36480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事業所（民営）</a:t>
          </a:r>
        </a:p>
      </xdr:txBody>
    </xdr:sp>
    <xdr:clientData/>
  </xdr:twoCellAnchor>
  <xdr:twoCellAnchor>
    <xdr:from>
      <xdr:col>9</xdr:col>
      <xdr:colOff>9525</xdr:colOff>
      <xdr:row>17</xdr:row>
      <xdr:rowOff>0</xdr:rowOff>
    </xdr:from>
    <xdr:to>
      <xdr:col>11</xdr:col>
      <xdr:colOff>314325</xdr:colOff>
      <xdr:row>17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695825" y="3648075"/>
          <a:ext cx="142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従業者数（民営）</a:t>
          </a:r>
        </a:p>
      </xdr:txBody>
    </xdr:sp>
    <xdr:clientData/>
  </xdr:twoCellAnchor>
  <xdr:twoCellAnchor>
    <xdr:from>
      <xdr:col>9</xdr:col>
      <xdr:colOff>133350</xdr:colOff>
      <xdr:row>17</xdr:row>
      <xdr:rowOff>0</xdr:rowOff>
    </xdr:from>
    <xdr:to>
      <xdr:col>11</xdr:col>
      <xdr:colOff>276225</xdr:colOff>
      <xdr:row>17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819650" y="364807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２１８，３０１ 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4</xdr:row>
      <xdr:rowOff>19050</xdr:rowOff>
    </xdr:to>
    <xdr:graphicFrame>
      <xdr:nvGraphicFramePr>
        <xdr:cNvPr id="1" name="Chart 1"/>
        <xdr:cNvGraphicFramePr/>
      </xdr:nvGraphicFramePr>
      <xdr:xfrm>
        <a:off x="7524750" y="0"/>
        <a:ext cx="0" cy="70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7524750" y="4191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16</xdr:row>
      <xdr:rowOff>0</xdr:rowOff>
    </xdr:from>
    <xdr:to>
      <xdr:col>1</xdr:col>
      <xdr:colOff>219075</xdr:colOff>
      <xdr:row>16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6200" y="41910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20～29人 3.5%</a:t>
          </a:r>
        </a:p>
      </xdr:txBody>
    </xdr:sp>
    <xdr:clientData/>
  </xdr:twoCellAnchor>
  <xdr:twoCellAnchor>
    <xdr:from>
      <xdr:col>0</xdr:col>
      <xdr:colOff>219075</xdr:colOff>
      <xdr:row>16</xdr:row>
      <xdr:rowOff>0</xdr:rowOff>
    </xdr:from>
    <xdr:to>
      <xdr:col>1</xdr:col>
      <xdr:colOff>400050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19075" y="419100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30～49人2.5％
.2.5% </a:t>
          </a:r>
        </a:p>
      </xdr:txBody>
    </xdr:sp>
    <xdr:clientData/>
  </xdr:twoCellAnchor>
  <xdr:twoCellAnchor>
    <xdr:from>
      <xdr:col>0</xdr:col>
      <xdr:colOff>285750</xdr:colOff>
      <xdr:row>16</xdr:row>
      <xdr:rowOff>0</xdr:rowOff>
    </xdr:from>
    <xdr:to>
      <xdr:col>1</xdr:col>
      <xdr:colOff>400050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419100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0</xdr:rowOff>
    </xdr:from>
    <xdr:to>
      <xdr:col>2</xdr:col>
      <xdr:colOff>352425</xdr:colOff>
      <xdr:row>16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90575" y="4191000"/>
          <a:ext cx="781050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50～99人 1.5%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57150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191000"/>
          <a:ext cx="666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219075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314325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191000"/>
          <a:ext cx="923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123825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0"/>
          <a:ext cx="733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266700</xdr:colOff>
      <xdr:row>16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4191000"/>
          <a:ext cx="87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5</xdr:col>
      <xdr:colOff>114300</xdr:colOff>
      <xdr:row>16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905000" y="4191000"/>
          <a:ext cx="87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100～199人 0.5%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609600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4191000"/>
          <a:ext cx="1209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4191000"/>
          <a:ext cx="1162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0</xdr:col>
      <xdr:colOff>28575</xdr:colOff>
      <xdr:row>16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" y="4191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5</xdr:col>
      <xdr:colOff>152400</xdr:colOff>
      <xdr:row>16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43100" y="4191000"/>
          <a:ext cx="87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200～299人 0.2%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4191000"/>
          <a:ext cx="1247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0" y="4191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5</xdr:col>
      <xdr:colOff>266700</xdr:colOff>
      <xdr:row>16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43100" y="41910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300人以上 0.2%</a:t>
          </a:r>
        </a:p>
      </xdr:txBody>
    </xdr:sp>
    <xdr:clientData/>
  </xdr:twoCellAnchor>
  <xdr:twoCellAnchor>
    <xdr:from>
      <xdr:col>3</xdr:col>
      <xdr:colOff>200025</xdr:colOff>
      <xdr:row>16</xdr:row>
      <xdr:rowOff>0</xdr:rowOff>
    </xdr:from>
    <xdr:to>
      <xdr:col>6</xdr:col>
      <xdr:colOff>28575</xdr:colOff>
      <xdr:row>16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924050" y="419100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派遣・下請従業者のみ 0.2%</a:t>
          </a:r>
        </a:p>
      </xdr:txBody>
    </xdr:sp>
    <xdr:clientData/>
  </xdr:twoCellAnchor>
  <xdr:twoCellAnchor>
    <xdr:from>
      <xdr:col>2</xdr:col>
      <xdr:colOff>47625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266825" y="419100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２４，０３８</a:t>
          </a:r>
        </a:p>
      </xdr:txBody>
    </xdr:sp>
    <xdr:clientData/>
  </xdr:twoCellAnchor>
  <xdr:twoCellAnchor>
    <xdr:from>
      <xdr:col>8</xdr:col>
      <xdr:colOff>209550</xdr:colOff>
      <xdr:row>16</xdr:row>
      <xdr:rowOff>0</xdr:rowOff>
    </xdr:from>
    <xdr:to>
      <xdr:col>8</xdr:col>
      <xdr:colOff>285750</xdr:colOff>
      <xdr:row>16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391025" y="419100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4</xdr:col>
      <xdr:colOff>57150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152525" y="419100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事業所（民営）</a:t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11</xdr:col>
      <xdr:colOff>314325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695825" y="41910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従業者数（民営）</a:t>
          </a:r>
        </a:p>
      </xdr:txBody>
    </xdr:sp>
    <xdr:clientData/>
  </xdr:twoCellAnchor>
  <xdr:twoCellAnchor>
    <xdr:from>
      <xdr:col>9</xdr:col>
      <xdr:colOff>133350</xdr:colOff>
      <xdr:row>16</xdr:row>
      <xdr:rowOff>0</xdr:rowOff>
    </xdr:from>
    <xdr:to>
      <xdr:col>11</xdr:col>
      <xdr:colOff>276225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819650" y="41910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２１８，３０１ 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2867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867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7650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20～29人 3.5%</a:t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90525" y="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30～49人2.5％
.2.5% 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0"/>
          <a:ext cx="1133475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50～99人 1.5%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428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287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52400" y="0"/>
          <a:ext cx="942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428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66700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100～199人 0.5%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619125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80975" y="0"/>
          <a:ext cx="1219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71450" y="0"/>
          <a:ext cx="1162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000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70510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200～299人 0.2%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61925" y="0"/>
          <a:ext cx="160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714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27051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300人以上 0.2%</a:t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2686050" y="0"/>
          <a:ext cx="1438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派遣・下請従業者のみ 0.2%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790700" y="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２４，０３８</a:t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181600" y="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323975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事業所（民営）</a:t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54864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従業者数（民営）</a:t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12</xdr:col>
      <xdr:colOff>276225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5610225" y="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２１８，３０１ 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9155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9155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47650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20～29人 3.5%</a:t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90525" y="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30～49人2.5％
.2.5% 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2</xdr:col>
      <xdr:colOff>400050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4572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962025" y="0"/>
          <a:ext cx="1247775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50～99人 1.5%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1428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14287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152400" y="0"/>
          <a:ext cx="942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524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1428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2847975" y="0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100～199人 0.5%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619125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>
          <a:off x="180975" y="0"/>
          <a:ext cx="1219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4" name="Line 15"/>
        <xdr:cNvSpPr>
          <a:spLocks/>
        </xdr:cNvSpPr>
      </xdr:nvSpPr>
      <xdr:spPr>
        <a:xfrm>
          <a:off x="171450" y="0"/>
          <a:ext cx="1162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5" name="Line 16"/>
        <xdr:cNvSpPr>
          <a:spLocks/>
        </xdr:cNvSpPr>
      </xdr:nvSpPr>
      <xdr:spPr>
        <a:xfrm>
          <a:off x="2000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2886075" y="0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200～299人 0.2%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7" name="Line 18"/>
        <xdr:cNvSpPr>
          <a:spLocks/>
        </xdr:cNvSpPr>
      </xdr:nvSpPr>
      <xdr:spPr>
        <a:xfrm>
          <a:off x="161925" y="0"/>
          <a:ext cx="1724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9"/>
        <xdr:cNvSpPr>
          <a:spLocks/>
        </xdr:cNvSpPr>
      </xdr:nvSpPr>
      <xdr:spPr>
        <a:xfrm flipV="1">
          <a:off x="1714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2886075" y="0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300人以上 0.2%</a:t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2867025" y="0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派遣・下請従業者のみ 0.2%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1905000" y="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２４，０３８</a:t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6467475" y="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1323975" y="0"/>
          <a:ext cx="2209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事業所（民営）</a:t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6848475" y="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従業者数（民営）</a:t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12</xdr:col>
      <xdr:colOff>276225</xdr:colOff>
      <xdr:row>0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6972300" y="0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２１８，３０１ 人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0.17975</cdr:y>
    </cdr:from>
    <cdr:to>
      <cdr:x>0.50675</cdr:x>
      <cdr:y>0.266</cdr:y>
    </cdr:to>
    <cdr:sp>
      <cdr:nvSpPr>
        <cdr:cNvPr id="1" name="Line 1"/>
        <cdr:cNvSpPr>
          <a:spLocks/>
        </cdr:cNvSpPr>
      </cdr:nvSpPr>
      <cdr:spPr>
        <a:xfrm>
          <a:off x="31527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0.51375</cdr:x>
      <cdr:y>0.0905</cdr:y>
    </cdr:from>
    <cdr:to>
      <cdr:x>0.51975</cdr:x>
      <cdr:y>0.266</cdr:y>
    </cdr:to>
    <cdr:sp>
      <cdr:nvSpPr>
        <cdr:cNvPr id="2" name="Line 2"/>
        <cdr:cNvSpPr>
          <a:spLocks/>
        </cdr:cNvSpPr>
      </cdr:nvSpPr>
      <cdr:spPr>
        <a:xfrm flipH="1">
          <a:off x="3286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12</xdr:row>
      <xdr:rowOff>0</xdr:rowOff>
    </xdr:from>
    <xdr:to>
      <xdr:col>7</xdr:col>
      <xdr:colOff>495300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562225" y="470535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0</xdr:rowOff>
    </xdr:from>
    <xdr:to>
      <xdr:col>14</xdr:col>
      <xdr:colOff>704850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114300" y="4705350"/>
        <a:ext cx="641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12</xdr:row>
      <xdr:rowOff>0</xdr:rowOff>
    </xdr:from>
    <xdr:to>
      <xdr:col>10</xdr:col>
      <xdr:colOff>304800</xdr:colOff>
      <xdr:row>12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886075" y="4705350"/>
          <a:ext cx="1133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事　業　所　数</a:t>
          </a:r>
        </a:p>
      </xdr:txBody>
    </xdr:sp>
    <xdr:clientData/>
  </xdr:twoCellAnchor>
  <xdr:twoCellAnchor>
    <xdr:from>
      <xdr:col>8</xdr:col>
      <xdr:colOff>390525</xdr:colOff>
      <xdr:row>12</xdr:row>
      <xdr:rowOff>0</xdr:rowOff>
    </xdr:from>
    <xdr:to>
      <xdr:col>10</xdr:col>
      <xdr:colOff>85725</xdr:colOff>
      <xdr:row>12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48000" y="470535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２４，０３８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L11" sqref="L11"/>
    </sheetView>
  </sheetViews>
  <sheetFormatPr defaultColWidth="9.00390625" defaultRowHeight="13.5" customHeight="1"/>
  <cols>
    <col min="1" max="2" width="4.625" style="1" customWidth="1"/>
    <col min="3" max="3" width="7.50390625" style="1" customWidth="1"/>
    <col min="4" max="9" width="8.625" style="1" customWidth="1"/>
    <col min="10" max="10" width="10.625" style="1" customWidth="1"/>
    <col min="11" max="11" width="5.125" style="1" customWidth="1"/>
    <col min="12" max="16384" width="9.00390625" style="1" customWidth="1"/>
  </cols>
  <sheetData>
    <row r="1" spans="1:10" ht="13.5">
      <c r="A1" s="37" t="s">
        <v>83</v>
      </c>
      <c r="B1" s="2"/>
      <c r="C1" s="2"/>
      <c r="D1" s="2"/>
      <c r="E1" s="2"/>
      <c r="F1" s="2"/>
      <c r="G1" s="2"/>
      <c r="H1" s="2"/>
      <c r="I1" s="2"/>
      <c r="J1" s="2"/>
    </row>
    <row r="2" spans="1:10" ht="6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4"/>
      <c r="B3" s="4"/>
      <c r="C3" s="5"/>
      <c r="D3" s="369" t="s">
        <v>84</v>
      </c>
      <c r="E3" s="370"/>
      <c r="F3" s="371"/>
      <c r="G3" s="369" t="s">
        <v>85</v>
      </c>
      <c r="H3" s="370"/>
      <c r="I3" s="371"/>
      <c r="J3" s="363" t="s">
        <v>86</v>
      </c>
    </row>
    <row r="4" spans="1:10" ht="16.5" customHeight="1">
      <c r="A4" s="365" t="s">
        <v>87</v>
      </c>
      <c r="B4" s="366"/>
      <c r="C4" s="10"/>
      <c r="D4" s="11"/>
      <c r="E4" s="11" t="s">
        <v>88</v>
      </c>
      <c r="F4" s="12" t="s">
        <v>88</v>
      </c>
      <c r="G4" s="11"/>
      <c r="H4" s="11" t="s">
        <v>88</v>
      </c>
      <c r="I4" s="12" t="s">
        <v>88</v>
      </c>
      <c r="J4" s="364"/>
    </row>
    <row r="5" spans="1:10" ht="16.5" customHeight="1">
      <c r="A5" s="8"/>
      <c r="B5" s="9"/>
      <c r="C5" s="10"/>
      <c r="D5" s="11" t="s">
        <v>89</v>
      </c>
      <c r="E5" s="11" t="s">
        <v>90</v>
      </c>
      <c r="F5" s="12" t="s">
        <v>91</v>
      </c>
      <c r="G5" s="11" t="s">
        <v>89</v>
      </c>
      <c r="H5" s="11" t="s">
        <v>90</v>
      </c>
      <c r="I5" s="12" t="s">
        <v>91</v>
      </c>
      <c r="J5" s="364"/>
    </row>
    <row r="6" spans="1:10" ht="12">
      <c r="A6" s="13"/>
      <c r="B6" s="14"/>
      <c r="C6" s="15"/>
      <c r="D6" s="11"/>
      <c r="E6" s="16"/>
      <c r="F6" s="17" t="s">
        <v>92</v>
      </c>
      <c r="G6" s="11"/>
      <c r="H6" s="16"/>
      <c r="I6" s="17" t="s">
        <v>92</v>
      </c>
      <c r="J6" s="364"/>
    </row>
    <row r="7" spans="1:10" ht="6.75" customHeight="1">
      <c r="A7" s="18"/>
      <c r="B7" s="18"/>
      <c r="C7" s="19"/>
      <c r="D7" s="20"/>
      <c r="E7" s="20"/>
      <c r="F7" s="19"/>
      <c r="G7" s="20"/>
      <c r="H7" s="20"/>
      <c r="I7" s="19"/>
      <c r="J7" s="21"/>
    </row>
    <row r="8" spans="1:10" ht="6.75" customHeight="1">
      <c r="A8" s="22"/>
      <c r="B8" s="22"/>
      <c r="C8" s="23"/>
      <c r="D8" s="24"/>
      <c r="E8" s="25"/>
      <c r="F8" s="26"/>
      <c r="G8" s="24"/>
      <c r="H8" s="25"/>
      <c r="I8" s="25"/>
      <c r="J8" s="27"/>
    </row>
    <row r="9" spans="1:10" ht="21.75" customHeight="1">
      <c r="A9" s="28" t="s">
        <v>93</v>
      </c>
      <c r="B9" s="28" t="s">
        <v>94</v>
      </c>
      <c r="C9" s="29" t="s">
        <v>95</v>
      </c>
      <c r="D9" s="75">
        <v>19943</v>
      </c>
      <c r="E9" s="76" t="s">
        <v>141</v>
      </c>
      <c r="F9" s="77" t="s">
        <v>141</v>
      </c>
      <c r="G9" s="78">
        <v>192783</v>
      </c>
      <c r="H9" s="76" t="s">
        <v>141</v>
      </c>
      <c r="I9" s="77" t="s">
        <v>141</v>
      </c>
      <c r="J9" s="79">
        <f>G9/D9</f>
        <v>9.666700095271525</v>
      </c>
    </row>
    <row r="10" spans="1:10" ht="21.75" customHeight="1">
      <c r="A10" s="30"/>
      <c r="B10" s="28" t="s">
        <v>96</v>
      </c>
      <c r="C10" s="29" t="s">
        <v>97</v>
      </c>
      <c r="D10" s="75">
        <v>22026</v>
      </c>
      <c r="E10" s="80">
        <f>D10-D9</f>
        <v>2083</v>
      </c>
      <c r="F10" s="81">
        <f>D10/D9*100-100</f>
        <v>10.444767587624739</v>
      </c>
      <c r="G10" s="78">
        <v>194757</v>
      </c>
      <c r="H10" s="80">
        <f>G10-G9</f>
        <v>1974</v>
      </c>
      <c r="I10" s="81">
        <f>G10/G9*100-100</f>
        <v>1.023949207139637</v>
      </c>
      <c r="J10" s="79">
        <f aca="true" t="shared" si="0" ref="J10:J17">G10/D10</f>
        <v>8.842141105965677</v>
      </c>
    </row>
    <row r="11" spans="1:10" ht="21.75" customHeight="1">
      <c r="A11" s="28"/>
      <c r="B11" s="28" t="s">
        <v>98</v>
      </c>
      <c r="C11" s="29" t="s">
        <v>99</v>
      </c>
      <c r="D11" s="75">
        <v>24481</v>
      </c>
      <c r="E11" s="80">
        <f>D11-D10</f>
        <v>2455</v>
      </c>
      <c r="F11" s="81">
        <f>D11/D10*100-100</f>
        <v>11.145918460001809</v>
      </c>
      <c r="G11" s="78">
        <v>193756</v>
      </c>
      <c r="H11" s="80">
        <f>G11-G10</f>
        <v>-1001</v>
      </c>
      <c r="I11" s="81">
        <f>G11/G10*100-100</f>
        <v>-0.5139738237906641</v>
      </c>
      <c r="J11" s="79">
        <f t="shared" si="0"/>
        <v>7.914545974429149</v>
      </c>
    </row>
    <row r="12" spans="1:10" ht="21.75" customHeight="1">
      <c r="A12" s="28"/>
      <c r="B12" s="28" t="s">
        <v>100</v>
      </c>
      <c r="C12" s="29" t="s">
        <v>101</v>
      </c>
      <c r="D12" s="75">
        <v>26198</v>
      </c>
      <c r="E12" s="80">
        <f>D12-D11</f>
        <v>1717</v>
      </c>
      <c r="F12" s="81">
        <f>D12/D11*100-100</f>
        <v>7.01360238552347</v>
      </c>
      <c r="G12" s="78">
        <v>206015</v>
      </c>
      <c r="H12" s="80">
        <f>G12-G11</f>
        <v>12259</v>
      </c>
      <c r="I12" s="81">
        <f>G12/G11*100-100</f>
        <v>6.327029872623299</v>
      </c>
      <c r="J12" s="79">
        <f t="shared" si="0"/>
        <v>7.863768226582182</v>
      </c>
    </row>
    <row r="13" spans="1:10" ht="21.75" customHeight="1">
      <c r="A13" s="28"/>
      <c r="B13" s="28" t="s">
        <v>102</v>
      </c>
      <c r="C13" s="29" t="s">
        <v>101</v>
      </c>
      <c r="D13" s="75">
        <v>27472</v>
      </c>
      <c r="E13" s="80">
        <f>D13-D12</f>
        <v>1274</v>
      </c>
      <c r="F13" s="81">
        <f>D13/D12*100-100</f>
        <v>4.86296663867472</v>
      </c>
      <c r="G13" s="78">
        <v>217617</v>
      </c>
      <c r="H13" s="80">
        <f>G13-G12</f>
        <v>11602</v>
      </c>
      <c r="I13" s="81">
        <f>G13/G12*100-100</f>
        <v>5.631628764895751</v>
      </c>
      <c r="J13" s="79">
        <f t="shared" si="0"/>
        <v>7.921410891089109</v>
      </c>
    </row>
    <row r="14" spans="1:10" ht="21.75" customHeight="1">
      <c r="A14" s="28"/>
      <c r="B14" s="28"/>
      <c r="C14" s="29"/>
      <c r="D14" s="75"/>
      <c r="E14" s="80"/>
      <c r="F14" s="81"/>
      <c r="G14" s="78"/>
      <c r="H14" s="80"/>
      <c r="I14" s="81"/>
      <c r="J14" s="79"/>
    </row>
    <row r="15" spans="1:10" ht="21.75" customHeight="1">
      <c r="A15" s="28" t="s">
        <v>103</v>
      </c>
      <c r="B15" s="28" t="s">
        <v>104</v>
      </c>
      <c r="C15" s="29" t="s">
        <v>101</v>
      </c>
      <c r="D15" s="75">
        <v>27904</v>
      </c>
      <c r="E15" s="80">
        <f>D15-D13</f>
        <v>432</v>
      </c>
      <c r="F15" s="81">
        <f>D15/D13*100-100</f>
        <v>1.5725101921956934</v>
      </c>
      <c r="G15" s="78">
        <v>239071</v>
      </c>
      <c r="H15" s="80">
        <f>G15-G13</f>
        <v>21454</v>
      </c>
      <c r="I15" s="81">
        <f>G15/G13*100-100</f>
        <v>9.858604796500273</v>
      </c>
      <c r="J15" s="79">
        <f t="shared" si="0"/>
        <v>8.567624713302752</v>
      </c>
    </row>
    <row r="16" spans="1:10" ht="21.75" customHeight="1">
      <c r="A16" s="28"/>
      <c r="B16" s="28" t="s">
        <v>105</v>
      </c>
      <c r="C16" s="29" t="s">
        <v>106</v>
      </c>
      <c r="D16" s="75">
        <v>27601</v>
      </c>
      <c r="E16" s="80">
        <f>D16-D15</f>
        <v>-303</v>
      </c>
      <c r="F16" s="81">
        <f>D16/D15*100-100</f>
        <v>-1.0858658256880744</v>
      </c>
      <c r="G16" s="78">
        <v>255034</v>
      </c>
      <c r="H16" s="80">
        <f>G16-G15</f>
        <v>15963</v>
      </c>
      <c r="I16" s="81">
        <f>G16/G15*100-100</f>
        <v>6.6770959254781985</v>
      </c>
      <c r="J16" s="79">
        <f t="shared" si="0"/>
        <v>9.24002753523423</v>
      </c>
    </row>
    <row r="17" spans="1:10" ht="21.75" customHeight="1">
      <c r="A17" s="28"/>
      <c r="B17" s="28" t="s">
        <v>107</v>
      </c>
      <c r="C17" s="29" t="s">
        <v>101</v>
      </c>
      <c r="D17" s="75">
        <v>26106</v>
      </c>
      <c r="E17" s="80">
        <f>D17-D16</f>
        <v>-1495</v>
      </c>
      <c r="F17" s="81">
        <f>D17/D16*100-100</f>
        <v>-5.416470417738481</v>
      </c>
      <c r="G17" s="75">
        <v>239321</v>
      </c>
      <c r="H17" s="80">
        <f>G17-G16</f>
        <v>-15713</v>
      </c>
      <c r="I17" s="81">
        <f>G17/G16*100-100</f>
        <v>-6.161139299073852</v>
      </c>
      <c r="J17" s="79">
        <f t="shared" si="0"/>
        <v>9.167279552593273</v>
      </c>
    </row>
    <row r="18" spans="1:10" ht="21.75" customHeight="1">
      <c r="A18" s="28"/>
      <c r="B18" s="28" t="s">
        <v>108</v>
      </c>
      <c r="C18" s="29" t="s">
        <v>106</v>
      </c>
      <c r="D18" s="82">
        <v>24598</v>
      </c>
      <c r="E18" s="83">
        <f>D18-D17</f>
        <v>-1508</v>
      </c>
      <c r="F18" s="84">
        <f>D18/D17*100-100</f>
        <v>-5.7764498582701265</v>
      </c>
      <c r="G18" s="85">
        <v>233454</v>
      </c>
      <c r="H18" s="83">
        <f>G18-G17</f>
        <v>-5867</v>
      </c>
      <c r="I18" s="84">
        <f>G18/G17*100-100</f>
        <v>-2.451519089423826</v>
      </c>
      <c r="J18" s="86">
        <f>G18/D18</f>
        <v>9.49077160744776</v>
      </c>
    </row>
    <row r="19" spans="1:10" ht="21.75" customHeight="1">
      <c r="A19" s="28"/>
      <c r="B19" s="28" t="s">
        <v>109</v>
      </c>
      <c r="C19" s="29" t="s">
        <v>110</v>
      </c>
      <c r="D19" s="82">
        <v>24038</v>
      </c>
      <c r="E19" s="83">
        <f>D19-D18</f>
        <v>-560</v>
      </c>
      <c r="F19" s="84">
        <f>D19/D18*100-100</f>
        <v>-2.2766078542970973</v>
      </c>
      <c r="G19" s="87">
        <v>218301</v>
      </c>
      <c r="H19" s="83">
        <f>G19-G18</f>
        <v>-15153</v>
      </c>
      <c r="I19" s="84">
        <f>G19/G18*100-100</f>
        <v>-6.490786193425691</v>
      </c>
      <c r="J19" s="86">
        <f>G19/D19</f>
        <v>9.081495964722523</v>
      </c>
    </row>
    <row r="20" spans="1:10" ht="6" customHeight="1">
      <c r="A20" s="31"/>
      <c r="B20" s="31"/>
      <c r="C20" s="32"/>
      <c r="D20" s="33"/>
      <c r="E20" s="31"/>
      <c r="F20" s="32"/>
      <c r="G20" s="33"/>
      <c r="H20" s="31"/>
      <c r="I20" s="31"/>
      <c r="J20" s="33"/>
    </row>
    <row r="21" spans="1:10" ht="6.75" customHeight="1">
      <c r="A21" s="34"/>
      <c r="J21" s="34"/>
    </row>
    <row r="22" spans="1:10" s="2" customFormat="1" ht="13.5" customHeight="1">
      <c r="A22" s="22" t="s">
        <v>111</v>
      </c>
      <c r="B22" s="367" t="s">
        <v>112</v>
      </c>
      <c r="C22" s="368"/>
      <c r="D22" s="368"/>
      <c r="E22" s="368"/>
      <c r="F22" s="368"/>
      <c r="G22" s="368"/>
      <c r="H22" s="368"/>
      <c r="I22" s="368"/>
      <c r="J22" s="22"/>
    </row>
    <row r="23" spans="1:9" s="2" customFormat="1" ht="13.5" customHeight="1">
      <c r="A23" s="22"/>
      <c r="B23" s="367" t="s">
        <v>113</v>
      </c>
      <c r="C23" s="368"/>
      <c r="D23" s="368"/>
      <c r="E23" s="368"/>
      <c r="F23" s="368"/>
      <c r="G23" s="368"/>
      <c r="H23" s="368"/>
      <c r="I23" s="368"/>
    </row>
    <row r="24" spans="1:9" s="2" customFormat="1" ht="13.5" customHeight="1">
      <c r="A24" s="22"/>
      <c r="B24" s="367"/>
      <c r="C24" s="368"/>
      <c r="D24" s="368"/>
      <c r="E24" s="368"/>
      <c r="F24" s="368"/>
      <c r="G24" s="368"/>
      <c r="H24" s="368"/>
      <c r="I24" s="368"/>
    </row>
  </sheetData>
  <mergeCells count="7">
    <mergeCell ref="B24:I24"/>
    <mergeCell ref="D3:F3"/>
    <mergeCell ref="G3:I3"/>
    <mergeCell ref="J3:J6"/>
    <mergeCell ref="A4:B4"/>
    <mergeCell ref="B22:I22"/>
    <mergeCell ref="B23:I2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00390625" style="1" customWidth="1"/>
    <col min="2" max="4" width="2.875" style="1" customWidth="1"/>
    <col min="5" max="5" width="17.125" style="1" customWidth="1"/>
    <col min="6" max="6" width="4.375" style="1" customWidth="1"/>
    <col min="7" max="7" width="3.125" style="1" customWidth="1"/>
    <col min="8" max="8" width="3.25390625" style="1" customWidth="1"/>
    <col min="9" max="20" width="3.125" style="1" customWidth="1"/>
    <col min="21" max="30" width="3.00390625" style="1" customWidth="1"/>
    <col min="31" max="31" width="2.50390625" style="1" customWidth="1"/>
    <col min="32" max="16384" width="9.00390625" style="1" customWidth="1"/>
  </cols>
  <sheetData>
    <row r="1" ht="13.5" customHeight="1">
      <c r="A1" s="216" t="s">
        <v>256</v>
      </c>
    </row>
    <row r="2" spans="2:24" ht="4.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13"/>
      <c r="P2" s="22"/>
      <c r="Q2" s="22"/>
      <c r="R2" s="22"/>
      <c r="S2" s="22"/>
      <c r="T2" s="22"/>
      <c r="U2" s="22"/>
      <c r="V2" s="22"/>
      <c r="W2" s="22"/>
      <c r="X2" s="214"/>
    </row>
    <row r="3" spans="1:30" s="215" customFormat="1" ht="45.75" customHeight="1">
      <c r="A3" s="450" t="s">
        <v>195</v>
      </c>
      <c r="B3" s="450"/>
      <c r="C3" s="450"/>
      <c r="D3" s="450"/>
      <c r="E3" s="451"/>
      <c r="F3" s="448" t="s">
        <v>168</v>
      </c>
      <c r="G3" s="452"/>
      <c r="H3" s="449"/>
      <c r="I3" s="448" t="s">
        <v>212</v>
      </c>
      <c r="J3" s="449"/>
      <c r="K3" s="448" t="s">
        <v>213</v>
      </c>
      <c r="L3" s="449"/>
      <c r="M3" s="448" t="s">
        <v>214</v>
      </c>
      <c r="N3" s="449"/>
      <c r="O3" s="448" t="s">
        <v>215</v>
      </c>
      <c r="P3" s="449"/>
      <c r="Q3" s="448" t="s">
        <v>216</v>
      </c>
      <c r="R3" s="449"/>
      <c r="S3" s="448" t="s">
        <v>217</v>
      </c>
      <c r="T3" s="449"/>
      <c r="U3" s="448" t="s">
        <v>218</v>
      </c>
      <c r="V3" s="449"/>
      <c r="W3" s="448" t="s">
        <v>127</v>
      </c>
      <c r="X3" s="449"/>
      <c r="Y3" s="448" t="s">
        <v>219</v>
      </c>
      <c r="Z3" s="449"/>
      <c r="AA3" s="448" t="s">
        <v>220</v>
      </c>
      <c r="AB3" s="449"/>
      <c r="AC3" s="448" t="s">
        <v>126</v>
      </c>
      <c r="AD3" s="452"/>
    </row>
    <row r="4" spans="1:30" s="30" customFormat="1" ht="27" customHeight="1">
      <c r="A4" s="453" t="s">
        <v>204</v>
      </c>
      <c r="B4" s="453"/>
      <c r="C4" s="453"/>
      <c r="D4" s="453"/>
      <c r="E4" s="454"/>
      <c r="F4" s="420">
        <v>24038</v>
      </c>
      <c r="G4" s="421"/>
      <c r="H4" s="421"/>
      <c r="I4" s="421">
        <v>2213</v>
      </c>
      <c r="J4" s="421"/>
      <c r="K4" s="421">
        <v>1972</v>
      </c>
      <c r="L4" s="421"/>
      <c r="M4" s="421">
        <v>3736</v>
      </c>
      <c r="N4" s="421"/>
      <c r="O4" s="421">
        <v>4163</v>
      </c>
      <c r="P4" s="421"/>
      <c r="Q4" s="421">
        <v>5084</v>
      </c>
      <c r="R4" s="421"/>
      <c r="S4" s="421">
        <v>3358</v>
      </c>
      <c r="T4" s="421"/>
      <c r="U4" s="421">
        <v>640</v>
      </c>
      <c r="V4" s="421"/>
      <c r="W4" s="421">
        <v>726</v>
      </c>
      <c r="X4" s="421"/>
      <c r="Y4" s="421">
        <v>667</v>
      </c>
      <c r="Z4" s="421"/>
      <c r="AA4" s="421">
        <v>1001</v>
      </c>
      <c r="AB4" s="421"/>
      <c r="AC4" s="421">
        <v>478</v>
      </c>
      <c r="AD4" s="421"/>
    </row>
    <row r="5" spans="1:30" s="58" customFormat="1" ht="22.5" customHeight="1">
      <c r="A5" s="219"/>
      <c r="B5" s="455" t="s">
        <v>221</v>
      </c>
      <c r="C5" s="455"/>
      <c r="D5" s="455"/>
      <c r="E5" s="456"/>
      <c r="F5" s="424">
        <f>F4/$F$4*100</f>
        <v>100</v>
      </c>
      <c r="G5" s="416"/>
      <c r="H5" s="416"/>
      <c r="I5" s="416">
        <f>I4/$F$4*100</f>
        <v>9.206256760129794</v>
      </c>
      <c r="J5" s="416"/>
      <c r="K5" s="416">
        <f>K4/$F$4*100</f>
        <v>8.203677510608204</v>
      </c>
      <c r="L5" s="416"/>
      <c r="M5" s="416">
        <f>M4/$F$4*100</f>
        <v>15.542058407521425</v>
      </c>
      <c r="N5" s="416"/>
      <c r="O5" s="416">
        <f>O4/$F$4*100</f>
        <v>17.318412513520258</v>
      </c>
      <c r="P5" s="416"/>
      <c r="Q5" s="416">
        <f>Q4/$F$4*100</f>
        <v>21.14984607704468</v>
      </c>
      <c r="R5" s="416"/>
      <c r="S5" s="416">
        <f>S4/$F$4*100</f>
        <v>13.969548215325734</v>
      </c>
      <c r="T5" s="416"/>
      <c r="U5" s="416">
        <f>U4/$F$4*100</f>
        <v>2.662451119061486</v>
      </c>
      <c r="V5" s="416"/>
      <c r="W5" s="416">
        <f>W4/$F$4*100</f>
        <v>3.0202179881853732</v>
      </c>
      <c r="X5" s="416"/>
      <c r="Y5" s="416">
        <f>Y4/$F$4*100</f>
        <v>2.774773275646892</v>
      </c>
      <c r="Z5" s="416"/>
      <c r="AA5" s="416">
        <f>AA4/$F$4*100</f>
        <v>4.1642399534071055</v>
      </c>
      <c r="AB5" s="416"/>
      <c r="AC5" s="416">
        <f>AC4/$F$4*100</f>
        <v>1.9885181795490474</v>
      </c>
      <c r="AD5" s="416"/>
    </row>
    <row r="6" spans="1:30" ht="19.5" customHeight="1">
      <c r="A6" s="455" t="s">
        <v>169</v>
      </c>
      <c r="B6" s="455"/>
      <c r="C6" s="455"/>
      <c r="D6" s="455"/>
      <c r="E6" s="455"/>
      <c r="F6" s="420">
        <v>12</v>
      </c>
      <c r="G6" s="421"/>
      <c r="H6" s="421"/>
      <c r="I6" s="421" t="s">
        <v>222</v>
      </c>
      <c r="J6" s="421"/>
      <c r="K6" s="421">
        <v>1</v>
      </c>
      <c r="L6" s="421"/>
      <c r="M6" s="421" t="s">
        <v>222</v>
      </c>
      <c r="N6" s="421"/>
      <c r="O6" s="421">
        <v>3</v>
      </c>
      <c r="P6" s="421"/>
      <c r="Q6" s="421">
        <v>2</v>
      </c>
      <c r="R6" s="421"/>
      <c r="S6" s="421">
        <v>2</v>
      </c>
      <c r="T6" s="421"/>
      <c r="U6" s="421" t="s">
        <v>222</v>
      </c>
      <c r="V6" s="421"/>
      <c r="W6" s="421">
        <v>3</v>
      </c>
      <c r="X6" s="421"/>
      <c r="Y6" s="421" t="s">
        <v>222</v>
      </c>
      <c r="Z6" s="421"/>
      <c r="AA6" s="421" t="s">
        <v>222</v>
      </c>
      <c r="AB6" s="421"/>
      <c r="AC6" s="421">
        <v>1</v>
      </c>
      <c r="AD6" s="421"/>
    </row>
    <row r="7" spans="1:30" ht="19.5" customHeight="1">
      <c r="A7" s="455" t="s">
        <v>170</v>
      </c>
      <c r="B7" s="455"/>
      <c r="C7" s="455"/>
      <c r="D7" s="455"/>
      <c r="E7" s="455"/>
      <c r="F7" s="420">
        <v>3</v>
      </c>
      <c r="G7" s="421"/>
      <c r="H7" s="421"/>
      <c r="I7" s="421" t="s">
        <v>222</v>
      </c>
      <c r="J7" s="421"/>
      <c r="K7" s="421" t="s">
        <v>222</v>
      </c>
      <c r="L7" s="421"/>
      <c r="M7" s="421" t="s">
        <v>222</v>
      </c>
      <c r="N7" s="421"/>
      <c r="O7" s="421">
        <v>1</v>
      </c>
      <c r="P7" s="421"/>
      <c r="Q7" s="421">
        <v>1</v>
      </c>
      <c r="R7" s="421"/>
      <c r="S7" s="421">
        <v>1</v>
      </c>
      <c r="T7" s="421"/>
      <c r="U7" s="421" t="s">
        <v>222</v>
      </c>
      <c r="V7" s="421"/>
      <c r="W7" s="421" t="s">
        <v>222</v>
      </c>
      <c r="X7" s="421"/>
      <c r="Y7" s="421" t="s">
        <v>222</v>
      </c>
      <c r="Z7" s="421"/>
      <c r="AA7" s="421" t="s">
        <v>222</v>
      </c>
      <c r="AB7" s="421"/>
      <c r="AC7" s="421" t="s">
        <v>222</v>
      </c>
      <c r="AD7" s="421"/>
    </row>
    <row r="8" spans="1:30" ht="19.5" customHeight="1">
      <c r="A8" s="455" t="s">
        <v>205</v>
      </c>
      <c r="B8" s="455"/>
      <c r="C8" s="455"/>
      <c r="D8" s="455"/>
      <c r="E8" s="455"/>
      <c r="F8" s="420">
        <v>2037</v>
      </c>
      <c r="G8" s="421"/>
      <c r="H8" s="421"/>
      <c r="I8" s="421">
        <v>92</v>
      </c>
      <c r="J8" s="421"/>
      <c r="K8" s="421">
        <v>151</v>
      </c>
      <c r="L8" s="421"/>
      <c r="M8" s="421">
        <v>384</v>
      </c>
      <c r="N8" s="421"/>
      <c r="O8" s="421">
        <v>417</v>
      </c>
      <c r="P8" s="421"/>
      <c r="Q8" s="421">
        <v>533</v>
      </c>
      <c r="R8" s="421"/>
      <c r="S8" s="421">
        <v>307</v>
      </c>
      <c r="T8" s="421"/>
      <c r="U8" s="421">
        <v>24</v>
      </c>
      <c r="V8" s="421"/>
      <c r="W8" s="421">
        <v>35</v>
      </c>
      <c r="X8" s="421"/>
      <c r="Y8" s="421">
        <v>34</v>
      </c>
      <c r="Z8" s="421"/>
      <c r="AA8" s="421">
        <v>49</v>
      </c>
      <c r="AB8" s="421"/>
      <c r="AC8" s="421">
        <v>11</v>
      </c>
      <c r="AD8" s="421"/>
    </row>
    <row r="9" spans="1:30" ht="19.5" customHeight="1">
      <c r="A9" s="455" t="s">
        <v>133</v>
      </c>
      <c r="B9" s="455"/>
      <c r="C9" s="455"/>
      <c r="D9" s="455"/>
      <c r="E9" s="455"/>
      <c r="F9" s="420">
        <v>2050</v>
      </c>
      <c r="G9" s="421"/>
      <c r="H9" s="421"/>
      <c r="I9" s="421">
        <v>310</v>
      </c>
      <c r="J9" s="421"/>
      <c r="K9" s="421">
        <v>260</v>
      </c>
      <c r="L9" s="421"/>
      <c r="M9" s="421">
        <v>497</v>
      </c>
      <c r="N9" s="421"/>
      <c r="O9" s="421">
        <v>338</v>
      </c>
      <c r="P9" s="421"/>
      <c r="Q9" s="421">
        <v>385</v>
      </c>
      <c r="R9" s="421"/>
      <c r="S9" s="421">
        <v>161</v>
      </c>
      <c r="T9" s="421"/>
      <c r="U9" s="421">
        <v>19</v>
      </c>
      <c r="V9" s="421"/>
      <c r="W9" s="421">
        <v>30</v>
      </c>
      <c r="X9" s="421"/>
      <c r="Y9" s="421">
        <v>17</v>
      </c>
      <c r="Z9" s="421"/>
      <c r="AA9" s="421">
        <v>23</v>
      </c>
      <c r="AB9" s="421"/>
      <c r="AC9" s="421">
        <v>10</v>
      </c>
      <c r="AD9" s="421"/>
    </row>
    <row r="10" spans="1:30" ht="19.5" customHeight="1">
      <c r="A10" s="457" t="s">
        <v>206</v>
      </c>
      <c r="B10" s="457"/>
      <c r="C10" s="457"/>
      <c r="D10" s="457"/>
      <c r="E10" s="458"/>
      <c r="F10" s="420">
        <v>14</v>
      </c>
      <c r="G10" s="421"/>
      <c r="H10" s="421"/>
      <c r="I10" s="421">
        <v>1</v>
      </c>
      <c r="J10" s="421"/>
      <c r="K10" s="421">
        <v>2</v>
      </c>
      <c r="L10" s="421"/>
      <c r="M10" s="421">
        <v>1</v>
      </c>
      <c r="N10" s="421"/>
      <c r="O10" s="421">
        <v>5</v>
      </c>
      <c r="P10" s="421"/>
      <c r="Q10" s="421">
        <v>5</v>
      </c>
      <c r="R10" s="421"/>
      <c r="S10" s="421" t="s">
        <v>222</v>
      </c>
      <c r="T10" s="421"/>
      <c r="U10" s="421" t="s">
        <v>222</v>
      </c>
      <c r="V10" s="421"/>
      <c r="W10" s="421" t="s">
        <v>222</v>
      </c>
      <c r="X10" s="421"/>
      <c r="Y10" s="421" t="s">
        <v>222</v>
      </c>
      <c r="Z10" s="421"/>
      <c r="AA10" s="421" t="s">
        <v>222</v>
      </c>
      <c r="AB10" s="421"/>
      <c r="AC10" s="421" t="s">
        <v>222</v>
      </c>
      <c r="AD10" s="421"/>
    </row>
    <row r="11" spans="1:30" ht="19.5" customHeight="1">
      <c r="A11" s="455" t="s">
        <v>119</v>
      </c>
      <c r="B11" s="455"/>
      <c r="C11" s="455"/>
      <c r="D11" s="455"/>
      <c r="E11" s="455"/>
      <c r="F11" s="420">
        <v>171</v>
      </c>
      <c r="G11" s="421"/>
      <c r="H11" s="421"/>
      <c r="I11" s="421">
        <v>2</v>
      </c>
      <c r="J11" s="421"/>
      <c r="K11" s="421">
        <v>6</v>
      </c>
      <c r="L11" s="421"/>
      <c r="M11" s="421">
        <v>7</v>
      </c>
      <c r="N11" s="421"/>
      <c r="O11" s="421">
        <v>19</v>
      </c>
      <c r="P11" s="421"/>
      <c r="Q11" s="421">
        <v>49</v>
      </c>
      <c r="R11" s="421"/>
      <c r="S11" s="421">
        <v>35</v>
      </c>
      <c r="T11" s="421"/>
      <c r="U11" s="421">
        <v>10</v>
      </c>
      <c r="V11" s="421"/>
      <c r="W11" s="421">
        <v>12</v>
      </c>
      <c r="X11" s="421"/>
      <c r="Y11" s="421">
        <v>11</v>
      </c>
      <c r="Z11" s="421"/>
      <c r="AA11" s="421">
        <v>13</v>
      </c>
      <c r="AB11" s="421"/>
      <c r="AC11" s="421">
        <v>7</v>
      </c>
      <c r="AD11" s="421"/>
    </row>
    <row r="12" spans="1:30" ht="19.5" customHeight="1">
      <c r="A12" s="418" t="s">
        <v>173</v>
      </c>
      <c r="B12" s="418"/>
      <c r="C12" s="418"/>
      <c r="D12" s="418"/>
      <c r="E12" s="418"/>
      <c r="F12" s="420">
        <v>452</v>
      </c>
      <c r="G12" s="421"/>
      <c r="H12" s="421"/>
      <c r="I12" s="421">
        <v>33</v>
      </c>
      <c r="J12" s="421"/>
      <c r="K12" s="421">
        <v>64</v>
      </c>
      <c r="L12" s="421"/>
      <c r="M12" s="421">
        <v>95</v>
      </c>
      <c r="N12" s="421"/>
      <c r="O12" s="421">
        <v>68</v>
      </c>
      <c r="P12" s="421"/>
      <c r="Q12" s="421">
        <v>106</v>
      </c>
      <c r="R12" s="421"/>
      <c r="S12" s="421">
        <v>46</v>
      </c>
      <c r="T12" s="421"/>
      <c r="U12" s="421">
        <v>9</v>
      </c>
      <c r="V12" s="421"/>
      <c r="W12" s="421">
        <v>13</v>
      </c>
      <c r="X12" s="421"/>
      <c r="Y12" s="421">
        <v>7</v>
      </c>
      <c r="Z12" s="421"/>
      <c r="AA12" s="421">
        <v>10</v>
      </c>
      <c r="AB12" s="421"/>
      <c r="AC12" s="421">
        <v>1</v>
      </c>
      <c r="AD12" s="421"/>
    </row>
    <row r="13" spans="1:30" ht="19.5" customHeight="1">
      <c r="A13" s="418" t="s">
        <v>174</v>
      </c>
      <c r="B13" s="418"/>
      <c r="C13" s="418"/>
      <c r="D13" s="418"/>
      <c r="E13" s="418"/>
      <c r="F13" s="420">
        <v>7258</v>
      </c>
      <c r="G13" s="421"/>
      <c r="H13" s="421"/>
      <c r="I13" s="421">
        <v>987</v>
      </c>
      <c r="J13" s="421"/>
      <c r="K13" s="421">
        <v>803</v>
      </c>
      <c r="L13" s="421"/>
      <c r="M13" s="421">
        <v>1106</v>
      </c>
      <c r="N13" s="421"/>
      <c r="O13" s="421">
        <v>1169</v>
      </c>
      <c r="P13" s="421"/>
      <c r="Q13" s="421">
        <v>1318</v>
      </c>
      <c r="R13" s="421"/>
      <c r="S13" s="421">
        <v>935</v>
      </c>
      <c r="T13" s="421"/>
      <c r="U13" s="421">
        <v>215</v>
      </c>
      <c r="V13" s="421"/>
      <c r="W13" s="421">
        <v>176</v>
      </c>
      <c r="X13" s="421"/>
      <c r="Y13" s="421">
        <v>184</v>
      </c>
      <c r="Z13" s="421"/>
      <c r="AA13" s="421">
        <v>225</v>
      </c>
      <c r="AB13" s="421"/>
      <c r="AC13" s="421">
        <v>140</v>
      </c>
      <c r="AD13" s="421"/>
    </row>
    <row r="14" spans="1:30" ht="19.5" customHeight="1">
      <c r="A14" s="418" t="s">
        <v>175</v>
      </c>
      <c r="B14" s="418"/>
      <c r="C14" s="418"/>
      <c r="D14" s="418"/>
      <c r="E14" s="418"/>
      <c r="F14" s="420">
        <v>436</v>
      </c>
      <c r="G14" s="421"/>
      <c r="H14" s="421"/>
      <c r="I14" s="421">
        <v>34</v>
      </c>
      <c r="J14" s="421"/>
      <c r="K14" s="421">
        <v>41</v>
      </c>
      <c r="L14" s="421"/>
      <c r="M14" s="421">
        <v>56</v>
      </c>
      <c r="N14" s="421"/>
      <c r="O14" s="421">
        <v>80</v>
      </c>
      <c r="P14" s="421"/>
      <c r="Q14" s="421">
        <v>101</v>
      </c>
      <c r="R14" s="421"/>
      <c r="S14" s="421">
        <v>62</v>
      </c>
      <c r="T14" s="421"/>
      <c r="U14" s="421">
        <v>18</v>
      </c>
      <c r="V14" s="421"/>
      <c r="W14" s="421">
        <v>13</v>
      </c>
      <c r="X14" s="421"/>
      <c r="Y14" s="421">
        <v>11</v>
      </c>
      <c r="Z14" s="421"/>
      <c r="AA14" s="421">
        <v>12</v>
      </c>
      <c r="AB14" s="421"/>
      <c r="AC14" s="421">
        <v>8</v>
      </c>
      <c r="AD14" s="421"/>
    </row>
    <row r="15" spans="1:30" ht="19.5" customHeight="1">
      <c r="A15" s="418" t="s">
        <v>176</v>
      </c>
      <c r="B15" s="418"/>
      <c r="C15" s="418"/>
      <c r="D15" s="418"/>
      <c r="E15" s="418"/>
      <c r="F15" s="420">
        <v>1281</v>
      </c>
      <c r="G15" s="421"/>
      <c r="H15" s="421"/>
      <c r="I15" s="421">
        <v>52</v>
      </c>
      <c r="J15" s="421"/>
      <c r="K15" s="421">
        <v>89</v>
      </c>
      <c r="L15" s="421"/>
      <c r="M15" s="421">
        <v>258</v>
      </c>
      <c r="N15" s="421"/>
      <c r="O15" s="421">
        <v>237</v>
      </c>
      <c r="P15" s="421"/>
      <c r="Q15" s="421">
        <v>338</v>
      </c>
      <c r="R15" s="421"/>
      <c r="S15" s="421">
        <v>195</v>
      </c>
      <c r="T15" s="421"/>
      <c r="U15" s="421">
        <v>23</v>
      </c>
      <c r="V15" s="421"/>
      <c r="W15" s="421">
        <v>30</v>
      </c>
      <c r="X15" s="421"/>
      <c r="Y15" s="421">
        <v>19</v>
      </c>
      <c r="Z15" s="421"/>
      <c r="AA15" s="421">
        <v>28</v>
      </c>
      <c r="AB15" s="421"/>
      <c r="AC15" s="421">
        <v>12</v>
      </c>
      <c r="AD15" s="421"/>
    </row>
    <row r="16" spans="1:30" ht="19.5" customHeight="1">
      <c r="A16" s="418" t="s">
        <v>177</v>
      </c>
      <c r="B16" s="418"/>
      <c r="C16" s="418"/>
      <c r="D16" s="418"/>
      <c r="E16" s="418"/>
      <c r="F16" s="420">
        <v>3677</v>
      </c>
      <c r="G16" s="421"/>
      <c r="H16" s="421"/>
      <c r="I16" s="421">
        <v>71</v>
      </c>
      <c r="J16" s="421"/>
      <c r="K16" s="421">
        <v>115</v>
      </c>
      <c r="L16" s="421"/>
      <c r="M16" s="421">
        <v>364</v>
      </c>
      <c r="N16" s="421"/>
      <c r="O16" s="421">
        <v>641</v>
      </c>
      <c r="P16" s="421"/>
      <c r="Q16" s="421">
        <v>772</v>
      </c>
      <c r="R16" s="421"/>
      <c r="S16" s="421">
        <v>699</v>
      </c>
      <c r="T16" s="421"/>
      <c r="U16" s="421">
        <v>147</v>
      </c>
      <c r="V16" s="421"/>
      <c r="W16" s="421">
        <v>184</v>
      </c>
      <c r="X16" s="421"/>
      <c r="Y16" s="421">
        <v>172</v>
      </c>
      <c r="Z16" s="421"/>
      <c r="AA16" s="421">
        <v>348</v>
      </c>
      <c r="AB16" s="421"/>
      <c r="AC16" s="421">
        <v>164</v>
      </c>
      <c r="AD16" s="421"/>
    </row>
    <row r="17" spans="1:30" ht="19.5" customHeight="1">
      <c r="A17" s="418" t="s">
        <v>123</v>
      </c>
      <c r="B17" s="418"/>
      <c r="C17" s="418"/>
      <c r="D17" s="418"/>
      <c r="E17" s="418"/>
      <c r="F17" s="420">
        <v>1098</v>
      </c>
      <c r="G17" s="421"/>
      <c r="H17" s="421"/>
      <c r="I17" s="421">
        <v>47</v>
      </c>
      <c r="J17" s="421"/>
      <c r="K17" s="421">
        <v>55</v>
      </c>
      <c r="L17" s="421"/>
      <c r="M17" s="421">
        <v>169</v>
      </c>
      <c r="N17" s="421"/>
      <c r="O17" s="421">
        <v>199</v>
      </c>
      <c r="P17" s="421"/>
      <c r="Q17" s="421">
        <v>255</v>
      </c>
      <c r="R17" s="421"/>
      <c r="S17" s="421">
        <v>165</v>
      </c>
      <c r="T17" s="421"/>
      <c r="U17" s="421">
        <v>44</v>
      </c>
      <c r="V17" s="421"/>
      <c r="W17" s="421">
        <v>39</v>
      </c>
      <c r="X17" s="421"/>
      <c r="Y17" s="421">
        <v>44</v>
      </c>
      <c r="Z17" s="421"/>
      <c r="AA17" s="421">
        <v>61</v>
      </c>
      <c r="AB17" s="421"/>
      <c r="AC17" s="421">
        <v>20</v>
      </c>
      <c r="AD17" s="421"/>
    </row>
    <row r="18" spans="1:30" ht="19.5" customHeight="1">
      <c r="A18" s="418" t="s">
        <v>124</v>
      </c>
      <c r="B18" s="418"/>
      <c r="C18" s="418"/>
      <c r="D18" s="418"/>
      <c r="E18" s="418"/>
      <c r="F18" s="420">
        <v>818</v>
      </c>
      <c r="G18" s="421"/>
      <c r="H18" s="421"/>
      <c r="I18" s="421">
        <v>28</v>
      </c>
      <c r="J18" s="421"/>
      <c r="K18" s="421">
        <v>38</v>
      </c>
      <c r="L18" s="421"/>
      <c r="M18" s="421">
        <v>66</v>
      </c>
      <c r="N18" s="421"/>
      <c r="O18" s="421">
        <v>150</v>
      </c>
      <c r="P18" s="421"/>
      <c r="Q18" s="421">
        <v>236</v>
      </c>
      <c r="R18" s="421"/>
      <c r="S18" s="421">
        <v>139</v>
      </c>
      <c r="T18" s="421"/>
      <c r="U18" s="421">
        <v>29</v>
      </c>
      <c r="V18" s="421"/>
      <c r="W18" s="421">
        <v>31</v>
      </c>
      <c r="X18" s="421"/>
      <c r="Y18" s="421">
        <v>35</v>
      </c>
      <c r="Z18" s="421"/>
      <c r="AA18" s="421">
        <v>45</v>
      </c>
      <c r="AB18" s="421"/>
      <c r="AC18" s="421">
        <v>21</v>
      </c>
      <c r="AD18" s="421"/>
    </row>
    <row r="19" spans="1:30" ht="19.5" customHeight="1">
      <c r="A19" s="418" t="s">
        <v>137</v>
      </c>
      <c r="B19" s="418"/>
      <c r="C19" s="418"/>
      <c r="D19" s="418"/>
      <c r="E19" s="418"/>
      <c r="F19" s="420">
        <v>102</v>
      </c>
      <c r="G19" s="421"/>
      <c r="H19" s="421"/>
      <c r="I19" s="421">
        <v>21</v>
      </c>
      <c r="J19" s="421"/>
      <c r="K19" s="421">
        <v>17</v>
      </c>
      <c r="L19" s="421"/>
      <c r="M19" s="421">
        <v>18</v>
      </c>
      <c r="N19" s="421"/>
      <c r="O19" s="421">
        <v>15</v>
      </c>
      <c r="P19" s="421"/>
      <c r="Q19" s="421">
        <v>6</v>
      </c>
      <c r="R19" s="421"/>
      <c r="S19" s="421">
        <v>5</v>
      </c>
      <c r="T19" s="421"/>
      <c r="U19" s="421">
        <v>1</v>
      </c>
      <c r="V19" s="421"/>
      <c r="W19" s="421">
        <v>17</v>
      </c>
      <c r="X19" s="421"/>
      <c r="Y19" s="421" t="s">
        <v>222</v>
      </c>
      <c r="Z19" s="421"/>
      <c r="AA19" s="421">
        <v>2</v>
      </c>
      <c r="AB19" s="421"/>
      <c r="AC19" s="421" t="s">
        <v>222</v>
      </c>
      <c r="AD19" s="421"/>
    </row>
    <row r="20" spans="1:30" ht="19.5" customHeight="1">
      <c r="A20" s="412" t="s">
        <v>211</v>
      </c>
      <c r="B20" s="412"/>
      <c r="C20" s="412"/>
      <c r="D20" s="412"/>
      <c r="E20" s="412"/>
      <c r="F20" s="414">
        <v>4629</v>
      </c>
      <c r="G20" s="409"/>
      <c r="H20" s="409"/>
      <c r="I20" s="409">
        <v>535</v>
      </c>
      <c r="J20" s="409"/>
      <c r="K20" s="409">
        <v>330</v>
      </c>
      <c r="L20" s="409"/>
      <c r="M20" s="409">
        <v>715</v>
      </c>
      <c r="N20" s="409"/>
      <c r="O20" s="409">
        <v>821</v>
      </c>
      <c r="P20" s="409"/>
      <c r="Q20" s="409">
        <v>977</v>
      </c>
      <c r="R20" s="409"/>
      <c r="S20" s="409">
        <v>606</v>
      </c>
      <c r="T20" s="409"/>
      <c r="U20" s="409">
        <v>101</v>
      </c>
      <c r="V20" s="409"/>
      <c r="W20" s="409">
        <v>143</v>
      </c>
      <c r="X20" s="409"/>
      <c r="Y20" s="409">
        <v>133</v>
      </c>
      <c r="Z20" s="409"/>
      <c r="AA20" s="409">
        <v>185</v>
      </c>
      <c r="AB20" s="409"/>
      <c r="AC20" s="409">
        <v>83</v>
      </c>
      <c r="AD20" s="409"/>
    </row>
  </sheetData>
  <mergeCells count="234">
    <mergeCell ref="AC20:AD20"/>
    <mergeCell ref="U20:V20"/>
    <mergeCell ref="W20:X20"/>
    <mergeCell ref="Y20:Z20"/>
    <mergeCell ref="AA20:AB20"/>
    <mergeCell ref="M20:N20"/>
    <mergeCell ref="O20:P20"/>
    <mergeCell ref="Q20:R20"/>
    <mergeCell ref="S20:T20"/>
    <mergeCell ref="A20:E20"/>
    <mergeCell ref="F20:H20"/>
    <mergeCell ref="I20:J20"/>
    <mergeCell ref="K20:L20"/>
    <mergeCell ref="W19:X19"/>
    <mergeCell ref="Y19:Z19"/>
    <mergeCell ref="AA19:AB19"/>
    <mergeCell ref="AC19:AD19"/>
    <mergeCell ref="AC18:AD18"/>
    <mergeCell ref="A19:E19"/>
    <mergeCell ref="F19:H19"/>
    <mergeCell ref="I19:J19"/>
    <mergeCell ref="K19:L19"/>
    <mergeCell ref="M19:N19"/>
    <mergeCell ref="O19:P19"/>
    <mergeCell ref="Q19:R19"/>
    <mergeCell ref="S19:T19"/>
    <mergeCell ref="U19:V19"/>
    <mergeCell ref="U18:V18"/>
    <mergeCell ref="W18:X18"/>
    <mergeCell ref="Y18:Z18"/>
    <mergeCell ref="AA18:AB18"/>
    <mergeCell ref="M18:N18"/>
    <mergeCell ref="O18:P18"/>
    <mergeCell ref="Q18:R18"/>
    <mergeCell ref="S18:T18"/>
    <mergeCell ref="A18:E18"/>
    <mergeCell ref="F18:H18"/>
    <mergeCell ref="I18:J18"/>
    <mergeCell ref="K18:L18"/>
    <mergeCell ref="W17:X17"/>
    <mergeCell ref="Y17:Z17"/>
    <mergeCell ref="AA17:AB17"/>
    <mergeCell ref="AC17:AD17"/>
    <mergeCell ref="AC16:AD16"/>
    <mergeCell ref="A17:E17"/>
    <mergeCell ref="F17:H17"/>
    <mergeCell ref="I17:J17"/>
    <mergeCell ref="K17:L17"/>
    <mergeCell ref="M17:N17"/>
    <mergeCell ref="O17:P17"/>
    <mergeCell ref="Q17:R17"/>
    <mergeCell ref="S17:T17"/>
    <mergeCell ref="U17:V17"/>
    <mergeCell ref="U16:V16"/>
    <mergeCell ref="W16:X16"/>
    <mergeCell ref="Y16:Z16"/>
    <mergeCell ref="AA16:AB16"/>
    <mergeCell ref="M16:N16"/>
    <mergeCell ref="O16:P16"/>
    <mergeCell ref="Q16:R16"/>
    <mergeCell ref="S16:T16"/>
    <mergeCell ref="A16:E16"/>
    <mergeCell ref="F16:H16"/>
    <mergeCell ref="I16:J16"/>
    <mergeCell ref="K16:L16"/>
    <mergeCell ref="W15:X15"/>
    <mergeCell ref="Y15:Z15"/>
    <mergeCell ref="AA15:AB15"/>
    <mergeCell ref="AC15:AD15"/>
    <mergeCell ref="AC14:AD14"/>
    <mergeCell ref="A15:E15"/>
    <mergeCell ref="F15:H15"/>
    <mergeCell ref="I15:J15"/>
    <mergeCell ref="K15:L15"/>
    <mergeCell ref="M15:N15"/>
    <mergeCell ref="O15:P15"/>
    <mergeCell ref="Q15:R15"/>
    <mergeCell ref="S15:T15"/>
    <mergeCell ref="U15:V15"/>
    <mergeCell ref="U14:V14"/>
    <mergeCell ref="W14:X14"/>
    <mergeCell ref="Y14:Z14"/>
    <mergeCell ref="AA14:AB14"/>
    <mergeCell ref="M14:N14"/>
    <mergeCell ref="O14:P14"/>
    <mergeCell ref="Q14:R14"/>
    <mergeCell ref="S14:T14"/>
    <mergeCell ref="A14:E14"/>
    <mergeCell ref="F14:H14"/>
    <mergeCell ref="I14:J14"/>
    <mergeCell ref="K14:L14"/>
    <mergeCell ref="W13:X13"/>
    <mergeCell ref="Y13:Z13"/>
    <mergeCell ref="AA13:AB13"/>
    <mergeCell ref="AC13:AD13"/>
    <mergeCell ref="AC12:AD12"/>
    <mergeCell ref="A13:E13"/>
    <mergeCell ref="F13:H13"/>
    <mergeCell ref="I13:J13"/>
    <mergeCell ref="K13:L13"/>
    <mergeCell ref="M13:N13"/>
    <mergeCell ref="O13:P13"/>
    <mergeCell ref="Q13:R13"/>
    <mergeCell ref="S13:T13"/>
    <mergeCell ref="U13:V13"/>
    <mergeCell ref="U12:V12"/>
    <mergeCell ref="W12:X12"/>
    <mergeCell ref="Y12:Z12"/>
    <mergeCell ref="AA12:AB12"/>
    <mergeCell ref="M12:N12"/>
    <mergeCell ref="O12:P12"/>
    <mergeCell ref="Q12:R12"/>
    <mergeCell ref="S12:T12"/>
    <mergeCell ref="A12:E12"/>
    <mergeCell ref="F12:H12"/>
    <mergeCell ref="I12:J12"/>
    <mergeCell ref="K12:L12"/>
    <mergeCell ref="W11:X11"/>
    <mergeCell ref="Y11:Z11"/>
    <mergeCell ref="AA11:AB11"/>
    <mergeCell ref="AC11:AD11"/>
    <mergeCell ref="AC10:AD10"/>
    <mergeCell ref="A11:E11"/>
    <mergeCell ref="F11:H11"/>
    <mergeCell ref="I11:J11"/>
    <mergeCell ref="K11:L11"/>
    <mergeCell ref="M11:N11"/>
    <mergeCell ref="O11:P11"/>
    <mergeCell ref="Q11:R11"/>
    <mergeCell ref="S11:T11"/>
    <mergeCell ref="U11:V11"/>
    <mergeCell ref="U10:V10"/>
    <mergeCell ref="W10:X10"/>
    <mergeCell ref="Y10:Z10"/>
    <mergeCell ref="AA10:AB10"/>
    <mergeCell ref="M10:N10"/>
    <mergeCell ref="O10:P10"/>
    <mergeCell ref="Q10:R10"/>
    <mergeCell ref="S10:T10"/>
    <mergeCell ref="A10:E10"/>
    <mergeCell ref="F10:H10"/>
    <mergeCell ref="I10:J10"/>
    <mergeCell ref="K10:L10"/>
    <mergeCell ref="W9:X9"/>
    <mergeCell ref="Y9:Z9"/>
    <mergeCell ref="AA9:AB9"/>
    <mergeCell ref="AC9:AD9"/>
    <mergeCell ref="AC8:AD8"/>
    <mergeCell ref="A9:E9"/>
    <mergeCell ref="F9:H9"/>
    <mergeCell ref="I9:J9"/>
    <mergeCell ref="K9:L9"/>
    <mergeCell ref="M9:N9"/>
    <mergeCell ref="O9:P9"/>
    <mergeCell ref="Q9:R9"/>
    <mergeCell ref="S9:T9"/>
    <mergeCell ref="U9:V9"/>
    <mergeCell ref="U8:V8"/>
    <mergeCell ref="W8:X8"/>
    <mergeCell ref="Y8:Z8"/>
    <mergeCell ref="AA8:AB8"/>
    <mergeCell ref="M8:N8"/>
    <mergeCell ref="O8:P8"/>
    <mergeCell ref="Q8:R8"/>
    <mergeCell ref="S8:T8"/>
    <mergeCell ref="A8:E8"/>
    <mergeCell ref="F8:H8"/>
    <mergeCell ref="I8:J8"/>
    <mergeCell ref="K8:L8"/>
    <mergeCell ref="W7:X7"/>
    <mergeCell ref="Y7:Z7"/>
    <mergeCell ref="AA7:AB7"/>
    <mergeCell ref="AC7:AD7"/>
    <mergeCell ref="AC6:AD6"/>
    <mergeCell ref="A7:E7"/>
    <mergeCell ref="F7:H7"/>
    <mergeCell ref="I7:J7"/>
    <mergeCell ref="K7:L7"/>
    <mergeCell ref="M7:N7"/>
    <mergeCell ref="O7:P7"/>
    <mergeCell ref="Q7:R7"/>
    <mergeCell ref="S7:T7"/>
    <mergeCell ref="U7:V7"/>
    <mergeCell ref="U6:V6"/>
    <mergeCell ref="W6:X6"/>
    <mergeCell ref="Y6:Z6"/>
    <mergeCell ref="AA6:AB6"/>
    <mergeCell ref="M6:N6"/>
    <mergeCell ref="O6:P6"/>
    <mergeCell ref="Q6:R6"/>
    <mergeCell ref="S6:T6"/>
    <mergeCell ref="A6:E6"/>
    <mergeCell ref="F6:H6"/>
    <mergeCell ref="I6:J6"/>
    <mergeCell ref="K6:L6"/>
    <mergeCell ref="W5:X5"/>
    <mergeCell ref="Y5:Z5"/>
    <mergeCell ref="AA5:AB5"/>
    <mergeCell ref="AC5:AD5"/>
    <mergeCell ref="AC4:AD4"/>
    <mergeCell ref="B5:E5"/>
    <mergeCell ref="F5:H5"/>
    <mergeCell ref="I5:J5"/>
    <mergeCell ref="K5:L5"/>
    <mergeCell ref="M5:N5"/>
    <mergeCell ref="O5:P5"/>
    <mergeCell ref="Q5:R5"/>
    <mergeCell ref="S5:T5"/>
    <mergeCell ref="U5:V5"/>
    <mergeCell ref="U4:V4"/>
    <mergeCell ref="W4:X4"/>
    <mergeCell ref="Y4:Z4"/>
    <mergeCell ref="AA4:AB4"/>
    <mergeCell ref="M4:N4"/>
    <mergeCell ref="O4:P4"/>
    <mergeCell ref="Q4:R4"/>
    <mergeCell ref="S4:T4"/>
    <mergeCell ref="A4:E4"/>
    <mergeCell ref="F4:H4"/>
    <mergeCell ref="I4:J4"/>
    <mergeCell ref="K4:L4"/>
    <mergeCell ref="W3:X3"/>
    <mergeCell ref="Y3:Z3"/>
    <mergeCell ref="AA3:AB3"/>
    <mergeCell ref="AC3:AD3"/>
    <mergeCell ref="A3:E3"/>
    <mergeCell ref="F3:H3"/>
    <mergeCell ref="I3:J3"/>
    <mergeCell ref="K3:L3"/>
    <mergeCell ref="U3:V3"/>
    <mergeCell ref="M3:N3"/>
    <mergeCell ref="O3:P3"/>
    <mergeCell ref="Q3:R3"/>
    <mergeCell ref="S3:T3"/>
  </mergeCell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00390625" defaultRowHeight="13.5" customHeight="1"/>
  <cols>
    <col min="1" max="3" width="5.625" style="1" customWidth="1"/>
    <col min="4" max="4" width="10.25390625" style="1" customWidth="1"/>
    <col min="5" max="6" width="6.625" style="1" customWidth="1"/>
    <col min="7" max="7" width="6.75390625" style="1" customWidth="1"/>
    <col min="8" max="9" width="7.125" style="1" customWidth="1"/>
    <col min="10" max="10" width="6.625" style="1" customWidth="1"/>
    <col min="11" max="15" width="6.125" style="1" customWidth="1"/>
    <col min="16" max="18" width="5.375" style="1" customWidth="1"/>
    <col min="19" max="16384" width="9.00390625" style="1" customWidth="1"/>
  </cols>
  <sheetData>
    <row r="1" s="211" customFormat="1" ht="13.5" customHeight="1">
      <c r="A1" s="234" t="s">
        <v>257</v>
      </c>
    </row>
    <row r="2" spans="1:14" s="211" customFormat="1" ht="4.5" customHeight="1">
      <c r="A2" s="220"/>
      <c r="B2" s="220"/>
      <c r="C2" s="221"/>
      <c r="D2" s="221"/>
      <c r="E2" s="221"/>
      <c r="F2" s="221"/>
      <c r="G2" s="221"/>
      <c r="H2" s="221"/>
      <c r="I2" s="221"/>
      <c r="J2" s="221"/>
      <c r="K2" s="220"/>
      <c r="L2" s="220"/>
      <c r="M2" s="220"/>
      <c r="N2" s="220"/>
    </row>
    <row r="3" spans="1:14" s="68" customFormat="1" ht="18.75" customHeight="1">
      <c r="A3" s="459" t="s">
        <v>223</v>
      </c>
      <c r="B3" s="459"/>
      <c r="C3" s="459"/>
      <c r="D3" s="459"/>
      <c r="E3" s="461" t="s">
        <v>224</v>
      </c>
      <c r="F3" s="459"/>
      <c r="G3" s="459"/>
      <c r="H3" s="459"/>
      <c r="I3" s="462"/>
      <c r="J3" s="223"/>
      <c r="K3" s="222" t="s">
        <v>225</v>
      </c>
      <c r="L3" s="223"/>
      <c r="M3" s="463" t="s">
        <v>226</v>
      </c>
      <c r="N3" s="464"/>
    </row>
    <row r="4" spans="1:14" s="224" customFormat="1" ht="27" customHeight="1">
      <c r="A4" s="460"/>
      <c r="B4" s="460"/>
      <c r="C4" s="460"/>
      <c r="D4" s="460"/>
      <c r="E4" s="467" t="s">
        <v>227</v>
      </c>
      <c r="F4" s="467"/>
      <c r="G4" s="226" t="s">
        <v>228</v>
      </c>
      <c r="H4" s="467" t="s">
        <v>229</v>
      </c>
      <c r="I4" s="467"/>
      <c r="J4" s="468" t="s">
        <v>227</v>
      </c>
      <c r="K4" s="467"/>
      <c r="L4" s="226" t="s">
        <v>228</v>
      </c>
      <c r="M4" s="465"/>
      <c r="N4" s="466"/>
    </row>
    <row r="5" spans="1:14" s="227" customFormat="1" ht="30" customHeight="1">
      <c r="A5" s="475" t="s">
        <v>243</v>
      </c>
      <c r="B5" s="475"/>
      <c r="C5" s="475"/>
      <c r="D5" s="475"/>
      <c r="E5" s="472">
        <f>E6+E7+E8+E9</f>
        <v>218301</v>
      </c>
      <c r="F5" s="473"/>
      <c r="G5" s="189">
        <f aca="true" t="shared" si="0" ref="G5:G11">E5/$E$5*100</f>
        <v>100</v>
      </c>
      <c r="H5" s="476">
        <f aca="true" t="shared" si="1" ref="H5:H11">E5-J5</f>
        <v>-15153</v>
      </c>
      <c r="I5" s="474"/>
      <c r="J5" s="473">
        <v>233454</v>
      </c>
      <c r="K5" s="473"/>
      <c r="L5" s="235">
        <v>100</v>
      </c>
      <c r="M5" s="469">
        <f aca="true" t="shared" si="2" ref="M5:M11">E5/J5*100-100</f>
        <v>-6.490786193425691</v>
      </c>
      <c r="N5" s="470"/>
    </row>
    <row r="6" spans="1:14" s="227" customFormat="1" ht="30" customHeight="1">
      <c r="A6" s="471" t="s">
        <v>244</v>
      </c>
      <c r="B6" s="471"/>
      <c r="C6" s="471"/>
      <c r="D6" s="471"/>
      <c r="E6" s="472">
        <v>12555</v>
      </c>
      <c r="F6" s="473"/>
      <c r="G6" s="189">
        <f t="shared" si="0"/>
        <v>5.751233388761389</v>
      </c>
      <c r="H6" s="474">
        <f t="shared" si="1"/>
        <v>-658</v>
      </c>
      <c r="I6" s="474"/>
      <c r="J6" s="473">
        <v>13213</v>
      </c>
      <c r="K6" s="473"/>
      <c r="L6" s="235">
        <v>5.6</v>
      </c>
      <c r="M6" s="469">
        <f t="shared" si="2"/>
        <v>-4.979943994550823</v>
      </c>
      <c r="N6" s="470"/>
    </row>
    <row r="7" spans="1:14" s="227" customFormat="1" ht="30" customHeight="1">
      <c r="A7" s="471" t="s">
        <v>245</v>
      </c>
      <c r="B7" s="471"/>
      <c r="C7" s="471"/>
      <c r="D7" s="471"/>
      <c r="E7" s="472">
        <v>3938</v>
      </c>
      <c r="F7" s="473"/>
      <c r="G7" s="189">
        <f t="shared" si="0"/>
        <v>1.8039312692108602</v>
      </c>
      <c r="H7" s="474">
        <f t="shared" si="1"/>
        <v>-819</v>
      </c>
      <c r="I7" s="474"/>
      <c r="J7" s="473">
        <v>4757</v>
      </c>
      <c r="K7" s="473"/>
      <c r="L7" s="236">
        <v>2.2</v>
      </c>
      <c r="M7" s="469">
        <f t="shared" si="2"/>
        <v>-17.216733235232283</v>
      </c>
      <c r="N7" s="470"/>
    </row>
    <row r="8" spans="1:14" s="227" customFormat="1" ht="30" customHeight="1">
      <c r="A8" s="471" t="s">
        <v>246</v>
      </c>
      <c r="B8" s="471"/>
      <c r="C8" s="471"/>
      <c r="D8" s="471"/>
      <c r="E8" s="472">
        <v>13993</v>
      </c>
      <c r="F8" s="473"/>
      <c r="G8" s="189">
        <f t="shared" si="0"/>
        <v>6.4099568943797784</v>
      </c>
      <c r="H8" s="474">
        <f t="shared" si="1"/>
        <v>-1890</v>
      </c>
      <c r="I8" s="474"/>
      <c r="J8" s="473">
        <v>15883</v>
      </c>
      <c r="K8" s="473"/>
      <c r="L8" s="236">
        <v>6.1</v>
      </c>
      <c r="M8" s="469">
        <f t="shared" si="2"/>
        <v>-11.899515204936094</v>
      </c>
      <c r="N8" s="470"/>
    </row>
    <row r="9" spans="1:14" s="227" customFormat="1" ht="30" customHeight="1">
      <c r="A9" s="471" t="s">
        <v>247</v>
      </c>
      <c r="B9" s="471"/>
      <c r="C9" s="471"/>
      <c r="D9" s="471"/>
      <c r="E9" s="472">
        <f>E10+E11</f>
        <v>187815</v>
      </c>
      <c r="F9" s="473"/>
      <c r="G9" s="189">
        <f t="shared" si="0"/>
        <v>86.03487844764798</v>
      </c>
      <c r="H9" s="474">
        <f t="shared" si="1"/>
        <v>-11786</v>
      </c>
      <c r="I9" s="474"/>
      <c r="J9" s="473">
        <v>199601</v>
      </c>
      <c r="K9" s="473"/>
      <c r="L9" s="235">
        <v>86.1</v>
      </c>
      <c r="M9" s="469">
        <f t="shared" si="2"/>
        <v>-5.90478003617217</v>
      </c>
      <c r="N9" s="470"/>
    </row>
    <row r="10" spans="1:14" s="227" customFormat="1" ht="30" customHeight="1">
      <c r="A10" s="471" t="s">
        <v>230</v>
      </c>
      <c r="B10" s="471"/>
      <c r="C10" s="471"/>
      <c r="D10" s="471"/>
      <c r="E10" s="472">
        <v>179901</v>
      </c>
      <c r="F10" s="473"/>
      <c r="G10" s="189">
        <f t="shared" si="0"/>
        <v>82.40960875121964</v>
      </c>
      <c r="H10" s="474">
        <f t="shared" si="1"/>
        <v>-15681</v>
      </c>
      <c r="I10" s="474"/>
      <c r="J10" s="473">
        <v>195582</v>
      </c>
      <c r="K10" s="473"/>
      <c r="L10" s="236">
        <v>82</v>
      </c>
      <c r="M10" s="469">
        <f t="shared" si="2"/>
        <v>-8.017608982421692</v>
      </c>
      <c r="N10" s="470"/>
    </row>
    <row r="11" spans="1:14" s="227" customFormat="1" ht="30" customHeight="1">
      <c r="A11" s="479" t="s">
        <v>231</v>
      </c>
      <c r="B11" s="479"/>
      <c r="C11" s="479"/>
      <c r="D11" s="479"/>
      <c r="E11" s="480">
        <v>7914</v>
      </c>
      <c r="F11" s="481"/>
      <c r="G11" s="204">
        <f t="shared" si="0"/>
        <v>3.625269696428326</v>
      </c>
      <c r="H11" s="482">
        <f t="shared" si="1"/>
        <v>3895</v>
      </c>
      <c r="I11" s="483"/>
      <c r="J11" s="481">
        <v>4019</v>
      </c>
      <c r="K11" s="481"/>
      <c r="L11" s="237">
        <v>4.1</v>
      </c>
      <c r="M11" s="477">
        <f t="shared" si="2"/>
        <v>96.91465538691219</v>
      </c>
      <c r="N11" s="478"/>
    </row>
    <row r="12" spans="1:10" s="211" customFormat="1" ht="13.5" customHeight="1">
      <c r="A12" s="40" t="s">
        <v>232</v>
      </c>
      <c r="B12" s="228"/>
      <c r="C12" s="197"/>
      <c r="D12" s="197"/>
      <c r="E12" s="198"/>
      <c r="F12" s="197"/>
      <c r="G12" s="197"/>
      <c r="H12" s="229"/>
      <c r="I12" s="197"/>
      <c r="J12" s="198"/>
    </row>
  </sheetData>
  <mergeCells count="41">
    <mergeCell ref="M11:N11"/>
    <mergeCell ref="A11:D11"/>
    <mergeCell ref="E11:F11"/>
    <mergeCell ref="H11:I11"/>
    <mergeCell ref="J11:K11"/>
    <mergeCell ref="M9:N9"/>
    <mergeCell ref="A10:D10"/>
    <mergeCell ref="E10:F10"/>
    <mergeCell ref="H10:I10"/>
    <mergeCell ref="J10:K10"/>
    <mergeCell ref="M10:N10"/>
    <mergeCell ref="A9:D9"/>
    <mergeCell ref="E9:F9"/>
    <mergeCell ref="H9:I9"/>
    <mergeCell ref="J9:K9"/>
    <mergeCell ref="M7:N7"/>
    <mergeCell ref="A8:D8"/>
    <mergeCell ref="E8:F8"/>
    <mergeCell ref="H8:I8"/>
    <mergeCell ref="J8:K8"/>
    <mergeCell ref="M8:N8"/>
    <mergeCell ref="A7:D7"/>
    <mergeCell ref="E7:F7"/>
    <mergeCell ref="H7:I7"/>
    <mergeCell ref="J7:K7"/>
    <mergeCell ref="M5:N5"/>
    <mergeCell ref="A6:D6"/>
    <mergeCell ref="E6:F6"/>
    <mergeCell ref="H6:I6"/>
    <mergeCell ref="J6:K6"/>
    <mergeCell ref="M6:N6"/>
    <mergeCell ref="A5:D5"/>
    <mergeCell ref="E5:F5"/>
    <mergeCell ref="H5:I5"/>
    <mergeCell ref="J5:K5"/>
    <mergeCell ref="A3:D4"/>
    <mergeCell ref="E3:I3"/>
    <mergeCell ref="M3:N4"/>
    <mergeCell ref="E4:F4"/>
    <mergeCell ref="H4:I4"/>
    <mergeCell ref="J4:K4"/>
  </mergeCell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5.625" style="1" customWidth="1"/>
    <col min="3" max="3" width="8.875" style="1" customWidth="1"/>
    <col min="4" max="4" width="10.00390625" style="1" customWidth="1"/>
    <col min="5" max="6" width="7.875" style="1" customWidth="1"/>
    <col min="7" max="7" width="8.50390625" style="1" customWidth="1"/>
    <col min="8" max="9" width="8.50390625" style="1" bestFit="1" customWidth="1"/>
    <col min="10" max="10" width="6.625" style="1" customWidth="1"/>
    <col min="11" max="15" width="6.125" style="1" customWidth="1"/>
    <col min="16" max="18" width="5.375" style="1" customWidth="1"/>
    <col min="19" max="16384" width="9.00390625" style="1" customWidth="1"/>
  </cols>
  <sheetData>
    <row r="1" spans="1:15" ht="13.5" customHeight="1">
      <c r="A1" s="238" t="s">
        <v>258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8.25" customHeight="1">
      <c r="A2" s="30"/>
      <c r="B2" s="30"/>
      <c r="C2" s="30"/>
      <c r="D2" s="30"/>
      <c r="E2" s="30"/>
      <c r="F2" s="30"/>
      <c r="G2" s="30"/>
      <c r="H2" s="28"/>
      <c r="I2" s="28"/>
      <c r="J2" s="28"/>
      <c r="K2" s="28"/>
      <c r="L2" s="28"/>
      <c r="M2" s="30"/>
      <c r="N2" s="30"/>
      <c r="O2" s="30"/>
    </row>
    <row r="3" spans="1:15" ht="13.5" customHeight="1">
      <c r="A3" s="493" t="s">
        <v>233</v>
      </c>
      <c r="B3" s="493"/>
      <c r="C3" s="493"/>
      <c r="D3" s="495" t="s">
        <v>115</v>
      </c>
      <c r="E3" s="495"/>
      <c r="F3" s="495"/>
      <c r="G3" s="495"/>
      <c r="H3" s="495"/>
      <c r="I3" s="495"/>
      <c r="J3" s="495"/>
      <c r="K3" s="496" t="s">
        <v>234</v>
      </c>
      <c r="L3" s="496"/>
      <c r="M3" s="496"/>
      <c r="N3" s="496"/>
      <c r="O3" s="369"/>
    </row>
    <row r="4" spans="1:15" s="2" customFormat="1" ht="18" customHeight="1">
      <c r="A4" s="365"/>
      <c r="B4" s="365"/>
      <c r="C4" s="365"/>
      <c r="D4" s="497" t="s">
        <v>168</v>
      </c>
      <c r="E4" s="499" t="s">
        <v>235</v>
      </c>
      <c r="F4" s="499" t="s">
        <v>236</v>
      </c>
      <c r="G4" s="488" t="s">
        <v>238</v>
      </c>
      <c r="H4" s="230" t="s">
        <v>237</v>
      </c>
      <c r="I4" s="225"/>
      <c r="J4" s="180"/>
      <c r="K4" s="497" t="s">
        <v>168</v>
      </c>
      <c r="L4" s="499" t="s">
        <v>235</v>
      </c>
      <c r="M4" s="499" t="s">
        <v>236</v>
      </c>
      <c r="N4" s="488" t="s">
        <v>238</v>
      </c>
      <c r="O4" s="490" t="s">
        <v>237</v>
      </c>
    </row>
    <row r="5" spans="1:15" s="2" customFormat="1" ht="27.75" customHeight="1">
      <c r="A5" s="494"/>
      <c r="B5" s="494"/>
      <c r="C5" s="494"/>
      <c r="D5" s="498"/>
      <c r="E5" s="489"/>
      <c r="F5" s="489"/>
      <c r="G5" s="489"/>
      <c r="H5" s="232"/>
      <c r="I5" s="231" t="s">
        <v>239</v>
      </c>
      <c r="J5" s="233" t="s">
        <v>240</v>
      </c>
      <c r="K5" s="498"/>
      <c r="L5" s="489"/>
      <c r="M5" s="489"/>
      <c r="N5" s="489"/>
      <c r="O5" s="491"/>
    </row>
    <row r="6" spans="1:15" ht="30" customHeight="1">
      <c r="A6" s="492" t="s">
        <v>241</v>
      </c>
      <c r="B6" s="492"/>
      <c r="C6" s="492"/>
      <c r="D6" s="239">
        <v>218301</v>
      </c>
      <c r="E6" s="240">
        <v>12555</v>
      </c>
      <c r="F6" s="240">
        <v>3938</v>
      </c>
      <c r="G6" s="240">
        <v>13993</v>
      </c>
      <c r="H6" s="240">
        <v>187815</v>
      </c>
      <c r="I6" s="240">
        <v>179901</v>
      </c>
      <c r="J6" s="241">
        <v>7914</v>
      </c>
      <c r="K6" s="242">
        <f aca="true" t="shared" si="0" ref="K6:K21">D6/D6*100</f>
        <v>100</v>
      </c>
      <c r="L6" s="242">
        <f aca="true" t="shared" si="1" ref="L6:L21">E6/D6*100</f>
        <v>5.751233388761389</v>
      </c>
      <c r="M6" s="242">
        <f aca="true" t="shared" si="2" ref="M6:M21">F6/D6*100</f>
        <v>1.8039312692108602</v>
      </c>
      <c r="N6" s="242">
        <f aca="true" t="shared" si="3" ref="N6:N21">G6/D6*100</f>
        <v>6.4099568943797784</v>
      </c>
      <c r="O6" s="242">
        <f aca="true" t="shared" si="4" ref="O6:O21">H6/D6*100</f>
        <v>86.03487844764798</v>
      </c>
    </row>
    <row r="7" spans="1:15" ht="22.5" customHeight="1">
      <c r="A7" s="484" t="s">
        <v>169</v>
      </c>
      <c r="B7" s="484"/>
      <c r="C7" s="484"/>
      <c r="D7" s="245">
        <v>72</v>
      </c>
      <c r="E7" s="246">
        <v>0</v>
      </c>
      <c r="F7" s="246">
        <v>0</v>
      </c>
      <c r="G7" s="246">
        <v>14</v>
      </c>
      <c r="H7" s="246">
        <v>58</v>
      </c>
      <c r="I7" s="246">
        <v>51</v>
      </c>
      <c r="J7" s="247">
        <v>7</v>
      </c>
      <c r="K7" s="248">
        <f t="shared" si="0"/>
        <v>100</v>
      </c>
      <c r="L7" s="248">
        <f t="shared" si="1"/>
        <v>0</v>
      </c>
      <c r="M7" s="248">
        <f t="shared" si="2"/>
        <v>0</v>
      </c>
      <c r="N7" s="248">
        <f t="shared" si="3"/>
        <v>19.444444444444446</v>
      </c>
      <c r="O7" s="248">
        <f t="shared" si="4"/>
        <v>80.55555555555556</v>
      </c>
    </row>
    <row r="8" spans="1:15" ht="22.5" customHeight="1">
      <c r="A8" s="484" t="s">
        <v>170</v>
      </c>
      <c r="B8" s="484"/>
      <c r="C8" s="484"/>
      <c r="D8" s="245">
        <v>42</v>
      </c>
      <c r="E8" s="246">
        <v>0</v>
      </c>
      <c r="F8" s="246">
        <v>0</v>
      </c>
      <c r="G8" s="246">
        <v>4</v>
      </c>
      <c r="H8" s="246">
        <v>38</v>
      </c>
      <c r="I8" s="249">
        <v>38</v>
      </c>
      <c r="J8" s="247">
        <v>0</v>
      </c>
      <c r="K8" s="248">
        <f t="shared" si="0"/>
        <v>100</v>
      </c>
      <c r="L8" s="248">
        <f t="shared" si="1"/>
        <v>0</v>
      </c>
      <c r="M8" s="248">
        <f t="shared" si="2"/>
        <v>0</v>
      </c>
      <c r="N8" s="248">
        <f t="shared" si="3"/>
        <v>9.523809523809524</v>
      </c>
      <c r="O8" s="248">
        <f t="shared" si="4"/>
        <v>90.47619047619048</v>
      </c>
    </row>
    <row r="9" spans="1:15" ht="22.5" customHeight="1">
      <c r="A9" s="484" t="s">
        <v>205</v>
      </c>
      <c r="B9" s="484"/>
      <c r="C9" s="484"/>
      <c r="D9" s="245">
        <v>19032</v>
      </c>
      <c r="E9" s="246">
        <v>719</v>
      </c>
      <c r="F9" s="246">
        <v>206</v>
      </c>
      <c r="G9" s="246">
        <v>2481</v>
      </c>
      <c r="H9" s="249">
        <v>15626</v>
      </c>
      <c r="I9" s="249">
        <v>14394</v>
      </c>
      <c r="J9" s="250">
        <v>1232</v>
      </c>
      <c r="K9" s="248">
        <f t="shared" si="0"/>
        <v>100</v>
      </c>
      <c r="L9" s="248">
        <f t="shared" si="1"/>
        <v>3.7778478352248843</v>
      </c>
      <c r="M9" s="248">
        <f t="shared" si="2"/>
        <v>1.0823875577973938</v>
      </c>
      <c r="N9" s="248">
        <f t="shared" si="3"/>
        <v>13.035939470365701</v>
      </c>
      <c r="O9" s="248">
        <f t="shared" si="4"/>
        <v>82.10382513661202</v>
      </c>
    </row>
    <row r="10" spans="1:15" ht="22.5" customHeight="1">
      <c r="A10" s="484" t="s">
        <v>133</v>
      </c>
      <c r="B10" s="484"/>
      <c r="C10" s="484"/>
      <c r="D10" s="245">
        <v>46335</v>
      </c>
      <c r="E10" s="246">
        <v>785</v>
      </c>
      <c r="F10" s="246">
        <v>367</v>
      </c>
      <c r="G10" s="246">
        <v>2410</v>
      </c>
      <c r="H10" s="246">
        <v>42773</v>
      </c>
      <c r="I10" s="246">
        <v>41562</v>
      </c>
      <c r="J10" s="247">
        <v>1211</v>
      </c>
      <c r="K10" s="248">
        <f t="shared" si="0"/>
        <v>100</v>
      </c>
      <c r="L10" s="248">
        <f t="shared" si="1"/>
        <v>1.694183662458185</v>
      </c>
      <c r="M10" s="248">
        <f t="shared" si="2"/>
        <v>0.7920578396460558</v>
      </c>
      <c r="N10" s="248">
        <f t="shared" si="3"/>
        <v>5.201251753534045</v>
      </c>
      <c r="O10" s="248">
        <f t="shared" si="4"/>
        <v>92.31250674436171</v>
      </c>
    </row>
    <row r="11" spans="1:15" ht="22.5" customHeight="1">
      <c r="A11" s="486" t="s">
        <v>242</v>
      </c>
      <c r="B11" s="486"/>
      <c r="C11" s="487"/>
      <c r="D11" s="245">
        <v>1412</v>
      </c>
      <c r="E11" s="246">
        <v>0</v>
      </c>
      <c r="F11" s="246">
        <v>0</v>
      </c>
      <c r="G11" s="246">
        <v>3</v>
      </c>
      <c r="H11" s="246">
        <v>1409</v>
      </c>
      <c r="I11" s="246">
        <v>1406</v>
      </c>
      <c r="J11" s="247">
        <v>3</v>
      </c>
      <c r="K11" s="248">
        <f t="shared" si="0"/>
        <v>100</v>
      </c>
      <c r="L11" s="248">
        <f t="shared" si="1"/>
        <v>0</v>
      </c>
      <c r="M11" s="248">
        <f t="shared" si="2"/>
        <v>0</v>
      </c>
      <c r="N11" s="248">
        <f t="shared" si="3"/>
        <v>0.2124645892351275</v>
      </c>
      <c r="O11" s="248">
        <f t="shared" si="4"/>
        <v>99.78753541076487</v>
      </c>
    </row>
    <row r="12" spans="1:15" ht="22.5" customHeight="1">
      <c r="A12" s="484" t="s">
        <v>207</v>
      </c>
      <c r="B12" s="484"/>
      <c r="C12" s="484"/>
      <c r="D12" s="245">
        <v>2406</v>
      </c>
      <c r="E12" s="246">
        <v>20</v>
      </c>
      <c r="F12" s="246">
        <v>2</v>
      </c>
      <c r="G12" s="246">
        <v>184</v>
      </c>
      <c r="H12" s="246">
        <v>2200</v>
      </c>
      <c r="I12" s="246">
        <v>2153</v>
      </c>
      <c r="J12" s="247">
        <v>47</v>
      </c>
      <c r="K12" s="248">
        <f t="shared" si="0"/>
        <v>100</v>
      </c>
      <c r="L12" s="248">
        <f t="shared" si="1"/>
        <v>0.8312551953449709</v>
      </c>
      <c r="M12" s="248">
        <f t="shared" si="2"/>
        <v>0.0831255195344971</v>
      </c>
      <c r="N12" s="248">
        <f t="shared" si="3"/>
        <v>7.647547797173733</v>
      </c>
      <c r="O12" s="248">
        <f t="shared" si="4"/>
        <v>91.4380714879468</v>
      </c>
    </row>
    <row r="13" spans="1:15" ht="22.5" customHeight="1">
      <c r="A13" s="484" t="s">
        <v>173</v>
      </c>
      <c r="B13" s="484"/>
      <c r="C13" s="484"/>
      <c r="D13" s="245">
        <v>12250</v>
      </c>
      <c r="E13" s="246">
        <v>52</v>
      </c>
      <c r="F13" s="246">
        <v>7</v>
      </c>
      <c r="G13" s="246">
        <v>540</v>
      </c>
      <c r="H13" s="246">
        <v>11651</v>
      </c>
      <c r="I13" s="246">
        <v>11415</v>
      </c>
      <c r="J13" s="247">
        <v>236</v>
      </c>
      <c r="K13" s="248">
        <f t="shared" si="0"/>
        <v>100</v>
      </c>
      <c r="L13" s="248">
        <f t="shared" si="1"/>
        <v>0.42448979591836733</v>
      </c>
      <c r="M13" s="248">
        <f t="shared" si="2"/>
        <v>0.05714285714285715</v>
      </c>
      <c r="N13" s="248">
        <f t="shared" si="3"/>
        <v>4.408163265306123</v>
      </c>
      <c r="O13" s="248">
        <f t="shared" si="4"/>
        <v>95.11020408163266</v>
      </c>
    </row>
    <row r="14" spans="1:15" ht="22.5" customHeight="1">
      <c r="A14" s="484" t="s">
        <v>174</v>
      </c>
      <c r="B14" s="484"/>
      <c r="C14" s="484"/>
      <c r="D14" s="245">
        <v>53509</v>
      </c>
      <c r="E14" s="246">
        <v>3414</v>
      </c>
      <c r="F14" s="246">
        <v>1479</v>
      </c>
      <c r="G14" s="246">
        <v>4140</v>
      </c>
      <c r="H14" s="246">
        <v>44476</v>
      </c>
      <c r="I14" s="246">
        <v>43076</v>
      </c>
      <c r="J14" s="247">
        <v>1400</v>
      </c>
      <c r="K14" s="248">
        <f t="shared" si="0"/>
        <v>100</v>
      </c>
      <c r="L14" s="248">
        <f t="shared" si="1"/>
        <v>6.380235100637275</v>
      </c>
      <c r="M14" s="248">
        <f t="shared" si="2"/>
        <v>2.7640210058121064</v>
      </c>
      <c r="N14" s="248">
        <f t="shared" si="3"/>
        <v>7.737016202881758</v>
      </c>
      <c r="O14" s="248">
        <f t="shared" si="4"/>
        <v>83.11872769066886</v>
      </c>
    </row>
    <row r="15" spans="1:15" ht="22.5" customHeight="1">
      <c r="A15" s="484" t="s">
        <v>175</v>
      </c>
      <c r="B15" s="484"/>
      <c r="C15" s="484"/>
      <c r="D15" s="245">
        <v>6246</v>
      </c>
      <c r="E15" s="246">
        <v>108</v>
      </c>
      <c r="F15" s="246">
        <v>23</v>
      </c>
      <c r="G15" s="246">
        <v>208</v>
      </c>
      <c r="H15" s="246">
        <v>5907</v>
      </c>
      <c r="I15" s="246">
        <v>5840</v>
      </c>
      <c r="J15" s="247">
        <v>67</v>
      </c>
      <c r="K15" s="248">
        <f t="shared" si="0"/>
        <v>100</v>
      </c>
      <c r="L15" s="248">
        <f t="shared" si="1"/>
        <v>1.729106628242075</v>
      </c>
      <c r="M15" s="248">
        <f t="shared" si="2"/>
        <v>0.3682356708293308</v>
      </c>
      <c r="N15" s="248">
        <f t="shared" si="3"/>
        <v>3.3301312840217743</v>
      </c>
      <c r="O15" s="248">
        <f t="shared" si="4"/>
        <v>94.57252641690683</v>
      </c>
    </row>
    <row r="16" spans="1:15" ht="22.5" customHeight="1">
      <c r="A16" s="484" t="s">
        <v>176</v>
      </c>
      <c r="B16" s="484"/>
      <c r="C16" s="484"/>
      <c r="D16" s="245">
        <v>3947</v>
      </c>
      <c r="E16" s="246">
        <v>790</v>
      </c>
      <c r="F16" s="246">
        <v>148</v>
      </c>
      <c r="G16" s="246">
        <v>612</v>
      </c>
      <c r="H16" s="246">
        <v>2397</v>
      </c>
      <c r="I16" s="246">
        <v>2291</v>
      </c>
      <c r="J16" s="247">
        <v>106</v>
      </c>
      <c r="K16" s="248">
        <f t="shared" si="0"/>
        <v>100</v>
      </c>
      <c r="L16" s="248">
        <f t="shared" si="1"/>
        <v>20.015201418799087</v>
      </c>
      <c r="M16" s="248">
        <f t="shared" si="2"/>
        <v>3.749683303775019</v>
      </c>
      <c r="N16" s="248">
        <f t="shared" si="3"/>
        <v>15.505447175069673</v>
      </c>
      <c r="O16" s="248">
        <f t="shared" si="4"/>
        <v>60.729668102356214</v>
      </c>
    </row>
    <row r="17" spans="1:15" ht="22.5" customHeight="1">
      <c r="A17" s="484" t="s">
        <v>177</v>
      </c>
      <c r="B17" s="484"/>
      <c r="C17" s="484"/>
      <c r="D17" s="245">
        <v>19484</v>
      </c>
      <c r="E17" s="246">
        <v>2916</v>
      </c>
      <c r="F17" s="246">
        <v>951</v>
      </c>
      <c r="G17" s="246">
        <v>503</v>
      </c>
      <c r="H17" s="246">
        <v>15114</v>
      </c>
      <c r="I17" s="246">
        <v>14431</v>
      </c>
      <c r="J17" s="247">
        <v>683</v>
      </c>
      <c r="K17" s="248">
        <f t="shared" si="0"/>
        <v>100</v>
      </c>
      <c r="L17" s="248">
        <f t="shared" si="1"/>
        <v>14.96612605214535</v>
      </c>
      <c r="M17" s="248">
        <f t="shared" si="2"/>
        <v>4.880927940874564</v>
      </c>
      <c r="N17" s="248">
        <f t="shared" si="3"/>
        <v>2.5816054198316567</v>
      </c>
      <c r="O17" s="248">
        <f t="shared" si="4"/>
        <v>77.57134058714843</v>
      </c>
    </row>
    <row r="18" spans="1:15" ht="22.5" customHeight="1">
      <c r="A18" s="484" t="s">
        <v>123</v>
      </c>
      <c r="B18" s="484"/>
      <c r="C18" s="484"/>
      <c r="D18" s="245">
        <v>16286</v>
      </c>
      <c r="E18" s="246">
        <v>732</v>
      </c>
      <c r="F18" s="246">
        <v>127</v>
      </c>
      <c r="G18" s="246">
        <v>474</v>
      </c>
      <c r="H18" s="246">
        <v>14953</v>
      </c>
      <c r="I18" s="246">
        <v>14492</v>
      </c>
      <c r="J18" s="247">
        <v>461</v>
      </c>
      <c r="K18" s="248">
        <f t="shared" si="0"/>
        <v>100</v>
      </c>
      <c r="L18" s="248">
        <f t="shared" si="1"/>
        <v>4.494657988456343</v>
      </c>
      <c r="M18" s="248">
        <f t="shared" si="2"/>
        <v>0.7798108805108682</v>
      </c>
      <c r="N18" s="248">
        <f t="shared" si="3"/>
        <v>2.9104752548200907</v>
      </c>
      <c r="O18" s="248">
        <f t="shared" si="4"/>
        <v>91.81505587621271</v>
      </c>
    </row>
    <row r="19" spans="1:15" ht="22.5" customHeight="1">
      <c r="A19" s="484" t="s">
        <v>124</v>
      </c>
      <c r="B19" s="484"/>
      <c r="C19" s="484"/>
      <c r="D19" s="245">
        <v>4826</v>
      </c>
      <c r="E19" s="246">
        <v>560</v>
      </c>
      <c r="F19" s="246">
        <v>52</v>
      </c>
      <c r="G19" s="246">
        <v>159</v>
      </c>
      <c r="H19" s="246">
        <v>4055</v>
      </c>
      <c r="I19" s="246">
        <v>3518</v>
      </c>
      <c r="J19" s="247">
        <v>537</v>
      </c>
      <c r="K19" s="248">
        <f t="shared" si="0"/>
        <v>100</v>
      </c>
      <c r="L19" s="248">
        <f t="shared" si="1"/>
        <v>11.603812681309574</v>
      </c>
      <c r="M19" s="248">
        <f t="shared" si="2"/>
        <v>1.077496891835889</v>
      </c>
      <c r="N19" s="248">
        <f t="shared" si="3"/>
        <v>3.294653957728968</v>
      </c>
      <c r="O19" s="248">
        <f t="shared" si="4"/>
        <v>84.02403646912558</v>
      </c>
    </row>
    <row r="20" spans="1:15" ht="22.5" customHeight="1">
      <c r="A20" s="484" t="s">
        <v>139</v>
      </c>
      <c r="B20" s="484"/>
      <c r="C20" s="484"/>
      <c r="D20" s="245">
        <v>759</v>
      </c>
      <c r="E20" s="246">
        <v>9</v>
      </c>
      <c r="F20" s="246">
        <v>2</v>
      </c>
      <c r="G20" s="246">
        <v>40</v>
      </c>
      <c r="H20" s="246">
        <v>708</v>
      </c>
      <c r="I20" s="246">
        <v>700</v>
      </c>
      <c r="J20" s="247">
        <v>8</v>
      </c>
      <c r="K20" s="248">
        <f t="shared" si="0"/>
        <v>100</v>
      </c>
      <c r="L20" s="248">
        <f t="shared" si="1"/>
        <v>1.185770750988142</v>
      </c>
      <c r="M20" s="248">
        <f t="shared" si="2"/>
        <v>0.2635046113306983</v>
      </c>
      <c r="N20" s="248">
        <f t="shared" si="3"/>
        <v>5.270092226613966</v>
      </c>
      <c r="O20" s="248">
        <f t="shared" si="4"/>
        <v>93.2806324110672</v>
      </c>
    </row>
    <row r="21" spans="1:15" ht="22.5" customHeight="1">
      <c r="A21" s="485" t="s">
        <v>211</v>
      </c>
      <c r="B21" s="485"/>
      <c r="C21" s="485"/>
      <c r="D21" s="251">
        <v>31695</v>
      </c>
      <c r="E21" s="252">
        <v>2450</v>
      </c>
      <c r="F21" s="252">
        <v>574</v>
      </c>
      <c r="G21" s="252">
        <v>2221</v>
      </c>
      <c r="H21" s="252">
        <v>26450</v>
      </c>
      <c r="I21" s="252">
        <v>24534</v>
      </c>
      <c r="J21" s="253">
        <v>1916</v>
      </c>
      <c r="K21" s="254">
        <f t="shared" si="0"/>
        <v>100</v>
      </c>
      <c r="L21" s="254">
        <f t="shared" si="1"/>
        <v>7.72992585581322</v>
      </c>
      <c r="M21" s="254">
        <f t="shared" si="2"/>
        <v>1.8110112005048116</v>
      </c>
      <c r="N21" s="254">
        <f t="shared" si="3"/>
        <v>7.0074144186780245</v>
      </c>
      <c r="O21" s="254">
        <f t="shared" si="4"/>
        <v>83.45164852500395</v>
      </c>
    </row>
    <row r="22" ht="13.5" customHeight="1">
      <c r="A22" s="40" t="s">
        <v>232</v>
      </c>
    </row>
  </sheetData>
  <mergeCells count="28">
    <mergeCell ref="G4:G5"/>
    <mergeCell ref="K4:K5"/>
    <mergeCell ref="L4:L5"/>
    <mergeCell ref="M4:M5"/>
    <mergeCell ref="N4:N5"/>
    <mergeCell ref="O4:O5"/>
    <mergeCell ref="A6:C6"/>
    <mergeCell ref="A7:C7"/>
    <mergeCell ref="A3:C5"/>
    <mergeCell ref="D3:J3"/>
    <mergeCell ref="K3:O3"/>
    <mergeCell ref="D4:D5"/>
    <mergeCell ref="E4:E5"/>
    <mergeCell ref="F4:F5"/>
    <mergeCell ref="A8:C8"/>
    <mergeCell ref="A9:C9"/>
    <mergeCell ref="A10:C10"/>
    <mergeCell ref="A11:C11"/>
    <mergeCell ref="A12:C12"/>
    <mergeCell ref="A13:C13"/>
    <mergeCell ref="A14:C14"/>
    <mergeCell ref="A19:C19"/>
    <mergeCell ref="A20:C20"/>
    <mergeCell ref="A21:C21"/>
    <mergeCell ref="A15:C15"/>
    <mergeCell ref="A16:C16"/>
    <mergeCell ref="A17:C17"/>
    <mergeCell ref="A18:C18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A86" sqref="A86"/>
    </sheetView>
  </sheetViews>
  <sheetFormatPr defaultColWidth="9.00390625" defaultRowHeight="13.5"/>
  <cols>
    <col min="1" max="1" width="12.625" style="284" customWidth="1"/>
    <col min="2" max="2" width="7.375" style="256" bestFit="1" customWidth="1"/>
    <col min="3" max="3" width="6.00390625" style="257" bestFit="1" customWidth="1"/>
    <col min="4" max="4" width="7.125" style="258" bestFit="1" customWidth="1"/>
    <col min="5" max="5" width="6.875" style="259" bestFit="1" customWidth="1"/>
    <col min="6" max="6" width="8.375" style="256" bestFit="1" customWidth="1"/>
    <col min="7" max="7" width="6.00390625" style="257" bestFit="1" customWidth="1"/>
    <col min="8" max="8" width="8.25390625" style="260" customWidth="1"/>
    <col min="9" max="9" width="7.75390625" style="259" bestFit="1" customWidth="1"/>
    <col min="10" max="11" width="10.375" style="261" customWidth="1"/>
    <col min="12" max="12" width="10.375" style="262" customWidth="1"/>
    <col min="13" max="16384" width="9.00390625" style="256" customWidth="1"/>
  </cols>
  <sheetData>
    <row r="1" ht="18" customHeight="1">
      <c r="A1" s="255" t="s">
        <v>58</v>
      </c>
    </row>
    <row r="2" spans="1:12" ht="5.25" customHeight="1">
      <c r="A2" s="263"/>
      <c r="B2" s="264"/>
      <c r="C2" s="265"/>
      <c r="D2" s="266"/>
      <c r="E2" s="244"/>
      <c r="F2" s="264"/>
      <c r="G2" s="265"/>
      <c r="H2" s="267"/>
      <c r="I2" s="244"/>
      <c r="J2" s="268"/>
      <c r="K2" s="268"/>
      <c r="L2" s="269"/>
    </row>
    <row r="3" spans="1:12" ht="19.5" customHeight="1">
      <c r="A3" s="500"/>
      <c r="B3" s="502" t="s">
        <v>259</v>
      </c>
      <c r="C3" s="503"/>
      <c r="D3" s="503"/>
      <c r="E3" s="504"/>
      <c r="F3" s="505" t="s">
        <v>260</v>
      </c>
      <c r="G3" s="506"/>
      <c r="H3" s="506"/>
      <c r="I3" s="507"/>
      <c r="J3" s="508" t="s">
        <v>261</v>
      </c>
      <c r="K3" s="509"/>
      <c r="L3" s="509"/>
    </row>
    <row r="4" spans="1:12" ht="34.5" customHeight="1">
      <c r="A4" s="501"/>
      <c r="B4" s="270" t="s">
        <v>109</v>
      </c>
      <c r="C4" s="271" t="s">
        <v>221</v>
      </c>
      <c r="D4" s="272" t="s">
        <v>187</v>
      </c>
      <c r="E4" s="273" t="s">
        <v>108</v>
      </c>
      <c r="F4" s="270" t="s">
        <v>109</v>
      </c>
      <c r="G4" s="271" t="s">
        <v>221</v>
      </c>
      <c r="H4" s="272" t="s">
        <v>187</v>
      </c>
      <c r="I4" s="273" t="s">
        <v>108</v>
      </c>
      <c r="J4" s="510" t="s">
        <v>262</v>
      </c>
      <c r="K4" s="511"/>
      <c r="L4" s="511"/>
    </row>
    <row r="5" spans="1:12" s="281" customFormat="1" ht="30" customHeight="1">
      <c r="A5" s="274" t="s">
        <v>263</v>
      </c>
      <c r="B5" s="275">
        <v>24038</v>
      </c>
      <c r="C5" s="276">
        <f>B5/$B$5*100</f>
        <v>100</v>
      </c>
      <c r="D5" s="72">
        <f>B5-E5</f>
        <v>-560</v>
      </c>
      <c r="E5" s="277">
        <v>24598</v>
      </c>
      <c r="F5" s="275">
        <v>218301</v>
      </c>
      <c r="G5" s="276">
        <f>F5/$F$5*100</f>
        <v>100</v>
      </c>
      <c r="H5" s="73">
        <f>F5-I5</f>
        <v>-15153</v>
      </c>
      <c r="I5" s="277">
        <v>233454</v>
      </c>
      <c r="J5" s="278" t="s">
        <v>209</v>
      </c>
      <c r="K5" s="279" t="s">
        <v>133</v>
      </c>
      <c r="L5" s="280" t="s">
        <v>211</v>
      </c>
    </row>
    <row r="6" spans="1:12" s="281" customFormat="1" ht="9.75" customHeight="1">
      <c r="A6" s="274"/>
      <c r="B6" s="275"/>
      <c r="C6" s="282"/>
      <c r="D6" s="72"/>
      <c r="E6" s="277"/>
      <c r="F6" s="275"/>
      <c r="G6" s="282"/>
      <c r="H6" s="73"/>
      <c r="I6" s="277"/>
      <c r="J6" s="278"/>
      <c r="K6" s="283"/>
      <c r="L6" s="280"/>
    </row>
    <row r="7" spans="1:12" ht="22.5" customHeight="1">
      <c r="A7" s="284" t="s">
        <v>264</v>
      </c>
      <c r="B7" s="275">
        <v>2042</v>
      </c>
      <c r="C7" s="282">
        <f>B7/$B$5*100</f>
        <v>8.494883101755555</v>
      </c>
      <c r="D7" s="72">
        <f>B7-E7</f>
        <v>-259</v>
      </c>
      <c r="E7" s="277">
        <v>2301</v>
      </c>
      <c r="F7" s="275">
        <v>13559</v>
      </c>
      <c r="G7" s="282">
        <f>F7/$F$5*100</f>
        <v>6.211148826620126</v>
      </c>
      <c r="H7" s="73">
        <f>F7-I7</f>
        <v>-3165</v>
      </c>
      <c r="I7" s="277">
        <v>16724</v>
      </c>
      <c r="J7" s="285" t="s">
        <v>177</v>
      </c>
      <c r="K7" s="286" t="s">
        <v>174</v>
      </c>
      <c r="L7" s="287" t="s">
        <v>211</v>
      </c>
    </row>
    <row r="8" spans="1:12" ht="22.5" customHeight="1">
      <c r="A8" s="284" t="s">
        <v>0</v>
      </c>
      <c r="B8" s="275">
        <v>1480</v>
      </c>
      <c r="C8" s="282">
        <f>B8/$B$5*100</f>
        <v>6.156918212829686</v>
      </c>
      <c r="D8" s="72">
        <f>B8-E8</f>
        <v>112</v>
      </c>
      <c r="E8" s="277">
        <v>1368</v>
      </c>
      <c r="F8" s="275">
        <v>12417</v>
      </c>
      <c r="G8" s="282">
        <f>F8/$F$5*100</f>
        <v>5.6880179202110845</v>
      </c>
      <c r="H8" s="73">
        <f>F8-I8</f>
        <v>582</v>
      </c>
      <c r="I8" s="277">
        <v>11835</v>
      </c>
      <c r="J8" s="285" t="s">
        <v>174</v>
      </c>
      <c r="K8" s="286" t="s">
        <v>211</v>
      </c>
      <c r="L8" s="287" t="s">
        <v>177</v>
      </c>
    </row>
    <row r="9" spans="1:12" ht="22.5" customHeight="1">
      <c r="A9" s="284" t="s">
        <v>1</v>
      </c>
      <c r="B9" s="275">
        <v>375</v>
      </c>
      <c r="C9" s="282">
        <f>B9/$B$5*100</f>
        <v>1.5600299525750894</v>
      </c>
      <c r="D9" s="72">
        <f>B9-E9</f>
        <v>-18</v>
      </c>
      <c r="E9" s="277">
        <v>393</v>
      </c>
      <c r="F9" s="275">
        <v>1270</v>
      </c>
      <c r="G9" s="282">
        <f>F9/$F$5*100</f>
        <v>0.5817655439049751</v>
      </c>
      <c r="H9" s="73">
        <f>F9-I9</f>
        <v>-104</v>
      </c>
      <c r="I9" s="277">
        <v>1374</v>
      </c>
      <c r="J9" s="285" t="s">
        <v>174</v>
      </c>
      <c r="K9" s="286" t="s">
        <v>211</v>
      </c>
      <c r="L9" s="287" t="s">
        <v>123</v>
      </c>
    </row>
    <row r="10" spans="1:12" ht="22.5" customHeight="1">
      <c r="A10" s="284" t="s">
        <v>2</v>
      </c>
      <c r="B10" s="275">
        <v>521</v>
      </c>
      <c r="C10" s="282">
        <f>B10/$B$5*100</f>
        <v>2.167401614110991</v>
      </c>
      <c r="D10" s="72">
        <f>B10-E10</f>
        <v>-47</v>
      </c>
      <c r="E10" s="277">
        <v>568</v>
      </c>
      <c r="F10" s="275">
        <v>4293</v>
      </c>
      <c r="G10" s="282">
        <f>F10/$F$5*100</f>
        <v>1.9665507716409913</v>
      </c>
      <c r="H10" s="73">
        <f>F10-I10</f>
        <v>-470</v>
      </c>
      <c r="I10" s="277">
        <v>4763</v>
      </c>
      <c r="J10" s="285" t="s">
        <v>174</v>
      </c>
      <c r="K10" s="286" t="s">
        <v>211</v>
      </c>
      <c r="L10" s="287" t="s">
        <v>133</v>
      </c>
    </row>
    <row r="11" spans="1:12" ht="22.5" customHeight="1">
      <c r="A11" s="284" t="s">
        <v>3</v>
      </c>
      <c r="B11" s="275">
        <v>556</v>
      </c>
      <c r="C11" s="282">
        <f>B11/$B$5*100</f>
        <v>2.313004409684666</v>
      </c>
      <c r="D11" s="72">
        <f>B11-E11</f>
        <v>-4</v>
      </c>
      <c r="E11" s="277">
        <v>560</v>
      </c>
      <c r="F11" s="275">
        <v>4598</v>
      </c>
      <c r="G11" s="282">
        <f>F11/$F$5*100</f>
        <v>2.1062661187992724</v>
      </c>
      <c r="H11" s="73">
        <f>F11-I11</f>
        <v>169</v>
      </c>
      <c r="I11" s="277">
        <v>4429</v>
      </c>
      <c r="J11" s="285" t="s">
        <v>174</v>
      </c>
      <c r="K11" s="286" t="s">
        <v>211</v>
      </c>
      <c r="L11" s="287" t="s">
        <v>133</v>
      </c>
    </row>
    <row r="12" spans="2:12" ht="9.75" customHeight="1">
      <c r="B12" s="275"/>
      <c r="C12" s="282"/>
      <c r="D12" s="72"/>
      <c r="E12" s="277"/>
      <c r="F12" s="275"/>
      <c r="G12" s="282"/>
      <c r="H12" s="73"/>
      <c r="I12" s="277"/>
      <c r="J12" s="285"/>
      <c r="K12" s="286"/>
      <c r="L12" s="287"/>
    </row>
    <row r="13" spans="1:12" ht="22.5" customHeight="1">
      <c r="A13" s="284" t="s">
        <v>4</v>
      </c>
      <c r="B13" s="275">
        <v>472</v>
      </c>
      <c r="C13" s="282">
        <f>B13/$B$5*100</f>
        <v>1.963557700307846</v>
      </c>
      <c r="D13" s="72">
        <f>B13-E13</f>
        <v>-7</v>
      </c>
      <c r="E13" s="277">
        <v>479</v>
      </c>
      <c r="F13" s="275">
        <v>4381</v>
      </c>
      <c r="G13" s="282">
        <f>F13/$F$5*100</f>
        <v>2.006862084919446</v>
      </c>
      <c r="H13" s="73">
        <f>F13-I13</f>
        <v>-644</v>
      </c>
      <c r="I13" s="277">
        <v>5025</v>
      </c>
      <c r="J13" s="285" t="s">
        <v>174</v>
      </c>
      <c r="K13" s="286" t="s">
        <v>133</v>
      </c>
      <c r="L13" s="287" t="s">
        <v>173</v>
      </c>
    </row>
    <row r="14" spans="1:12" ht="22.5" customHeight="1">
      <c r="A14" s="284" t="s">
        <v>5</v>
      </c>
      <c r="B14" s="275">
        <v>1009</v>
      </c>
      <c r="C14" s="282">
        <f>B14/$B$5*100</f>
        <v>4.1975205923953745</v>
      </c>
      <c r="D14" s="72">
        <f>B14-E14</f>
        <v>22</v>
      </c>
      <c r="E14" s="277">
        <v>987</v>
      </c>
      <c r="F14" s="275">
        <v>13687</v>
      </c>
      <c r="G14" s="282">
        <f>F14/$F$5*100</f>
        <v>6.269783464116061</v>
      </c>
      <c r="H14" s="73">
        <f>F14-I14</f>
        <v>-2369</v>
      </c>
      <c r="I14" s="277">
        <v>16056</v>
      </c>
      <c r="J14" s="285" t="s">
        <v>211</v>
      </c>
      <c r="K14" s="286" t="s">
        <v>174</v>
      </c>
      <c r="L14" s="287" t="s">
        <v>133</v>
      </c>
    </row>
    <row r="15" spans="1:12" ht="22.5" customHeight="1">
      <c r="A15" s="284" t="s">
        <v>6</v>
      </c>
      <c r="B15" s="275">
        <v>1155</v>
      </c>
      <c r="C15" s="282">
        <f>B15/$B$5*100</f>
        <v>4.804892253931276</v>
      </c>
      <c r="D15" s="72">
        <f>B15-E15</f>
        <v>-34</v>
      </c>
      <c r="E15" s="277">
        <v>1189</v>
      </c>
      <c r="F15" s="275">
        <v>11657</v>
      </c>
      <c r="G15" s="282">
        <f>F15/$F$5*100</f>
        <v>5.339874760078973</v>
      </c>
      <c r="H15" s="73">
        <f>F15-I15</f>
        <v>-1393</v>
      </c>
      <c r="I15" s="277">
        <v>13050</v>
      </c>
      <c r="J15" s="285" t="s">
        <v>174</v>
      </c>
      <c r="K15" s="286" t="s">
        <v>133</v>
      </c>
      <c r="L15" s="287" t="s">
        <v>211</v>
      </c>
    </row>
    <row r="16" spans="1:12" ht="22.5" customHeight="1">
      <c r="A16" s="284" t="s">
        <v>7</v>
      </c>
      <c r="B16" s="275">
        <v>645</v>
      </c>
      <c r="C16" s="282">
        <f>B16/$B$5*100</f>
        <v>2.6832515184291537</v>
      </c>
      <c r="D16" s="72">
        <f>B16-E16</f>
        <v>-72</v>
      </c>
      <c r="E16" s="277">
        <v>717</v>
      </c>
      <c r="F16" s="275">
        <v>5225</v>
      </c>
      <c r="G16" s="282">
        <f>F16/$F$5*100</f>
        <v>2.393484225908264</v>
      </c>
      <c r="H16" s="73">
        <f>F16-I16</f>
        <v>-540</v>
      </c>
      <c r="I16" s="277">
        <v>5765</v>
      </c>
      <c r="J16" s="285" t="s">
        <v>174</v>
      </c>
      <c r="K16" s="286" t="s">
        <v>177</v>
      </c>
      <c r="L16" s="287" t="s">
        <v>133</v>
      </c>
    </row>
    <row r="17" spans="1:12" ht="22.5" customHeight="1">
      <c r="A17" s="284" t="s">
        <v>8</v>
      </c>
      <c r="B17" s="275">
        <v>833</v>
      </c>
      <c r="C17" s="282">
        <f>B17/$B$5*100</f>
        <v>3.4653465346534658</v>
      </c>
      <c r="D17" s="72">
        <f>B17-E17</f>
        <v>-27</v>
      </c>
      <c r="E17" s="277">
        <v>860</v>
      </c>
      <c r="F17" s="275">
        <v>10514</v>
      </c>
      <c r="G17" s="282">
        <f>F17/$F$5*100</f>
        <v>4.8162857705644955</v>
      </c>
      <c r="H17" s="73">
        <f>F17-I17</f>
        <v>-756</v>
      </c>
      <c r="I17" s="277">
        <v>11270</v>
      </c>
      <c r="J17" s="285" t="s">
        <v>133</v>
      </c>
      <c r="K17" s="286" t="s">
        <v>174</v>
      </c>
      <c r="L17" s="287" t="s">
        <v>211</v>
      </c>
    </row>
    <row r="18" spans="2:12" ht="9.75" customHeight="1">
      <c r="B18" s="275"/>
      <c r="C18" s="282"/>
      <c r="D18" s="72"/>
      <c r="E18" s="277"/>
      <c r="F18" s="275"/>
      <c r="G18" s="282"/>
      <c r="H18" s="73"/>
      <c r="I18" s="277"/>
      <c r="J18" s="285"/>
      <c r="K18" s="286"/>
      <c r="L18" s="287"/>
    </row>
    <row r="19" spans="1:12" ht="22.5" customHeight="1">
      <c r="A19" s="284" t="s">
        <v>9</v>
      </c>
      <c r="B19" s="275">
        <v>660</v>
      </c>
      <c r="C19" s="282">
        <f>B19/$B$5*100</f>
        <v>2.7456527165321574</v>
      </c>
      <c r="D19" s="72">
        <f>B19-E19</f>
        <v>-17</v>
      </c>
      <c r="E19" s="277">
        <v>677</v>
      </c>
      <c r="F19" s="275">
        <v>6146</v>
      </c>
      <c r="G19" s="282">
        <f>F19/$F$5*100</f>
        <v>2.815378766015731</v>
      </c>
      <c r="H19" s="73">
        <f>F19-I19</f>
        <v>-109</v>
      </c>
      <c r="I19" s="277">
        <v>6255</v>
      </c>
      <c r="J19" s="285" t="s">
        <v>174</v>
      </c>
      <c r="K19" s="286" t="s">
        <v>211</v>
      </c>
      <c r="L19" s="287" t="s">
        <v>123</v>
      </c>
    </row>
    <row r="20" spans="1:12" ht="22.5" customHeight="1">
      <c r="A20" s="284" t="s">
        <v>10</v>
      </c>
      <c r="B20" s="275">
        <v>281</v>
      </c>
      <c r="C20" s="282">
        <f>B20/$B$5*100</f>
        <v>1.1689824444629338</v>
      </c>
      <c r="D20" s="72">
        <f>B20-E20</f>
        <v>-9</v>
      </c>
      <c r="E20" s="277">
        <v>290</v>
      </c>
      <c r="F20" s="275">
        <v>3610</v>
      </c>
      <c r="G20" s="282">
        <f>F20/$F$5*100</f>
        <v>1.653680010627528</v>
      </c>
      <c r="H20" s="73">
        <f>F20-I20</f>
        <v>-486</v>
      </c>
      <c r="I20" s="277">
        <v>4096</v>
      </c>
      <c r="J20" s="285" t="s">
        <v>133</v>
      </c>
      <c r="K20" s="286" t="s">
        <v>174</v>
      </c>
      <c r="L20" s="287" t="s">
        <v>171</v>
      </c>
    </row>
    <row r="21" spans="1:12" ht="22.5" customHeight="1">
      <c r="A21" s="284" t="s">
        <v>11</v>
      </c>
      <c r="B21" s="275">
        <v>410</v>
      </c>
      <c r="C21" s="282">
        <f>B21/$B$5*100</f>
        <v>1.7056327481487645</v>
      </c>
      <c r="D21" s="72">
        <f>B21-E21</f>
        <v>73</v>
      </c>
      <c r="E21" s="277">
        <v>337</v>
      </c>
      <c r="F21" s="275">
        <v>2289</v>
      </c>
      <c r="G21" s="282">
        <f>F21/$F$5*100</f>
        <v>1.0485522283452664</v>
      </c>
      <c r="H21" s="73">
        <f>F21-I21</f>
        <v>158</v>
      </c>
      <c r="I21" s="277">
        <v>2131</v>
      </c>
      <c r="J21" s="285" t="s">
        <v>174</v>
      </c>
      <c r="K21" s="288" t="s">
        <v>123</v>
      </c>
      <c r="L21" s="287" t="s">
        <v>171</v>
      </c>
    </row>
    <row r="22" spans="1:12" ht="22.5" customHeight="1">
      <c r="A22" s="284" t="s">
        <v>12</v>
      </c>
      <c r="B22" s="275">
        <v>351</v>
      </c>
      <c r="C22" s="282">
        <f>B22/$B$5*100</f>
        <v>1.4601880356102837</v>
      </c>
      <c r="D22" s="72">
        <f>B22-E22</f>
        <v>11</v>
      </c>
      <c r="E22" s="277">
        <v>340</v>
      </c>
      <c r="F22" s="275">
        <v>2157</v>
      </c>
      <c r="G22" s="282">
        <f>F22/$F$5*100</f>
        <v>0.9880852584275839</v>
      </c>
      <c r="H22" s="73">
        <f>F22-I22</f>
        <v>15</v>
      </c>
      <c r="I22" s="277">
        <v>2142</v>
      </c>
      <c r="J22" s="285" t="s">
        <v>174</v>
      </c>
      <c r="K22" s="286" t="s">
        <v>177</v>
      </c>
      <c r="L22" s="287" t="s">
        <v>211</v>
      </c>
    </row>
    <row r="23" spans="1:12" ht="22.5" customHeight="1">
      <c r="A23" s="284" t="s">
        <v>13</v>
      </c>
      <c r="B23" s="275">
        <v>406</v>
      </c>
      <c r="C23" s="282">
        <f>B23/$B$5*100</f>
        <v>1.68899242865463</v>
      </c>
      <c r="D23" s="72">
        <f>B23-E23</f>
        <v>-55</v>
      </c>
      <c r="E23" s="277">
        <v>461</v>
      </c>
      <c r="F23" s="275">
        <v>2274</v>
      </c>
      <c r="G23" s="282">
        <f>F23/$F$5*100</f>
        <v>1.0416809817637116</v>
      </c>
      <c r="H23" s="73">
        <f>F23-I23</f>
        <v>-845</v>
      </c>
      <c r="I23" s="277">
        <v>3119</v>
      </c>
      <c r="J23" s="285" t="s">
        <v>174</v>
      </c>
      <c r="K23" s="286" t="s">
        <v>211</v>
      </c>
      <c r="L23" s="287" t="s">
        <v>123</v>
      </c>
    </row>
    <row r="24" spans="2:12" ht="9.75" customHeight="1">
      <c r="B24" s="275"/>
      <c r="C24" s="282"/>
      <c r="D24" s="72"/>
      <c r="E24" s="277"/>
      <c r="F24" s="275"/>
      <c r="G24" s="282"/>
      <c r="H24" s="73"/>
      <c r="I24" s="277"/>
      <c r="J24" s="285"/>
      <c r="K24" s="286"/>
      <c r="L24" s="287"/>
    </row>
    <row r="25" spans="1:12" ht="22.5" customHeight="1">
      <c r="A25" s="284" t="s">
        <v>14</v>
      </c>
      <c r="B25" s="275">
        <v>212</v>
      </c>
      <c r="C25" s="282">
        <f>B25/$B$5*100</f>
        <v>0.8819369331891173</v>
      </c>
      <c r="D25" s="72">
        <f>B25-E25</f>
        <v>-12</v>
      </c>
      <c r="E25" s="277">
        <v>224</v>
      </c>
      <c r="F25" s="275">
        <v>1049</v>
      </c>
      <c r="G25" s="282">
        <f>F25/$F$5*100</f>
        <v>0.48052917760340086</v>
      </c>
      <c r="H25" s="73">
        <f>F25-I25</f>
        <v>-1</v>
      </c>
      <c r="I25" s="277">
        <v>1050</v>
      </c>
      <c r="J25" s="285" t="s">
        <v>211</v>
      </c>
      <c r="K25" s="286" t="s">
        <v>174</v>
      </c>
      <c r="L25" s="287" t="s">
        <v>133</v>
      </c>
    </row>
    <row r="26" spans="1:12" ht="22.5" customHeight="1">
      <c r="A26" s="284" t="s">
        <v>15</v>
      </c>
      <c r="B26" s="275">
        <v>260</v>
      </c>
      <c r="C26" s="282">
        <f>B26/$B$5*100</f>
        <v>1.0816207671187288</v>
      </c>
      <c r="D26" s="72">
        <f>B26-E26</f>
        <v>-21</v>
      </c>
      <c r="E26" s="277">
        <v>281</v>
      </c>
      <c r="F26" s="275">
        <v>1125</v>
      </c>
      <c r="G26" s="282">
        <f>F26/$F$5*100</f>
        <v>0.5153434936166119</v>
      </c>
      <c r="H26" s="73">
        <f>F26-I26</f>
        <v>-130</v>
      </c>
      <c r="I26" s="277">
        <v>1255</v>
      </c>
      <c r="J26" s="285" t="s">
        <v>174</v>
      </c>
      <c r="K26" s="288" t="s">
        <v>123</v>
      </c>
      <c r="L26" s="287" t="s">
        <v>211</v>
      </c>
    </row>
    <row r="27" spans="1:12" ht="22.5" customHeight="1">
      <c r="A27" s="284" t="s">
        <v>16</v>
      </c>
      <c r="B27" s="275">
        <v>291</v>
      </c>
      <c r="C27" s="282">
        <f>B27/$B$5*100</f>
        <v>1.2105832431982695</v>
      </c>
      <c r="D27" s="72">
        <f>B27-E27</f>
        <v>-9</v>
      </c>
      <c r="E27" s="277">
        <v>300</v>
      </c>
      <c r="F27" s="275">
        <v>1826</v>
      </c>
      <c r="G27" s="282">
        <f>F27/$F$5*100</f>
        <v>0.8364597505279409</v>
      </c>
      <c r="H27" s="73">
        <f>F27-I27</f>
        <v>129</v>
      </c>
      <c r="I27" s="277">
        <v>1697</v>
      </c>
      <c r="J27" s="285" t="s">
        <v>174</v>
      </c>
      <c r="K27" s="286" t="s">
        <v>124</v>
      </c>
      <c r="L27" s="287" t="s">
        <v>211</v>
      </c>
    </row>
    <row r="28" spans="1:12" ht="22.5" customHeight="1">
      <c r="A28" s="284" t="s">
        <v>17</v>
      </c>
      <c r="B28" s="275">
        <v>350</v>
      </c>
      <c r="C28" s="282">
        <f>B28/$B$5*100</f>
        <v>1.4560279557367501</v>
      </c>
      <c r="D28" s="72">
        <f>B28-E28</f>
        <v>-5</v>
      </c>
      <c r="E28" s="277">
        <v>355</v>
      </c>
      <c r="F28" s="275">
        <v>2255</v>
      </c>
      <c r="G28" s="282">
        <f>F28/$F$5*100</f>
        <v>1.0329774027604088</v>
      </c>
      <c r="H28" s="73">
        <f>F28-I28</f>
        <v>-74</v>
      </c>
      <c r="I28" s="277">
        <v>2329</v>
      </c>
      <c r="J28" s="285" t="s">
        <v>174</v>
      </c>
      <c r="K28" s="288" t="s">
        <v>211</v>
      </c>
      <c r="L28" s="287" t="s">
        <v>123</v>
      </c>
    </row>
    <row r="29" spans="1:12" ht="22.5" customHeight="1">
      <c r="A29" s="284" t="s">
        <v>18</v>
      </c>
      <c r="B29" s="275">
        <v>306</v>
      </c>
      <c r="C29" s="282">
        <f>B29/$B$5*100</f>
        <v>1.272984441301273</v>
      </c>
      <c r="D29" s="72">
        <f>B29-E29</f>
        <v>-32</v>
      </c>
      <c r="E29" s="277">
        <v>338</v>
      </c>
      <c r="F29" s="275">
        <v>2111</v>
      </c>
      <c r="G29" s="282">
        <f>F29/$F$5*100</f>
        <v>0.9670134355774825</v>
      </c>
      <c r="H29" s="73">
        <f>F29-I29</f>
        <v>-346</v>
      </c>
      <c r="I29" s="277">
        <v>2457</v>
      </c>
      <c r="J29" s="285" t="s">
        <v>133</v>
      </c>
      <c r="K29" s="286" t="s">
        <v>174</v>
      </c>
      <c r="L29" s="287" t="s">
        <v>211</v>
      </c>
    </row>
    <row r="30" spans="2:12" ht="9.75" customHeight="1">
      <c r="B30" s="275"/>
      <c r="C30" s="282"/>
      <c r="D30" s="72"/>
      <c r="E30" s="277"/>
      <c r="F30" s="275"/>
      <c r="G30" s="282"/>
      <c r="H30" s="73"/>
      <c r="I30" s="277"/>
      <c r="J30" s="285"/>
      <c r="K30" s="286"/>
      <c r="L30" s="287"/>
    </row>
    <row r="31" spans="1:12" ht="22.5" customHeight="1">
      <c r="A31" s="284" t="s">
        <v>19</v>
      </c>
      <c r="B31" s="275">
        <v>197</v>
      </c>
      <c r="C31" s="282">
        <f>B31/$B$5*100</f>
        <v>0.8195357350861138</v>
      </c>
      <c r="D31" s="72">
        <f>B31-E31</f>
        <v>3</v>
      </c>
      <c r="E31" s="277">
        <v>194</v>
      </c>
      <c r="F31" s="275">
        <v>2512</v>
      </c>
      <c r="G31" s="282">
        <f>F31/$F$5*100</f>
        <v>1.1507047608577148</v>
      </c>
      <c r="H31" s="73">
        <f>F31-I31</f>
        <v>140</v>
      </c>
      <c r="I31" s="277">
        <v>2372</v>
      </c>
      <c r="J31" s="285" t="s">
        <v>174</v>
      </c>
      <c r="K31" s="288" t="s">
        <v>123</v>
      </c>
      <c r="L31" s="287" t="s">
        <v>177</v>
      </c>
    </row>
    <row r="32" spans="1:12" ht="22.5" customHeight="1">
      <c r="A32" s="284" t="s">
        <v>20</v>
      </c>
      <c r="B32" s="275">
        <v>215</v>
      </c>
      <c r="C32" s="282">
        <f>B32/$B$5*100</f>
        <v>0.8944171728097179</v>
      </c>
      <c r="D32" s="72">
        <f>B32-E32</f>
        <v>-5</v>
      </c>
      <c r="E32" s="277">
        <v>220</v>
      </c>
      <c r="F32" s="275">
        <v>3014</v>
      </c>
      <c r="G32" s="282">
        <f>F32/$F$5*100</f>
        <v>1.380662479787083</v>
      </c>
      <c r="H32" s="73">
        <f>F32-I32</f>
        <v>203</v>
      </c>
      <c r="I32" s="277">
        <v>2811</v>
      </c>
      <c r="J32" s="285" t="s">
        <v>133</v>
      </c>
      <c r="K32" s="286" t="s">
        <v>211</v>
      </c>
      <c r="L32" s="287" t="s">
        <v>174</v>
      </c>
    </row>
    <row r="33" spans="1:12" ht="22.5" customHeight="1">
      <c r="A33" s="284" t="s">
        <v>21</v>
      </c>
      <c r="B33" s="275">
        <v>160</v>
      </c>
      <c r="C33" s="282">
        <f>B33/$B$5*100</f>
        <v>0.6656127797653715</v>
      </c>
      <c r="D33" s="72">
        <f>B33-E33</f>
        <v>1</v>
      </c>
      <c r="E33" s="277">
        <v>159</v>
      </c>
      <c r="F33" s="275">
        <v>1013</v>
      </c>
      <c r="G33" s="282">
        <f>F33/$F$5*100</f>
        <v>0.4640381858076692</v>
      </c>
      <c r="H33" s="73">
        <f>F33-I33</f>
        <v>0</v>
      </c>
      <c r="I33" s="277">
        <v>1013</v>
      </c>
      <c r="J33" s="285" t="s">
        <v>133</v>
      </c>
      <c r="K33" s="288" t="s">
        <v>174</v>
      </c>
      <c r="L33" s="287" t="s">
        <v>205</v>
      </c>
    </row>
    <row r="34" spans="1:12" ht="22.5" customHeight="1">
      <c r="A34" s="284" t="s">
        <v>22</v>
      </c>
      <c r="B34" s="275">
        <v>89</v>
      </c>
      <c r="C34" s="282">
        <f>B34/$B$5*100</f>
        <v>0.37024710874448785</v>
      </c>
      <c r="D34" s="72">
        <f>B34-E34</f>
        <v>-7</v>
      </c>
      <c r="E34" s="277">
        <v>96</v>
      </c>
      <c r="F34" s="275">
        <v>539</v>
      </c>
      <c r="G34" s="282">
        <f>F34/$F$5*100</f>
        <v>0.24690679383053676</v>
      </c>
      <c r="H34" s="73">
        <f>F34-I34</f>
        <v>-58</v>
      </c>
      <c r="I34" s="277">
        <v>597</v>
      </c>
      <c r="J34" s="285" t="s">
        <v>133</v>
      </c>
      <c r="K34" s="288" t="s">
        <v>123</v>
      </c>
      <c r="L34" s="287" t="s">
        <v>211</v>
      </c>
    </row>
    <row r="35" spans="1:12" ht="22.5" customHeight="1">
      <c r="A35" s="284" t="s">
        <v>23</v>
      </c>
      <c r="B35" s="275">
        <v>84</v>
      </c>
      <c r="C35" s="282">
        <f>B35/$B$5*100</f>
        <v>0.34944670937682004</v>
      </c>
      <c r="D35" s="72">
        <f>B35-E35</f>
        <v>3</v>
      </c>
      <c r="E35" s="277">
        <v>81</v>
      </c>
      <c r="F35" s="275">
        <v>653</v>
      </c>
      <c r="G35" s="282">
        <f>F35/$F$5*100</f>
        <v>0.2991282678503534</v>
      </c>
      <c r="H35" s="73">
        <f>F35-I35</f>
        <v>55</v>
      </c>
      <c r="I35" s="277">
        <v>598</v>
      </c>
      <c r="J35" s="285" t="s">
        <v>133</v>
      </c>
      <c r="K35" s="288" t="s">
        <v>123</v>
      </c>
      <c r="L35" s="287" t="s">
        <v>174</v>
      </c>
    </row>
    <row r="36" spans="2:12" ht="9.75" customHeight="1">
      <c r="B36" s="275"/>
      <c r="C36" s="282"/>
      <c r="D36" s="72"/>
      <c r="E36" s="277"/>
      <c r="F36" s="275"/>
      <c r="G36" s="282"/>
      <c r="H36" s="73"/>
      <c r="I36" s="277"/>
      <c r="J36" s="285"/>
      <c r="K36" s="286"/>
      <c r="L36" s="287"/>
    </row>
    <row r="37" spans="1:12" ht="22.5" customHeight="1">
      <c r="A37" s="284" t="s">
        <v>24</v>
      </c>
      <c r="B37" s="275">
        <v>147</v>
      </c>
      <c r="C37" s="282">
        <f>B37/$B$5*100</f>
        <v>0.611531741409435</v>
      </c>
      <c r="D37" s="72">
        <f>B37-E37</f>
        <v>-5</v>
      </c>
      <c r="E37" s="277">
        <v>152</v>
      </c>
      <c r="F37" s="275">
        <v>1551</v>
      </c>
      <c r="G37" s="282">
        <f>F37/$F$5*100</f>
        <v>0.710486896532769</v>
      </c>
      <c r="H37" s="73">
        <f>F37-I37</f>
        <v>-48</v>
      </c>
      <c r="I37" s="277">
        <v>1599</v>
      </c>
      <c r="J37" s="285" t="s">
        <v>174</v>
      </c>
      <c r="K37" s="286" t="s">
        <v>133</v>
      </c>
      <c r="L37" s="287" t="s">
        <v>208</v>
      </c>
    </row>
    <row r="38" spans="1:12" ht="22.5" customHeight="1">
      <c r="A38" s="284" t="s">
        <v>25</v>
      </c>
      <c r="B38" s="275">
        <v>349</v>
      </c>
      <c r="C38" s="282">
        <f>B38/$B$5*100</f>
        <v>1.4518678758632166</v>
      </c>
      <c r="D38" s="72">
        <f>B38-E38</f>
        <v>-28</v>
      </c>
      <c r="E38" s="277">
        <v>377</v>
      </c>
      <c r="F38" s="275">
        <v>3965</v>
      </c>
      <c r="G38" s="282">
        <f>F38/$F$5*100</f>
        <v>1.816299513057659</v>
      </c>
      <c r="H38" s="73">
        <f>F38-I38</f>
        <v>-294</v>
      </c>
      <c r="I38" s="277">
        <v>4259</v>
      </c>
      <c r="J38" s="285" t="s">
        <v>133</v>
      </c>
      <c r="K38" s="288" t="s">
        <v>174</v>
      </c>
      <c r="L38" s="287" t="s">
        <v>123</v>
      </c>
    </row>
    <row r="39" spans="1:12" ht="22.5" customHeight="1">
      <c r="A39" s="284" t="s">
        <v>26</v>
      </c>
      <c r="B39" s="275">
        <v>197</v>
      </c>
      <c r="C39" s="282">
        <f>B39/$B$5*100</f>
        <v>0.8195357350861138</v>
      </c>
      <c r="D39" s="72">
        <f>B39-E39</f>
        <v>10</v>
      </c>
      <c r="E39" s="277">
        <v>187</v>
      </c>
      <c r="F39" s="275">
        <v>1403</v>
      </c>
      <c r="G39" s="282">
        <f>F39/$F$5*100</f>
        <v>0.6426905969280947</v>
      </c>
      <c r="H39" s="73">
        <f>F39-I39</f>
        <v>38</v>
      </c>
      <c r="I39" s="277">
        <v>1365</v>
      </c>
      <c r="J39" s="285" t="s">
        <v>133</v>
      </c>
      <c r="K39" s="286" t="s">
        <v>208</v>
      </c>
      <c r="L39" s="287" t="s">
        <v>171</v>
      </c>
    </row>
    <row r="40" spans="1:12" ht="22.5" customHeight="1">
      <c r="A40" s="284" t="s">
        <v>27</v>
      </c>
      <c r="B40" s="275">
        <v>172</v>
      </c>
      <c r="C40" s="282">
        <f>B40/$B$5*100</f>
        <v>0.7155337382477743</v>
      </c>
      <c r="D40" s="72">
        <f>B40-E40</f>
        <v>-2</v>
      </c>
      <c r="E40" s="277">
        <v>174</v>
      </c>
      <c r="F40" s="275">
        <v>4051</v>
      </c>
      <c r="G40" s="282">
        <f>F40/$F$5*100</f>
        <v>1.85569466012524</v>
      </c>
      <c r="H40" s="73">
        <f>F40-I40</f>
        <v>274</v>
      </c>
      <c r="I40" s="277">
        <v>3777</v>
      </c>
      <c r="J40" s="285" t="s">
        <v>133</v>
      </c>
      <c r="K40" s="288" t="s">
        <v>174</v>
      </c>
      <c r="L40" s="287" t="s">
        <v>123</v>
      </c>
    </row>
    <row r="41" spans="1:12" ht="22.5" customHeight="1">
      <c r="A41" s="284" t="s">
        <v>28</v>
      </c>
      <c r="B41" s="275">
        <v>242</v>
      </c>
      <c r="C41" s="282">
        <f>B41/$B$5*100</f>
        <v>1.0067393293951243</v>
      </c>
      <c r="D41" s="72">
        <f>B41-E41</f>
        <v>-27</v>
      </c>
      <c r="E41" s="277">
        <v>269</v>
      </c>
      <c r="F41" s="275">
        <v>1278</v>
      </c>
      <c r="G41" s="282">
        <f>F41/$F$5*100</f>
        <v>0.5854302087484712</v>
      </c>
      <c r="H41" s="73">
        <f>F41-I41</f>
        <v>-132</v>
      </c>
      <c r="I41" s="277">
        <v>1410</v>
      </c>
      <c r="J41" s="285" t="s">
        <v>123</v>
      </c>
      <c r="K41" s="288" t="s">
        <v>174</v>
      </c>
      <c r="L41" s="287" t="s">
        <v>211</v>
      </c>
    </row>
    <row r="42" spans="1:12" ht="9.75" customHeight="1">
      <c r="A42" s="263"/>
      <c r="B42" s="289"/>
      <c r="C42" s="265"/>
      <c r="D42" s="266"/>
      <c r="E42" s="244"/>
      <c r="F42" s="289"/>
      <c r="G42" s="265"/>
      <c r="H42" s="267"/>
      <c r="I42" s="244"/>
      <c r="J42" s="290"/>
      <c r="K42" s="291"/>
      <c r="L42" s="269"/>
    </row>
    <row r="43" spans="1:12" ht="6" customHeight="1">
      <c r="A43" s="292"/>
      <c r="B43" s="293"/>
      <c r="C43" s="294"/>
      <c r="D43" s="295"/>
      <c r="E43" s="243"/>
      <c r="F43" s="293"/>
      <c r="G43" s="296"/>
      <c r="H43" s="295"/>
      <c r="I43" s="243"/>
      <c r="J43" s="297"/>
      <c r="K43" s="297"/>
      <c r="L43" s="287"/>
    </row>
    <row r="44" ht="18" customHeight="1">
      <c r="A44" s="255" t="s">
        <v>29</v>
      </c>
    </row>
    <row r="45" spans="1:12" ht="18" customHeight="1">
      <c r="A45" s="298"/>
      <c r="B45" s="264"/>
      <c r="C45" s="265"/>
      <c r="D45" s="266"/>
      <c r="E45" s="244"/>
      <c r="F45" s="264"/>
      <c r="G45" s="265"/>
      <c r="H45" s="267"/>
      <c r="I45" s="244"/>
      <c r="J45" s="268"/>
      <c r="K45" s="268"/>
      <c r="L45" s="269"/>
    </row>
    <row r="46" spans="1:12" ht="19.5" customHeight="1">
      <c r="A46" s="500"/>
      <c r="B46" s="505" t="s">
        <v>259</v>
      </c>
      <c r="C46" s="506"/>
      <c r="D46" s="506"/>
      <c r="E46" s="507"/>
      <c r="F46" s="505" t="s">
        <v>260</v>
      </c>
      <c r="G46" s="506"/>
      <c r="H46" s="506"/>
      <c r="I46" s="507"/>
      <c r="J46" s="508" t="s">
        <v>261</v>
      </c>
      <c r="K46" s="509"/>
      <c r="L46" s="509"/>
    </row>
    <row r="47" spans="1:12" ht="34.5" customHeight="1">
      <c r="A47" s="501"/>
      <c r="B47" s="270" t="s">
        <v>109</v>
      </c>
      <c r="C47" s="271" t="s">
        <v>221</v>
      </c>
      <c r="D47" s="272" t="s">
        <v>187</v>
      </c>
      <c r="E47" s="273" t="s">
        <v>108</v>
      </c>
      <c r="F47" s="270" t="s">
        <v>109</v>
      </c>
      <c r="G47" s="271" t="s">
        <v>221</v>
      </c>
      <c r="H47" s="272" t="s">
        <v>187</v>
      </c>
      <c r="I47" s="273" t="s">
        <v>108</v>
      </c>
      <c r="J47" s="510" t="s">
        <v>262</v>
      </c>
      <c r="K47" s="511"/>
      <c r="L47" s="511"/>
    </row>
    <row r="48" spans="1:12" ht="12.75" customHeight="1">
      <c r="A48" s="299"/>
      <c r="B48" s="300"/>
      <c r="C48" s="301"/>
      <c r="D48" s="295"/>
      <c r="E48" s="243"/>
      <c r="F48" s="300"/>
      <c r="G48" s="301"/>
      <c r="H48" s="302"/>
      <c r="I48" s="243"/>
      <c r="J48" s="285"/>
      <c r="K48" s="303"/>
      <c r="L48" s="287"/>
    </row>
    <row r="49" spans="1:12" ht="22.5" customHeight="1">
      <c r="A49" s="284" t="s">
        <v>30</v>
      </c>
      <c r="B49" s="275">
        <v>164</v>
      </c>
      <c r="C49" s="282">
        <f>B49/$B$5*100</f>
        <v>0.6822530992595057</v>
      </c>
      <c r="D49" s="72">
        <f>B49-E49</f>
        <v>16</v>
      </c>
      <c r="E49" s="277">
        <v>148</v>
      </c>
      <c r="F49" s="275">
        <v>711</v>
      </c>
      <c r="G49" s="282">
        <f>F49/$F$5*100</f>
        <v>0.32569708796569874</v>
      </c>
      <c r="H49" s="73">
        <f>F49-I49</f>
        <v>57</v>
      </c>
      <c r="I49" s="277">
        <v>654</v>
      </c>
      <c r="J49" s="285" t="s">
        <v>209</v>
      </c>
      <c r="K49" s="286" t="s">
        <v>133</v>
      </c>
      <c r="L49" s="287" t="s">
        <v>171</v>
      </c>
    </row>
    <row r="50" spans="1:12" ht="22.5" customHeight="1">
      <c r="A50" s="284" t="s">
        <v>31</v>
      </c>
      <c r="B50" s="275">
        <v>146</v>
      </c>
      <c r="C50" s="282">
        <f>B50/$B$5*100</f>
        <v>0.6073716615359015</v>
      </c>
      <c r="D50" s="72">
        <f>B50-E50</f>
        <v>4</v>
      </c>
      <c r="E50" s="277">
        <v>142</v>
      </c>
      <c r="F50" s="275">
        <v>1424</v>
      </c>
      <c r="G50" s="282">
        <f>F50/$F$5*100</f>
        <v>0.6523103421422715</v>
      </c>
      <c r="H50" s="73">
        <f>F50-I50</f>
        <v>19</v>
      </c>
      <c r="I50" s="277">
        <v>1405</v>
      </c>
      <c r="J50" s="285" t="s">
        <v>133</v>
      </c>
      <c r="K50" s="286" t="s">
        <v>209</v>
      </c>
      <c r="L50" s="287" t="s">
        <v>211</v>
      </c>
    </row>
    <row r="51" spans="1:12" ht="22.5" customHeight="1">
      <c r="A51" s="284" t="s">
        <v>32</v>
      </c>
      <c r="B51" s="275">
        <v>217</v>
      </c>
      <c r="C51" s="282">
        <f>B51/$B$5*100</f>
        <v>0.902737332556785</v>
      </c>
      <c r="D51" s="72">
        <f>B51-E51</f>
        <v>13</v>
      </c>
      <c r="E51" s="277">
        <v>204</v>
      </c>
      <c r="F51" s="275">
        <v>1807</v>
      </c>
      <c r="G51" s="282">
        <f>F51/$F$5*100</f>
        <v>0.8277561715246381</v>
      </c>
      <c r="H51" s="73">
        <f>F51-I51</f>
        <v>296</v>
      </c>
      <c r="I51" s="277">
        <v>1511</v>
      </c>
      <c r="J51" s="285" t="s">
        <v>209</v>
      </c>
      <c r="K51" s="286" t="s">
        <v>133</v>
      </c>
      <c r="L51" s="287" t="s">
        <v>211</v>
      </c>
    </row>
    <row r="52" spans="1:12" ht="22.5" customHeight="1">
      <c r="A52" s="284" t="s">
        <v>33</v>
      </c>
      <c r="B52" s="275">
        <v>649</v>
      </c>
      <c r="C52" s="282">
        <f>B52/$B$5*100</f>
        <v>2.699891837923288</v>
      </c>
      <c r="D52" s="72">
        <f>B52-E52</f>
        <v>-13</v>
      </c>
      <c r="E52" s="277">
        <v>662</v>
      </c>
      <c r="F52" s="275">
        <v>6272</v>
      </c>
      <c r="G52" s="282">
        <f>F52/$F$5*100</f>
        <v>2.873097237300791</v>
      </c>
      <c r="H52" s="73">
        <f>F52-I52</f>
        <v>-1928</v>
      </c>
      <c r="I52" s="277">
        <v>8200</v>
      </c>
      <c r="J52" s="285" t="s">
        <v>133</v>
      </c>
      <c r="K52" s="286" t="s">
        <v>208</v>
      </c>
      <c r="L52" s="287" t="s">
        <v>209</v>
      </c>
    </row>
    <row r="53" spans="1:12" ht="22.5" customHeight="1">
      <c r="A53" s="284" t="s">
        <v>34</v>
      </c>
      <c r="B53" s="275">
        <v>187</v>
      </c>
      <c r="C53" s="282">
        <f>B53/$B$5*100</f>
        <v>0.7779349363507779</v>
      </c>
      <c r="D53" s="72">
        <f>B53-E53</f>
        <v>2</v>
      </c>
      <c r="E53" s="277">
        <v>185</v>
      </c>
      <c r="F53" s="275">
        <v>2889</v>
      </c>
      <c r="G53" s="282">
        <f>F53/$F$5*100</f>
        <v>1.3234020916074594</v>
      </c>
      <c r="H53" s="73">
        <f>F53-I53</f>
        <v>1123</v>
      </c>
      <c r="I53" s="277">
        <v>1766</v>
      </c>
      <c r="J53" s="285" t="s">
        <v>133</v>
      </c>
      <c r="K53" s="286" t="s">
        <v>209</v>
      </c>
      <c r="L53" s="287" t="s">
        <v>35</v>
      </c>
    </row>
    <row r="54" spans="2:12" ht="12.75" customHeight="1">
      <c r="B54" s="275"/>
      <c r="C54" s="282"/>
      <c r="D54" s="72"/>
      <c r="E54" s="277"/>
      <c r="F54" s="275"/>
      <c r="G54" s="282"/>
      <c r="H54" s="73"/>
      <c r="I54" s="277"/>
      <c r="J54" s="285"/>
      <c r="K54" s="286"/>
      <c r="L54" s="287"/>
    </row>
    <row r="55" spans="1:12" ht="22.5" customHeight="1">
      <c r="A55" s="292" t="s">
        <v>36</v>
      </c>
      <c r="B55" s="275">
        <v>511</v>
      </c>
      <c r="C55" s="282">
        <f>B55/$B$5*100</f>
        <v>2.125800815375655</v>
      </c>
      <c r="D55" s="72">
        <f>B55-E55</f>
        <v>66</v>
      </c>
      <c r="E55" s="277">
        <v>445</v>
      </c>
      <c r="F55" s="275">
        <v>5727</v>
      </c>
      <c r="G55" s="282">
        <f>F55/$F$5*100</f>
        <v>2.6234419448376323</v>
      </c>
      <c r="H55" s="73">
        <f>F55-I55</f>
        <v>793</v>
      </c>
      <c r="I55" s="277">
        <v>4934</v>
      </c>
      <c r="J55" s="285" t="s">
        <v>209</v>
      </c>
      <c r="K55" s="286" t="s">
        <v>211</v>
      </c>
      <c r="L55" s="287" t="s">
        <v>171</v>
      </c>
    </row>
    <row r="56" spans="1:12" ht="22.5" customHeight="1">
      <c r="A56" s="292" t="s">
        <v>37</v>
      </c>
      <c r="B56" s="275">
        <v>1086</v>
      </c>
      <c r="C56" s="282">
        <f>B56/$B$5*100</f>
        <v>4.517846742657459</v>
      </c>
      <c r="D56" s="72">
        <f>B56-E56</f>
        <v>-2</v>
      </c>
      <c r="E56" s="277">
        <v>1088</v>
      </c>
      <c r="F56" s="304">
        <v>12587</v>
      </c>
      <c r="G56" s="282">
        <f>F56/$F$5*100</f>
        <v>5.765892048135373</v>
      </c>
      <c r="H56" s="73">
        <f>F56-I56</f>
        <v>-1663</v>
      </c>
      <c r="I56" s="277">
        <v>14250</v>
      </c>
      <c r="J56" s="285" t="s">
        <v>133</v>
      </c>
      <c r="K56" s="286" t="s">
        <v>209</v>
      </c>
      <c r="L56" s="287" t="s">
        <v>211</v>
      </c>
    </row>
    <row r="57" spans="1:12" ht="22.5" customHeight="1">
      <c r="A57" s="292" t="s">
        <v>38</v>
      </c>
      <c r="B57" s="275">
        <v>545</v>
      </c>
      <c r="C57" s="282">
        <f>B57/$B$5*100</f>
        <v>2.2672435310757963</v>
      </c>
      <c r="D57" s="72">
        <f>B57-E57</f>
        <v>6</v>
      </c>
      <c r="E57" s="277">
        <v>539</v>
      </c>
      <c r="F57" s="304">
        <v>5345</v>
      </c>
      <c r="G57" s="282">
        <f>F57/$F$5*100</f>
        <v>2.448454198560703</v>
      </c>
      <c r="H57" s="73">
        <f>F57-I57</f>
        <v>-135</v>
      </c>
      <c r="I57" s="277">
        <v>5480</v>
      </c>
      <c r="J57" s="285" t="s">
        <v>209</v>
      </c>
      <c r="K57" s="286" t="s">
        <v>133</v>
      </c>
      <c r="L57" s="287" t="s">
        <v>211</v>
      </c>
    </row>
    <row r="58" spans="1:12" ht="22.5" customHeight="1">
      <c r="A58" s="292" t="s">
        <v>39</v>
      </c>
      <c r="B58" s="275">
        <v>442</v>
      </c>
      <c r="C58" s="282">
        <f>B58/$B$5*100</f>
        <v>1.8387553041018387</v>
      </c>
      <c r="D58" s="72">
        <f>B58-E58</f>
        <v>3</v>
      </c>
      <c r="E58" s="277">
        <v>439</v>
      </c>
      <c r="F58" s="304">
        <v>3432</v>
      </c>
      <c r="G58" s="282">
        <f>F58/$F$5*100</f>
        <v>1.572141217859744</v>
      </c>
      <c r="H58" s="73">
        <f>F58-I58</f>
        <v>-814</v>
      </c>
      <c r="I58" s="277">
        <v>4246</v>
      </c>
      <c r="J58" s="285" t="s">
        <v>209</v>
      </c>
      <c r="K58" s="286" t="s">
        <v>171</v>
      </c>
      <c r="L58" s="287" t="s">
        <v>133</v>
      </c>
    </row>
    <row r="59" spans="1:12" ht="22.5" customHeight="1">
      <c r="A59" s="292" t="s">
        <v>40</v>
      </c>
      <c r="B59" s="275">
        <v>414</v>
      </c>
      <c r="C59" s="282">
        <f>B59/$B$5*100</f>
        <v>1.7222730676428988</v>
      </c>
      <c r="D59" s="72">
        <f>B59-E59</f>
        <v>18</v>
      </c>
      <c r="E59" s="277">
        <v>396</v>
      </c>
      <c r="F59" s="304">
        <v>2789</v>
      </c>
      <c r="G59" s="282">
        <f>F59/$F$5*100</f>
        <v>1.2775937810637605</v>
      </c>
      <c r="H59" s="73">
        <f>F59-I59</f>
        <v>57</v>
      </c>
      <c r="I59" s="277">
        <v>2732</v>
      </c>
      <c r="J59" s="285" t="s">
        <v>209</v>
      </c>
      <c r="K59" s="286" t="s">
        <v>171</v>
      </c>
      <c r="L59" s="287" t="s">
        <v>211</v>
      </c>
    </row>
    <row r="60" spans="1:12" ht="12.75" customHeight="1">
      <c r="A60" s="292"/>
      <c r="B60" s="275"/>
      <c r="C60" s="305"/>
      <c r="D60" s="72"/>
      <c r="E60" s="277"/>
      <c r="F60" s="304"/>
      <c r="G60" s="305"/>
      <c r="H60" s="306"/>
      <c r="I60" s="277"/>
      <c r="J60" s="285"/>
      <c r="K60" s="286"/>
      <c r="L60" s="287"/>
    </row>
    <row r="61" spans="1:12" ht="22.5" customHeight="1">
      <c r="A61" s="292" t="s">
        <v>41</v>
      </c>
      <c r="B61" s="275">
        <v>622</v>
      </c>
      <c r="C61" s="282">
        <f>B61/$B$5*100</f>
        <v>2.5875696813378815</v>
      </c>
      <c r="D61" s="72">
        <f>B61-E61</f>
        <v>-61</v>
      </c>
      <c r="E61" s="277">
        <v>683</v>
      </c>
      <c r="F61" s="304">
        <v>5105</v>
      </c>
      <c r="G61" s="282">
        <f>F61/$F$5*100</f>
        <v>2.3385142532558256</v>
      </c>
      <c r="H61" s="73">
        <f>F61-I61</f>
        <v>54</v>
      </c>
      <c r="I61" s="277">
        <v>5051</v>
      </c>
      <c r="J61" s="285" t="s">
        <v>209</v>
      </c>
      <c r="K61" s="286" t="s">
        <v>171</v>
      </c>
      <c r="L61" s="287" t="s">
        <v>123</v>
      </c>
    </row>
    <row r="62" spans="1:12" ht="22.5" customHeight="1">
      <c r="A62" s="284" t="s">
        <v>42</v>
      </c>
      <c r="B62" s="304">
        <v>517</v>
      </c>
      <c r="C62" s="282">
        <f>B62/$B$5*100</f>
        <v>2.1507612946168564</v>
      </c>
      <c r="D62" s="72">
        <f>B62-E62</f>
        <v>-20</v>
      </c>
      <c r="E62" s="277">
        <v>537</v>
      </c>
      <c r="F62" s="304">
        <v>9439</v>
      </c>
      <c r="G62" s="282">
        <f>F62/$F$5*100</f>
        <v>4.323846432219733</v>
      </c>
      <c r="H62" s="73">
        <f>F62-I62</f>
        <v>-1254</v>
      </c>
      <c r="I62" s="277">
        <v>10693</v>
      </c>
      <c r="J62" s="285" t="s">
        <v>133</v>
      </c>
      <c r="K62" s="286" t="s">
        <v>171</v>
      </c>
      <c r="L62" s="287" t="s">
        <v>208</v>
      </c>
    </row>
    <row r="63" spans="1:12" ht="22.5" customHeight="1">
      <c r="A63" s="284" t="s">
        <v>43</v>
      </c>
      <c r="B63" s="275">
        <v>397</v>
      </c>
      <c r="C63" s="282">
        <f>B63/$B$5*100</f>
        <v>1.651551709792828</v>
      </c>
      <c r="D63" s="72">
        <f>B63-E63</f>
        <v>-46</v>
      </c>
      <c r="E63" s="277">
        <v>443</v>
      </c>
      <c r="F63" s="304">
        <v>1897</v>
      </c>
      <c r="G63" s="282">
        <f>F63/$F$5*100</f>
        <v>0.8689836510139669</v>
      </c>
      <c r="H63" s="73">
        <f>F63-I63</f>
        <v>-329</v>
      </c>
      <c r="I63" s="277">
        <v>2226</v>
      </c>
      <c r="J63" s="285" t="s">
        <v>209</v>
      </c>
      <c r="K63" s="286" t="s">
        <v>123</v>
      </c>
      <c r="L63" s="287" t="s">
        <v>171</v>
      </c>
    </row>
    <row r="64" spans="1:12" ht="22.5" customHeight="1">
      <c r="A64" s="284" t="s">
        <v>44</v>
      </c>
      <c r="B64" s="275">
        <v>281</v>
      </c>
      <c r="C64" s="282">
        <f>B64/$B$5*100</f>
        <v>1.1689824444629338</v>
      </c>
      <c r="D64" s="72">
        <f>B64-E64</f>
        <v>-23</v>
      </c>
      <c r="E64" s="277">
        <v>304</v>
      </c>
      <c r="F64" s="275">
        <v>3455</v>
      </c>
      <c r="G64" s="282">
        <f>F64/$F$5*100</f>
        <v>1.5826771292847948</v>
      </c>
      <c r="H64" s="73">
        <f>F64-I64</f>
        <v>-34</v>
      </c>
      <c r="I64" s="277">
        <v>3489</v>
      </c>
      <c r="J64" s="285" t="s">
        <v>133</v>
      </c>
      <c r="K64" s="286" t="s">
        <v>209</v>
      </c>
      <c r="L64" s="287" t="s">
        <v>208</v>
      </c>
    </row>
    <row r="65" spans="1:12" ht="22.5" customHeight="1">
      <c r="A65" s="284" t="s">
        <v>45</v>
      </c>
      <c r="B65" s="275">
        <v>171</v>
      </c>
      <c r="C65" s="282">
        <f>B65/$B$5*100</f>
        <v>0.7113736583742407</v>
      </c>
      <c r="D65" s="72">
        <f>B65-E65</f>
        <v>64</v>
      </c>
      <c r="E65" s="277">
        <v>107</v>
      </c>
      <c r="F65" s="275">
        <v>863</v>
      </c>
      <c r="G65" s="282">
        <f>F65/$F$5*100</f>
        <v>0.39532571999212096</v>
      </c>
      <c r="H65" s="73">
        <f>F65-I65</f>
        <v>323</v>
      </c>
      <c r="I65" s="277">
        <v>540</v>
      </c>
      <c r="J65" s="285" t="s">
        <v>209</v>
      </c>
      <c r="K65" s="286" t="s">
        <v>177</v>
      </c>
      <c r="L65" s="287" t="s">
        <v>211</v>
      </c>
    </row>
    <row r="66" spans="2:12" ht="12.75" customHeight="1">
      <c r="B66" s="275"/>
      <c r="C66" s="282"/>
      <c r="D66" s="72"/>
      <c r="E66" s="277"/>
      <c r="F66" s="275"/>
      <c r="G66" s="307"/>
      <c r="H66" s="72"/>
      <c r="I66" s="277"/>
      <c r="J66" s="285"/>
      <c r="K66" s="286"/>
      <c r="L66" s="287"/>
    </row>
    <row r="67" spans="1:12" ht="22.5" customHeight="1">
      <c r="A67" s="284" t="s">
        <v>46</v>
      </c>
      <c r="B67" s="275">
        <v>615</v>
      </c>
      <c r="C67" s="282">
        <f>B67/$B$5*100</f>
        <v>2.5584491222231467</v>
      </c>
      <c r="D67" s="72">
        <f>B67-E67</f>
        <v>-5</v>
      </c>
      <c r="E67" s="277">
        <v>620</v>
      </c>
      <c r="F67" s="275">
        <v>4996</v>
      </c>
      <c r="G67" s="282">
        <f>F67/$F$5*100</f>
        <v>2.288583194763194</v>
      </c>
      <c r="H67" s="73">
        <f>F67-I67</f>
        <v>-421</v>
      </c>
      <c r="I67" s="277">
        <v>5417</v>
      </c>
      <c r="J67" s="285" t="s">
        <v>209</v>
      </c>
      <c r="K67" s="286" t="s">
        <v>133</v>
      </c>
      <c r="L67" s="287" t="s">
        <v>211</v>
      </c>
    </row>
    <row r="68" spans="1:12" ht="22.5" customHeight="1">
      <c r="A68" s="284" t="s">
        <v>47</v>
      </c>
      <c r="B68" s="275">
        <v>298</v>
      </c>
      <c r="C68" s="282">
        <f>B68/$B$5*100</f>
        <v>1.2397038023130045</v>
      </c>
      <c r="D68" s="72">
        <f>B68-E68</f>
        <v>1</v>
      </c>
      <c r="E68" s="277">
        <v>297</v>
      </c>
      <c r="F68" s="275">
        <v>4428</v>
      </c>
      <c r="G68" s="282">
        <f>F68/$F$5*100</f>
        <v>2.0283919908749843</v>
      </c>
      <c r="H68" s="73">
        <f>F68-I68</f>
        <v>-137</v>
      </c>
      <c r="I68" s="277">
        <v>4565</v>
      </c>
      <c r="J68" s="285" t="s">
        <v>133</v>
      </c>
      <c r="K68" s="286" t="s">
        <v>171</v>
      </c>
      <c r="L68" s="287" t="s">
        <v>208</v>
      </c>
    </row>
    <row r="69" spans="1:12" ht="22.5" customHeight="1">
      <c r="A69" s="284" t="s">
        <v>48</v>
      </c>
      <c r="B69" s="275">
        <v>163</v>
      </c>
      <c r="C69" s="282">
        <f>B69/$B$5*100</f>
        <v>0.6780930193859722</v>
      </c>
      <c r="D69" s="72">
        <f>B69-E69</f>
        <v>-44</v>
      </c>
      <c r="E69" s="277">
        <v>207</v>
      </c>
      <c r="F69" s="275">
        <v>2750</v>
      </c>
      <c r="G69" s="282">
        <f>F69/$F$5*100</f>
        <v>1.2597285399517182</v>
      </c>
      <c r="H69" s="73">
        <f>F69-I69</f>
        <v>-1093</v>
      </c>
      <c r="I69" s="277">
        <v>3843</v>
      </c>
      <c r="J69" s="285" t="s">
        <v>133</v>
      </c>
      <c r="K69" s="286" t="s">
        <v>209</v>
      </c>
      <c r="L69" s="287" t="s">
        <v>171</v>
      </c>
    </row>
    <row r="70" spans="1:12" ht="22.5" customHeight="1">
      <c r="A70" s="284" t="s">
        <v>49</v>
      </c>
      <c r="B70" s="275">
        <v>327</v>
      </c>
      <c r="C70" s="282">
        <f>B70/$B$5*100</f>
        <v>1.360346118645478</v>
      </c>
      <c r="D70" s="72">
        <f>B70-E70</f>
        <v>-96</v>
      </c>
      <c r="E70" s="277">
        <v>423</v>
      </c>
      <c r="F70" s="275">
        <v>2312</v>
      </c>
      <c r="G70" s="282">
        <f>F70/$F$5*100</f>
        <v>1.0590881397703171</v>
      </c>
      <c r="H70" s="73">
        <f>F70-I70</f>
        <v>349</v>
      </c>
      <c r="I70" s="277">
        <v>1963</v>
      </c>
      <c r="J70" s="285" t="s">
        <v>209</v>
      </c>
      <c r="K70" s="286" t="s">
        <v>133</v>
      </c>
      <c r="L70" s="287" t="s">
        <v>208</v>
      </c>
    </row>
    <row r="71" spans="1:12" ht="22.5" customHeight="1">
      <c r="A71" s="284" t="s">
        <v>50</v>
      </c>
      <c r="B71" s="275">
        <v>266</v>
      </c>
      <c r="C71" s="282">
        <f>B71/$B$5*100</f>
        <v>1.10658124635993</v>
      </c>
      <c r="D71" s="72">
        <f>B71-E71</f>
        <v>79</v>
      </c>
      <c r="E71" s="277">
        <v>187</v>
      </c>
      <c r="F71" s="275">
        <v>1373</v>
      </c>
      <c r="G71" s="282">
        <f>F71/$F$5*100</f>
        <v>0.6289481037649851</v>
      </c>
      <c r="H71" s="73">
        <f>F71-I71</f>
        <v>196</v>
      </c>
      <c r="I71" s="277">
        <v>1177</v>
      </c>
      <c r="J71" s="285" t="s">
        <v>209</v>
      </c>
      <c r="K71" s="286" t="s">
        <v>123</v>
      </c>
      <c r="L71" s="287" t="s">
        <v>171</v>
      </c>
    </row>
    <row r="72" spans="2:12" ht="12.75" customHeight="1">
      <c r="B72" s="275"/>
      <c r="C72" s="282"/>
      <c r="D72" s="72"/>
      <c r="E72" s="277"/>
      <c r="F72" s="275"/>
      <c r="G72" s="282"/>
      <c r="H72" s="73"/>
      <c r="I72" s="277"/>
      <c r="J72" s="285"/>
      <c r="K72" s="286"/>
      <c r="L72" s="287"/>
    </row>
    <row r="73" spans="1:12" ht="22.5" customHeight="1">
      <c r="A73" s="284" t="s">
        <v>51</v>
      </c>
      <c r="B73" s="275">
        <v>291</v>
      </c>
      <c r="C73" s="282">
        <f>B73/$B$5*100</f>
        <v>1.2105832431982695</v>
      </c>
      <c r="D73" s="72">
        <f>B73-E73</f>
        <v>-57</v>
      </c>
      <c r="E73" s="277">
        <v>348</v>
      </c>
      <c r="F73" s="275">
        <v>2784</v>
      </c>
      <c r="G73" s="282">
        <f>F73/$F$5*100</f>
        <v>1.2753033655365758</v>
      </c>
      <c r="H73" s="73">
        <f>F73-I73</f>
        <v>-665</v>
      </c>
      <c r="I73" s="277">
        <v>3449</v>
      </c>
      <c r="J73" s="285" t="s">
        <v>209</v>
      </c>
      <c r="K73" s="286" t="s">
        <v>123</v>
      </c>
      <c r="L73" s="287" t="s">
        <v>211</v>
      </c>
    </row>
    <row r="74" spans="1:12" ht="22.5" customHeight="1">
      <c r="A74" s="284" t="s">
        <v>52</v>
      </c>
      <c r="B74" s="275">
        <v>354</v>
      </c>
      <c r="C74" s="282">
        <f>B74/$B$5*100</f>
        <v>1.4726682752308844</v>
      </c>
      <c r="D74" s="72">
        <f>B74-E74</f>
        <v>44</v>
      </c>
      <c r="E74" s="277">
        <v>310</v>
      </c>
      <c r="F74" s="275">
        <v>3816</v>
      </c>
      <c r="G74" s="282">
        <f>F74/$F$5*100</f>
        <v>1.7480451303475475</v>
      </c>
      <c r="H74" s="73">
        <f>F74-I74</f>
        <v>381</v>
      </c>
      <c r="I74" s="277">
        <v>3435</v>
      </c>
      <c r="J74" s="285" t="s">
        <v>133</v>
      </c>
      <c r="K74" s="286" t="s">
        <v>211</v>
      </c>
      <c r="L74" s="297" t="s">
        <v>209</v>
      </c>
    </row>
    <row r="75" spans="1:12" ht="22.5" customHeight="1">
      <c r="A75" s="284" t="s">
        <v>53</v>
      </c>
      <c r="B75" s="275">
        <v>329</v>
      </c>
      <c r="C75" s="282">
        <f>B75/$B$5*100</f>
        <v>1.3686662783925452</v>
      </c>
      <c r="D75" s="72">
        <f>B75-E75</f>
        <v>-10</v>
      </c>
      <c r="E75" s="277">
        <v>339</v>
      </c>
      <c r="F75" s="275">
        <v>1888</v>
      </c>
      <c r="G75" s="282">
        <f>F75/$F$5*100</f>
        <v>0.8648609030650342</v>
      </c>
      <c r="H75" s="73">
        <f>F75-I75</f>
        <v>-97</v>
      </c>
      <c r="I75" s="277">
        <v>1985</v>
      </c>
      <c r="J75" s="285" t="s">
        <v>209</v>
      </c>
      <c r="K75" s="286" t="s">
        <v>123</v>
      </c>
      <c r="L75" s="287" t="s">
        <v>211</v>
      </c>
    </row>
    <row r="76" spans="1:12" ht="22.5" customHeight="1">
      <c r="A76" s="284" t="s">
        <v>54</v>
      </c>
      <c r="B76" s="275">
        <v>153</v>
      </c>
      <c r="C76" s="282">
        <f>B76/$B$5*100</f>
        <v>0.6364922206506365</v>
      </c>
      <c r="D76" s="72">
        <f>B76-E76</f>
        <v>-6</v>
      </c>
      <c r="E76" s="277">
        <v>159</v>
      </c>
      <c r="F76" s="275">
        <v>791</v>
      </c>
      <c r="G76" s="282">
        <f>F76/$F$5*100</f>
        <v>0.3623437364006578</v>
      </c>
      <c r="H76" s="73">
        <f>F76-I76</f>
        <v>-54</v>
      </c>
      <c r="I76" s="277">
        <v>845</v>
      </c>
      <c r="J76" s="285" t="s">
        <v>123</v>
      </c>
      <c r="K76" s="286" t="s">
        <v>209</v>
      </c>
      <c r="L76" s="287" t="s">
        <v>171</v>
      </c>
    </row>
    <row r="77" spans="1:12" ht="22.5" customHeight="1">
      <c r="A77" s="284" t="s">
        <v>55</v>
      </c>
      <c r="B77" s="275">
        <v>106</v>
      </c>
      <c r="C77" s="282">
        <f>B77/$B$5*100</f>
        <v>0.44096846659455863</v>
      </c>
      <c r="D77" s="72">
        <f>B77-E77</f>
        <v>-1</v>
      </c>
      <c r="E77" s="277">
        <v>107</v>
      </c>
      <c r="F77" s="275">
        <v>741</v>
      </c>
      <c r="G77" s="282">
        <f>F77/$F$5*100</f>
        <v>0.3394395811288084</v>
      </c>
      <c r="H77" s="73">
        <f>F77-I77</f>
        <v>81</v>
      </c>
      <c r="I77" s="277">
        <v>660</v>
      </c>
      <c r="J77" s="285" t="s">
        <v>209</v>
      </c>
      <c r="K77" s="286" t="s">
        <v>133</v>
      </c>
      <c r="L77" s="287" t="s">
        <v>171</v>
      </c>
    </row>
    <row r="78" spans="2:12" ht="12.75" customHeight="1">
      <c r="B78" s="275"/>
      <c r="C78" s="282"/>
      <c r="D78" s="72"/>
      <c r="E78" s="277"/>
      <c r="F78" s="275"/>
      <c r="G78" s="282"/>
      <c r="H78" s="73"/>
      <c r="I78" s="277"/>
      <c r="J78" s="285"/>
      <c r="K78" s="286"/>
      <c r="L78" s="287"/>
    </row>
    <row r="79" spans="1:12" ht="22.5" customHeight="1">
      <c r="A79" s="284" t="s">
        <v>56</v>
      </c>
      <c r="B79" s="275">
        <v>240</v>
      </c>
      <c r="C79" s="282">
        <f>B79/$B$5*100</f>
        <v>0.9984191696480573</v>
      </c>
      <c r="D79" s="72">
        <f>B79-E79</f>
        <v>-22</v>
      </c>
      <c r="E79" s="277">
        <v>262</v>
      </c>
      <c r="F79" s="275">
        <v>1769</v>
      </c>
      <c r="G79" s="282">
        <f>F79/$F$5*100</f>
        <v>0.8103490135180325</v>
      </c>
      <c r="H79" s="73">
        <f>F79-I79</f>
        <v>-86</v>
      </c>
      <c r="I79" s="277">
        <v>1855</v>
      </c>
      <c r="J79" s="285" t="s">
        <v>133</v>
      </c>
      <c r="K79" s="286" t="s">
        <v>209</v>
      </c>
      <c r="L79" s="287" t="s">
        <v>171</v>
      </c>
    </row>
    <row r="80" spans="1:12" ht="22.5" customHeight="1">
      <c r="A80" s="292" t="s">
        <v>57</v>
      </c>
      <c r="B80" s="275">
        <v>80</v>
      </c>
      <c r="C80" s="282">
        <f>B80/$B$5*100</f>
        <v>0.33280638988268574</v>
      </c>
      <c r="D80" s="72">
        <f>B80-E80</f>
        <v>-3</v>
      </c>
      <c r="E80" s="277">
        <v>83</v>
      </c>
      <c r="F80" s="275">
        <v>489</v>
      </c>
      <c r="G80" s="282">
        <f>F80/$F$5*100</f>
        <v>0.22400263855868732</v>
      </c>
      <c r="H80" s="73">
        <f>F80-I80</f>
        <v>29</v>
      </c>
      <c r="I80" s="277">
        <v>460</v>
      </c>
      <c r="J80" s="285" t="s">
        <v>133</v>
      </c>
      <c r="K80" s="288" t="s">
        <v>171</v>
      </c>
      <c r="L80" s="287" t="s">
        <v>209</v>
      </c>
    </row>
    <row r="81" spans="1:12" ht="9.75" customHeight="1">
      <c r="A81" s="263"/>
      <c r="B81" s="289"/>
      <c r="C81" s="265"/>
      <c r="D81" s="266"/>
      <c r="E81" s="244"/>
      <c r="F81" s="289"/>
      <c r="G81" s="308"/>
      <c r="H81" s="266"/>
      <c r="I81" s="244"/>
      <c r="J81" s="290"/>
      <c r="K81" s="291"/>
      <c r="L81" s="269"/>
    </row>
    <row r="82" ht="21.75" customHeight="1">
      <c r="A82" s="309"/>
    </row>
  </sheetData>
  <mergeCells count="10">
    <mergeCell ref="A46:A47"/>
    <mergeCell ref="B46:E46"/>
    <mergeCell ref="F46:I46"/>
    <mergeCell ref="J46:L46"/>
    <mergeCell ref="J47:L47"/>
    <mergeCell ref="A3:A4"/>
    <mergeCell ref="B3:E3"/>
    <mergeCell ref="F3:I3"/>
    <mergeCell ref="J3:L3"/>
    <mergeCell ref="J4:L4"/>
  </mergeCells>
  <printOptions/>
  <pageMargins left="0.2" right="0.21" top="0.4" bottom="0.29" header="0.43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00390625" defaultRowHeight="13.5"/>
  <cols>
    <col min="1" max="1" width="1.25" style="310" customWidth="1"/>
    <col min="2" max="2" width="4.25390625" style="310" hidden="1" customWidth="1"/>
    <col min="3" max="3" width="8.25390625" style="310" hidden="1" customWidth="1"/>
    <col min="4" max="4" width="0.2421875" style="310" hidden="1" customWidth="1"/>
    <col min="5" max="5" width="12.00390625" style="310" customWidth="1"/>
    <col min="6" max="6" width="9.50390625" style="310" customWidth="1"/>
    <col min="7" max="7" width="6.625" style="310" customWidth="1"/>
    <col min="8" max="8" width="8.625" style="311" customWidth="1"/>
    <col min="9" max="9" width="9.375" style="310" bestFit="1" customWidth="1"/>
    <col min="10" max="10" width="7.625" style="310" customWidth="1"/>
    <col min="11" max="11" width="10.375" style="310" customWidth="1"/>
    <col min="12" max="12" width="6.625" style="310" customWidth="1"/>
    <col min="13" max="13" width="9.625" style="310" customWidth="1"/>
    <col min="14" max="14" width="10.375" style="310" bestFit="1" customWidth="1"/>
    <col min="15" max="15" width="7.625" style="310" customWidth="1"/>
    <col min="16" max="16384" width="9.00390625" style="209" customWidth="1"/>
  </cols>
  <sheetData>
    <row r="1" ht="13.5">
      <c r="A1" s="334" t="s">
        <v>80</v>
      </c>
    </row>
    <row r="2" spans="5:10" ht="4.5" customHeight="1">
      <c r="E2" s="312"/>
      <c r="F2" s="312"/>
      <c r="G2" s="312"/>
      <c r="H2" s="312"/>
      <c r="I2" s="312"/>
      <c r="J2" s="312"/>
    </row>
    <row r="3" spans="1:15" ht="19.5" customHeight="1">
      <c r="A3" s="169"/>
      <c r="B3" s="169"/>
      <c r="C3" s="169"/>
      <c r="D3" s="169"/>
      <c r="E3" s="313"/>
      <c r="F3" s="515" t="s">
        <v>59</v>
      </c>
      <c r="G3" s="495"/>
      <c r="H3" s="495"/>
      <c r="I3" s="495"/>
      <c r="J3" s="495"/>
      <c r="K3" s="495" t="s">
        <v>60</v>
      </c>
      <c r="L3" s="495"/>
      <c r="M3" s="495"/>
      <c r="N3" s="495"/>
      <c r="O3" s="516"/>
    </row>
    <row r="4" spans="1:15" ht="12.75" customHeight="1">
      <c r="A4" s="96"/>
      <c r="B4" s="96"/>
      <c r="C4" s="96"/>
      <c r="D4" s="96"/>
      <c r="E4" s="314"/>
      <c r="F4" s="517" t="s">
        <v>126</v>
      </c>
      <c r="G4" s="518"/>
      <c r="H4" s="315" t="s">
        <v>127</v>
      </c>
      <c r="I4" s="316" t="s">
        <v>187</v>
      </c>
      <c r="J4" s="316" t="s">
        <v>61</v>
      </c>
      <c r="K4" s="517" t="s">
        <v>126</v>
      </c>
      <c r="L4" s="518"/>
      <c r="M4" s="315" t="s">
        <v>127</v>
      </c>
      <c r="N4" s="316" t="s">
        <v>187</v>
      </c>
      <c r="O4" s="219" t="s">
        <v>61</v>
      </c>
    </row>
    <row r="5" spans="1:15" ht="12.75" customHeight="1">
      <c r="A5" s="96"/>
      <c r="B5" s="96"/>
      <c r="C5" s="96"/>
      <c r="D5" s="96"/>
      <c r="E5" s="314"/>
      <c r="F5" s="96"/>
      <c r="G5" s="316" t="s">
        <v>186</v>
      </c>
      <c r="H5" s="317"/>
      <c r="I5" s="318"/>
      <c r="J5" s="318" t="s">
        <v>81</v>
      </c>
      <c r="K5" s="319"/>
      <c r="L5" s="316" t="s">
        <v>186</v>
      </c>
      <c r="M5" s="318"/>
      <c r="N5" s="318"/>
      <c r="O5" s="219" t="s">
        <v>81</v>
      </c>
    </row>
    <row r="6" spans="1:15" ht="12.75" customHeight="1">
      <c r="A6" s="320"/>
      <c r="B6" s="320"/>
      <c r="C6" s="320"/>
      <c r="D6" s="320"/>
      <c r="E6" s="321"/>
      <c r="F6" s="320"/>
      <c r="G6" s="322" t="s">
        <v>81</v>
      </c>
      <c r="H6" s="323"/>
      <c r="I6" s="322"/>
      <c r="J6" s="322"/>
      <c r="K6" s="181"/>
      <c r="L6" s="322" t="s">
        <v>81</v>
      </c>
      <c r="M6" s="322"/>
      <c r="N6" s="322"/>
      <c r="O6" s="324"/>
    </row>
    <row r="7" spans="1:15" ht="22.5" customHeight="1">
      <c r="A7" s="217" t="s">
        <v>62</v>
      </c>
      <c r="B7" s="218"/>
      <c r="C7" s="217"/>
      <c r="D7" s="217"/>
      <c r="E7" s="217"/>
      <c r="F7" s="335">
        <v>231174</v>
      </c>
      <c r="G7" s="336">
        <v>100</v>
      </c>
      <c r="H7" s="337">
        <v>243952</v>
      </c>
      <c r="I7" s="337">
        <v>-12778</v>
      </c>
      <c r="J7" s="338">
        <v>-5.2</v>
      </c>
      <c r="K7" s="337">
        <v>2001934</v>
      </c>
      <c r="L7" s="336">
        <v>100</v>
      </c>
      <c r="M7" s="337">
        <v>2125047</v>
      </c>
      <c r="N7" s="337">
        <v>-123113</v>
      </c>
      <c r="O7" s="339">
        <v>-5.8</v>
      </c>
    </row>
    <row r="8" spans="1:15" ht="22.5" customHeight="1">
      <c r="A8" s="217" t="s">
        <v>63</v>
      </c>
      <c r="B8" s="217"/>
      <c r="C8" s="217"/>
      <c r="D8" s="217"/>
      <c r="E8" s="217"/>
      <c r="F8" s="340">
        <v>24038</v>
      </c>
      <c r="G8" s="339">
        <v>10.4</v>
      </c>
      <c r="H8" s="80">
        <v>24598</v>
      </c>
      <c r="I8" s="80">
        <v>-560</v>
      </c>
      <c r="J8" s="341">
        <v>-2.3</v>
      </c>
      <c r="K8" s="342">
        <v>218301</v>
      </c>
      <c r="L8" s="339">
        <v>10.9</v>
      </c>
      <c r="M8" s="80">
        <v>233454</v>
      </c>
      <c r="N8" s="80">
        <v>-15153</v>
      </c>
      <c r="O8" s="339">
        <v>-6.5</v>
      </c>
    </row>
    <row r="9" spans="1:15" ht="22.5" customHeight="1">
      <c r="A9" s="217" t="s">
        <v>64</v>
      </c>
      <c r="B9" s="217"/>
      <c r="C9" s="217"/>
      <c r="D9" s="217"/>
      <c r="E9" s="217"/>
      <c r="F9" s="343">
        <v>70364</v>
      </c>
      <c r="G9" s="339">
        <v>30.4</v>
      </c>
      <c r="H9" s="80">
        <v>74140</v>
      </c>
      <c r="I9" s="80">
        <v>-3776</v>
      </c>
      <c r="J9" s="341">
        <v>-5.1</v>
      </c>
      <c r="K9" s="80">
        <v>634522</v>
      </c>
      <c r="L9" s="339">
        <v>31.7</v>
      </c>
      <c r="M9" s="80">
        <v>677304</v>
      </c>
      <c r="N9" s="80">
        <v>-42782</v>
      </c>
      <c r="O9" s="339">
        <v>-6.3</v>
      </c>
    </row>
    <row r="10" spans="1:15" ht="22.5" customHeight="1">
      <c r="A10" s="217" t="s">
        <v>65</v>
      </c>
      <c r="B10" s="217"/>
      <c r="C10" s="217"/>
      <c r="D10" s="217"/>
      <c r="E10" s="217"/>
      <c r="F10" s="343">
        <v>34176</v>
      </c>
      <c r="G10" s="339">
        <v>14.8</v>
      </c>
      <c r="H10" s="80">
        <v>36725</v>
      </c>
      <c r="I10" s="80">
        <v>-2549</v>
      </c>
      <c r="J10" s="341">
        <v>-6.9</v>
      </c>
      <c r="K10" s="80">
        <v>307762</v>
      </c>
      <c r="L10" s="339">
        <v>15.4</v>
      </c>
      <c r="M10" s="80">
        <v>330252</v>
      </c>
      <c r="N10" s="80">
        <v>-2556</v>
      </c>
      <c r="O10" s="339">
        <v>-3.2</v>
      </c>
    </row>
    <row r="11" spans="1:15" ht="22.5" customHeight="1">
      <c r="A11" s="217" t="s">
        <v>66</v>
      </c>
      <c r="B11" s="217"/>
      <c r="C11" s="217"/>
      <c r="D11" s="217"/>
      <c r="E11" s="217"/>
      <c r="F11" s="343">
        <v>17175</v>
      </c>
      <c r="G11" s="339">
        <v>7.4</v>
      </c>
      <c r="H11" s="80">
        <v>17906</v>
      </c>
      <c r="I11" s="80">
        <v>-731</v>
      </c>
      <c r="J11" s="341">
        <v>-4.1</v>
      </c>
      <c r="K11" s="80">
        <v>174385</v>
      </c>
      <c r="L11" s="339">
        <v>8.7</v>
      </c>
      <c r="M11" s="80">
        <v>179396</v>
      </c>
      <c r="N11" s="80">
        <v>-2227</v>
      </c>
      <c r="O11" s="339">
        <v>-5.4</v>
      </c>
    </row>
    <row r="12" spans="1:15" ht="22.5" customHeight="1">
      <c r="A12" s="217" t="s">
        <v>67</v>
      </c>
      <c r="B12" s="217"/>
      <c r="C12" s="217"/>
      <c r="D12" s="217"/>
      <c r="E12" s="217"/>
      <c r="F12" s="343">
        <v>24299</v>
      </c>
      <c r="G12" s="339">
        <v>10.5</v>
      </c>
      <c r="H12" s="80">
        <v>25164</v>
      </c>
      <c r="I12" s="80">
        <v>-865</v>
      </c>
      <c r="J12" s="341">
        <v>-3.4</v>
      </c>
      <c r="K12" s="80">
        <v>234162</v>
      </c>
      <c r="L12" s="339">
        <v>11.7</v>
      </c>
      <c r="M12" s="80">
        <v>248255</v>
      </c>
      <c r="N12" s="80">
        <v>-9204</v>
      </c>
      <c r="O12" s="339">
        <v>-11.3</v>
      </c>
    </row>
    <row r="13" spans="1:15" ht="22.5" customHeight="1">
      <c r="A13" s="217" t="s">
        <v>68</v>
      </c>
      <c r="B13" s="217"/>
      <c r="C13" s="217"/>
      <c r="D13" s="217"/>
      <c r="E13" s="217"/>
      <c r="F13" s="343">
        <v>14686</v>
      </c>
      <c r="G13" s="339">
        <v>6.4</v>
      </c>
      <c r="H13" s="80">
        <v>15602</v>
      </c>
      <c r="I13" s="80">
        <v>-916</v>
      </c>
      <c r="J13" s="341">
        <v>-5.9</v>
      </c>
      <c r="K13" s="80">
        <v>117024</v>
      </c>
      <c r="L13" s="339">
        <v>5.8</v>
      </c>
      <c r="M13" s="80">
        <v>121239</v>
      </c>
      <c r="N13" s="80">
        <v>-5285</v>
      </c>
      <c r="O13" s="339">
        <v>-11</v>
      </c>
    </row>
    <row r="14" spans="1:15" ht="30" customHeight="1">
      <c r="A14" s="512" t="s">
        <v>69</v>
      </c>
      <c r="B14" s="512"/>
      <c r="C14" s="512"/>
      <c r="D14" s="512"/>
      <c r="E14" s="513"/>
      <c r="F14" s="343">
        <v>28268</v>
      </c>
      <c r="G14" s="339">
        <v>12.2</v>
      </c>
      <c r="H14" s="80">
        <v>29173</v>
      </c>
      <c r="I14" s="80">
        <v>-905</v>
      </c>
      <c r="J14" s="341">
        <v>-3.1</v>
      </c>
      <c r="K14" s="80">
        <v>249275</v>
      </c>
      <c r="L14" s="339">
        <v>12.5</v>
      </c>
      <c r="M14" s="80">
        <v>266401</v>
      </c>
      <c r="N14" s="80">
        <v>-3136</v>
      </c>
      <c r="O14" s="339">
        <v>-8.5</v>
      </c>
    </row>
    <row r="15" spans="1:15" ht="22.5" customHeight="1">
      <c r="A15" s="217" t="s">
        <v>70</v>
      </c>
      <c r="B15" s="217"/>
      <c r="C15" s="217"/>
      <c r="D15" s="217"/>
      <c r="E15" s="217"/>
      <c r="F15" s="343">
        <v>13883</v>
      </c>
      <c r="G15" s="339">
        <v>6</v>
      </c>
      <c r="H15" s="80">
        <v>14733</v>
      </c>
      <c r="I15" s="80">
        <v>-850</v>
      </c>
      <c r="J15" s="341">
        <v>-5.8</v>
      </c>
      <c r="K15" s="80">
        <v>104518</v>
      </c>
      <c r="L15" s="339">
        <v>5.2</v>
      </c>
      <c r="M15" s="80">
        <v>110386</v>
      </c>
      <c r="N15" s="80">
        <v>-773</v>
      </c>
      <c r="O15" s="339">
        <v>-2.1</v>
      </c>
    </row>
    <row r="16" spans="1:15" ht="22.5" customHeight="1">
      <c r="A16" s="217" t="s">
        <v>71</v>
      </c>
      <c r="B16" s="217"/>
      <c r="C16" s="217"/>
      <c r="D16" s="217"/>
      <c r="E16" s="217"/>
      <c r="F16" s="343">
        <v>12868</v>
      </c>
      <c r="G16" s="339">
        <v>5.6</v>
      </c>
      <c r="H16" s="80">
        <v>13800</v>
      </c>
      <c r="I16" s="80">
        <v>-932</v>
      </c>
      <c r="J16" s="341">
        <v>-6.8</v>
      </c>
      <c r="K16" s="80">
        <v>77355</v>
      </c>
      <c r="L16" s="339">
        <v>3.9</v>
      </c>
      <c r="M16" s="80">
        <v>82081</v>
      </c>
      <c r="N16" s="80">
        <v>1233</v>
      </c>
      <c r="O16" s="339">
        <v>3</v>
      </c>
    </row>
    <row r="17" spans="1:15" ht="22.5" customHeight="1">
      <c r="A17" s="217" t="s">
        <v>72</v>
      </c>
      <c r="B17" s="217"/>
      <c r="C17" s="217"/>
      <c r="D17" s="217"/>
      <c r="E17" s="217"/>
      <c r="F17" s="343">
        <v>6020</v>
      </c>
      <c r="G17" s="339">
        <v>2.6</v>
      </c>
      <c r="H17" s="80">
        <v>6485</v>
      </c>
      <c r="I17" s="80">
        <v>-465</v>
      </c>
      <c r="J17" s="341">
        <v>-7.2</v>
      </c>
      <c r="K17" s="80">
        <v>43031</v>
      </c>
      <c r="L17" s="339">
        <v>2.1</v>
      </c>
      <c r="M17" s="80">
        <v>44703</v>
      </c>
      <c r="N17" s="80">
        <v>-17533</v>
      </c>
      <c r="O17" s="339">
        <v>-7.6</v>
      </c>
    </row>
    <row r="18" spans="1:15" ht="22.5" customHeight="1">
      <c r="A18" s="218" t="s">
        <v>73</v>
      </c>
      <c r="B18" s="218"/>
      <c r="C18" s="218"/>
      <c r="D18" s="218"/>
      <c r="E18" s="218"/>
      <c r="F18" s="344">
        <v>9435</v>
      </c>
      <c r="G18" s="345">
        <v>4.1</v>
      </c>
      <c r="H18" s="80">
        <v>10224</v>
      </c>
      <c r="I18" s="80">
        <v>-789</v>
      </c>
      <c r="J18" s="341">
        <v>-7.7</v>
      </c>
      <c r="K18" s="80">
        <v>59900</v>
      </c>
      <c r="L18" s="339">
        <v>3</v>
      </c>
      <c r="M18" s="80">
        <v>65030</v>
      </c>
      <c r="N18" s="80">
        <v>-3301</v>
      </c>
      <c r="O18" s="339">
        <v>-4.2</v>
      </c>
    </row>
    <row r="19" spans="1:15" ht="13.5">
      <c r="A19" s="514" t="s">
        <v>74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</row>
  </sheetData>
  <mergeCells count="6">
    <mergeCell ref="A14:E14"/>
    <mergeCell ref="A19:O19"/>
    <mergeCell ref="F3:J3"/>
    <mergeCell ref="K3:O3"/>
    <mergeCell ref="F4:G4"/>
    <mergeCell ref="K4:L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1:N23"/>
  <sheetViews>
    <sheetView workbookViewId="0" topLeftCell="D1">
      <selection activeCell="D1" sqref="D1"/>
    </sheetView>
  </sheetViews>
  <sheetFormatPr defaultColWidth="9.00390625" defaultRowHeight="13.5"/>
  <cols>
    <col min="1" max="1" width="4.25390625" style="310" hidden="1" customWidth="1"/>
    <col min="2" max="2" width="8.25390625" style="310" hidden="1" customWidth="1"/>
    <col min="3" max="3" width="0.2421875" style="310" hidden="1" customWidth="1"/>
    <col min="4" max="4" width="10.25390625" style="310" bestFit="1" customWidth="1"/>
    <col min="5" max="5" width="8.625" style="310" customWidth="1"/>
    <col min="6" max="6" width="6.625" style="310" customWidth="1"/>
    <col min="7" max="7" width="8.625" style="311" customWidth="1"/>
    <col min="8" max="8" width="8.625" style="310" customWidth="1"/>
    <col min="9" max="9" width="7.625" style="310" customWidth="1"/>
    <col min="10" max="10" width="9.625" style="310" customWidth="1"/>
    <col min="11" max="11" width="6.625" style="310" customWidth="1"/>
    <col min="12" max="12" width="9.625" style="310" customWidth="1"/>
    <col min="13" max="13" width="9.125" style="310" customWidth="1"/>
    <col min="14" max="14" width="7.625" style="310" customWidth="1"/>
    <col min="15" max="16384" width="9.00390625" style="209" customWidth="1"/>
  </cols>
  <sheetData>
    <row r="1" spans="4:9" ht="13.5">
      <c r="D1" s="185" t="s">
        <v>82</v>
      </c>
      <c r="E1" s="30"/>
      <c r="F1" s="30"/>
      <c r="G1" s="30"/>
      <c r="H1" s="30"/>
      <c r="I1" s="30"/>
    </row>
    <row r="2" spans="4:14" ht="4.5" customHeight="1">
      <c r="D2" s="199"/>
      <c r="E2" s="199"/>
      <c r="F2" s="199"/>
      <c r="G2" s="199"/>
      <c r="H2" s="199"/>
      <c r="I2" s="199"/>
      <c r="J2" s="325"/>
      <c r="K2" s="325"/>
      <c r="L2" s="325"/>
      <c r="M2" s="325"/>
      <c r="N2" s="325"/>
    </row>
    <row r="3" spans="4:14" ht="13.5">
      <c r="D3" s="169"/>
      <c r="E3" s="169"/>
      <c r="F3" s="169"/>
      <c r="G3" s="169"/>
      <c r="H3" s="519"/>
      <c r="I3" s="514"/>
      <c r="J3" s="326"/>
      <c r="K3" s="520"/>
      <c r="L3" s="521"/>
      <c r="M3" s="326"/>
      <c r="N3" s="326"/>
    </row>
    <row r="4" spans="4:14" ht="13.5">
      <c r="D4" s="39" t="s">
        <v>125</v>
      </c>
      <c r="E4" s="327"/>
      <c r="F4" s="327"/>
      <c r="G4" s="327"/>
      <c r="H4" s="522" t="s">
        <v>75</v>
      </c>
      <c r="I4" s="523"/>
      <c r="J4" s="57" t="s">
        <v>116</v>
      </c>
      <c r="K4" s="524" t="s">
        <v>76</v>
      </c>
      <c r="L4" s="525"/>
      <c r="M4" s="328" t="s">
        <v>186</v>
      </c>
      <c r="N4" s="329" t="s">
        <v>77</v>
      </c>
    </row>
    <row r="5" spans="4:14" ht="13.5">
      <c r="D5" s="330"/>
      <c r="E5" s="320"/>
      <c r="F5" s="320"/>
      <c r="G5" s="321"/>
      <c r="H5" s="50"/>
      <c r="I5" s="331"/>
      <c r="J5" s="52" t="s">
        <v>78</v>
      </c>
      <c r="K5" s="332"/>
      <c r="L5" s="331"/>
      <c r="M5" s="51" t="s">
        <v>78</v>
      </c>
      <c r="N5" s="51" t="s">
        <v>78</v>
      </c>
    </row>
    <row r="6" spans="4:14" ht="30" customHeight="1">
      <c r="D6" s="526" t="s">
        <v>130</v>
      </c>
      <c r="E6" s="526"/>
      <c r="F6" s="526"/>
      <c r="G6" s="527"/>
      <c r="H6" s="528">
        <f>SUM(H7:H21)</f>
        <v>24038</v>
      </c>
      <c r="I6" s="529"/>
      <c r="J6" s="346">
        <v>100</v>
      </c>
      <c r="K6" s="530">
        <v>231174</v>
      </c>
      <c r="L6" s="531"/>
      <c r="M6" s="347">
        <f aca="true" t="shared" si="0" ref="M6:M21">K6/$K$6*100</f>
        <v>100</v>
      </c>
      <c r="N6" s="348">
        <f>H6/K6*100</f>
        <v>10.398228174448684</v>
      </c>
    </row>
    <row r="7" spans="4:14" ht="21.75" customHeight="1">
      <c r="D7" s="373" t="s">
        <v>79</v>
      </c>
      <c r="E7" s="373"/>
      <c r="F7" s="373"/>
      <c r="G7" s="532"/>
      <c r="H7" s="528">
        <v>12</v>
      </c>
      <c r="I7" s="529"/>
      <c r="J7" s="346">
        <v>0.04992095848240286</v>
      </c>
      <c r="K7" s="533">
        <v>326</v>
      </c>
      <c r="L7" s="534"/>
      <c r="M7" s="347">
        <f t="shared" si="0"/>
        <v>0.14101931878152388</v>
      </c>
      <c r="N7" s="348">
        <f aca="true" t="shared" si="1" ref="N7:N21">H7/K7*100</f>
        <v>3.6809815950920246</v>
      </c>
    </row>
    <row r="8" spans="4:14" ht="21.75" customHeight="1">
      <c r="D8" s="373" t="s">
        <v>132</v>
      </c>
      <c r="E8" s="373"/>
      <c r="F8" s="373"/>
      <c r="G8" s="532"/>
      <c r="H8" s="528">
        <v>3</v>
      </c>
      <c r="I8" s="529"/>
      <c r="J8" s="346">
        <v>0.012480239620600716</v>
      </c>
      <c r="K8" s="533">
        <v>81</v>
      </c>
      <c r="L8" s="534"/>
      <c r="M8" s="347">
        <f t="shared" si="0"/>
        <v>0.0350385423966363</v>
      </c>
      <c r="N8" s="348">
        <f t="shared" si="1"/>
        <v>3.7037037037037033</v>
      </c>
    </row>
    <row r="9" spans="4:14" ht="21.75" customHeight="1">
      <c r="D9" s="373" t="s">
        <v>117</v>
      </c>
      <c r="E9" s="373"/>
      <c r="F9" s="373"/>
      <c r="G9" s="532"/>
      <c r="H9" s="528">
        <v>2037</v>
      </c>
      <c r="I9" s="529"/>
      <c r="J9" s="346">
        <v>8.474082702387886</v>
      </c>
      <c r="K9" s="533">
        <v>20091</v>
      </c>
      <c r="L9" s="534"/>
      <c r="M9" s="347">
        <f t="shared" si="0"/>
        <v>8.69085623815827</v>
      </c>
      <c r="N9" s="348">
        <f t="shared" si="1"/>
        <v>10.138868149917874</v>
      </c>
    </row>
    <row r="10" spans="4:14" ht="21.75" customHeight="1">
      <c r="D10" s="373" t="s">
        <v>133</v>
      </c>
      <c r="E10" s="373"/>
      <c r="F10" s="373"/>
      <c r="G10" s="532"/>
      <c r="H10" s="528">
        <v>2050</v>
      </c>
      <c r="I10" s="529"/>
      <c r="J10" s="346">
        <v>8.528163740743823</v>
      </c>
      <c r="K10" s="533">
        <v>22383</v>
      </c>
      <c r="L10" s="534"/>
      <c r="M10" s="347">
        <f t="shared" si="0"/>
        <v>9.682317215603831</v>
      </c>
      <c r="N10" s="348">
        <f t="shared" si="1"/>
        <v>9.158736541124961</v>
      </c>
    </row>
    <row r="11" spans="4:14" ht="21.75" customHeight="1">
      <c r="D11" s="373" t="s">
        <v>118</v>
      </c>
      <c r="E11" s="373"/>
      <c r="F11" s="373"/>
      <c r="G11" s="532"/>
      <c r="H11" s="528">
        <v>14</v>
      </c>
      <c r="I11" s="529"/>
      <c r="J11" s="346">
        <v>0.05824111822947001</v>
      </c>
      <c r="K11" s="533">
        <v>106</v>
      </c>
      <c r="L11" s="534"/>
      <c r="M11" s="347">
        <f t="shared" si="0"/>
        <v>0.04585290733386973</v>
      </c>
      <c r="N11" s="348">
        <f t="shared" si="1"/>
        <v>13.20754716981132</v>
      </c>
    </row>
    <row r="12" spans="4:14" ht="21.75" customHeight="1">
      <c r="D12" s="373" t="s">
        <v>134</v>
      </c>
      <c r="E12" s="373"/>
      <c r="F12" s="373"/>
      <c r="G12" s="532"/>
      <c r="H12" s="528">
        <v>171</v>
      </c>
      <c r="I12" s="529"/>
      <c r="J12" s="346">
        <v>0.7113736583742407</v>
      </c>
      <c r="K12" s="533">
        <v>1489</v>
      </c>
      <c r="L12" s="534"/>
      <c r="M12" s="347">
        <f t="shared" si="0"/>
        <v>0.6441035756616228</v>
      </c>
      <c r="N12" s="348">
        <f t="shared" si="1"/>
        <v>11.484217595701814</v>
      </c>
    </row>
    <row r="13" spans="4:14" ht="21.75" customHeight="1">
      <c r="D13" s="373" t="s">
        <v>120</v>
      </c>
      <c r="E13" s="373"/>
      <c r="F13" s="373"/>
      <c r="G13" s="532"/>
      <c r="H13" s="528">
        <v>452</v>
      </c>
      <c r="I13" s="529"/>
      <c r="J13" s="346">
        <v>1.8803561028371747</v>
      </c>
      <c r="K13" s="533">
        <v>5148</v>
      </c>
      <c r="L13" s="534"/>
      <c r="M13" s="347">
        <f t="shared" si="0"/>
        <v>2.2268940278751073</v>
      </c>
      <c r="N13" s="348">
        <f t="shared" si="1"/>
        <v>8.780108780108781</v>
      </c>
    </row>
    <row r="14" spans="4:14" ht="21.75" customHeight="1">
      <c r="D14" s="373" t="s">
        <v>121</v>
      </c>
      <c r="E14" s="373"/>
      <c r="F14" s="373"/>
      <c r="G14" s="532"/>
      <c r="H14" s="528">
        <v>7258</v>
      </c>
      <c r="I14" s="529"/>
      <c r="J14" s="346">
        <v>30.193859722106666</v>
      </c>
      <c r="K14" s="533">
        <v>66803</v>
      </c>
      <c r="L14" s="534"/>
      <c r="M14" s="347">
        <f t="shared" si="0"/>
        <v>28.89728083608018</v>
      </c>
      <c r="N14" s="348">
        <f t="shared" si="1"/>
        <v>10.864781521787943</v>
      </c>
    </row>
    <row r="15" spans="4:14" ht="21.75" customHeight="1">
      <c r="D15" s="373" t="s">
        <v>135</v>
      </c>
      <c r="E15" s="373"/>
      <c r="F15" s="373"/>
      <c r="G15" s="532"/>
      <c r="H15" s="528">
        <v>436</v>
      </c>
      <c r="I15" s="529"/>
      <c r="J15" s="346">
        <v>1.8137948248606373</v>
      </c>
      <c r="K15" s="533">
        <v>3120</v>
      </c>
      <c r="L15" s="534"/>
      <c r="M15" s="347">
        <f t="shared" si="0"/>
        <v>1.3496327441667315</v>
      </c>
      <c r="N15" s="348">
        <f t="shared" si="1"/>
        <v>13.974358974358974</v>
      </c>
    </row>
    <row r="16" spans="4:14" ht="21.75" customHeight="1">
      <c r="D16" s="373" t="s">
        <v>122</v>
      </c>
      <c r="E16" s="373"/>
      <c r="F16" s="373"/>
      <c r="G16" s="532"/>
      <c r="H16" s="528">
        <v>1281</v>
      </c>
      <c r="I16" s="529"/>
      <c r="J16" s="346">
        <v>5.329062317996505</v>
      </c>
      <c r="K16" s="533">
        <v>12720</v>
      </c>
      <c r="L16" s="534"/>
      <c r="M16" s="347">
        <f t="shared" si="0"/>
        <v>5.502348880064368</v>
      </c>
      <c r="N16" s="348">
        <f t="shared" si="1"/>
        <v>10.070754716981133</v>
      </c>
    </row>
    <row r="17" spans="4:14" ht="21.75" customHeight="1">
      <c r="D17" s="373" t="s">
        <v>136</v>
      </c>
      <c r="E17" s="373"/>
      <c r="F17" s="373"/>
      <c r="G17" s="532"/>
      <c r="H17" s="528">
        <v>3677</v>
      </c>
      <c r="I17" s="529"/>
      <c r="J17" s="346">
        <v>15.296613694982945</v>
      </c>
      <c r="K17" s="533">
        <v>35992</v>
      </c>
      <c r="L17" s="534"/>
      <c r="M17" s="347">
        <f t="shared" si="0"/>
        <v>15.56922491283622</v>
      </c>
      <c r="N17" s="348">
        <f t="shared" si="1"/>
        <v>10.216159146476995</v>
      </c>
    </row>
    <row r="18" spans="4:14" ht="21.75" customHeight="1">
      <c r="D18" s="373" t="s">
        <v>123</v>
      </c>
      <c r="E18" s="373"/>
      <c r="F18" s="373"/>
      <c r="G18" s="532"/>
      <c r="H18" s="528">
        <v>1098</v>
      </c>
      <c r="I18" s="529"/>
      <c r="J18" s="346">
        <v>4.567767701139862</v>
      </c>
      <c r="K18" s="533">
        <v>12456</v>
      </c>
      <c r="L18" s="534"/>
      <c r="M18" s="347">
        <f t="shared" si="0"/>
        <v>5.3881491863271815</v>
      </c>
      <c r="N18" s="348">
        <f t="shared" si="1"/>
        <v>8.815028901734104</v>
      </c>
    </row>
    <row r="19" spans="4:14" ht="21.75" customHeight="1">
      <c r="D19" s="373" t="s">
        <v>124</v>
      </c>
      <c r="E19" s="373"/>
      <c r="F19" s="373"/>
      <c r="G19" s="532"/>
      <c r="H19" s="528">
        <v>818</v>
      </c>
      <c r="I19" s="529"/>
      <c r="J19" s="346">
        <v>3.402945336550462</v>
      </c>
      <c r="K19" s="533">
        <v>7800</v>
      </c>
      <c r="L19" s="534"/>
      <c r="M19" s="347">
        <f t="shared" si="0"/>
        <v>3.3740818604168292</v>
      </c>
      <c r="N19" s="348">
        <f t="shared" si="1"/>
        <v>10.487179487179487</v>
      </c>
    </row>
    <row r="20" spans="4:14" ht="21.75" customHeight="1">
      <c r="D20" s="373" t="s">
        <v>137</v>
      </c>
      <c r="E20" s="373"/>
      <c r="F20" s="373"/>
      <c r="G20" s="532"/>
      <c r="H20" s="528">
        <v>102</v>
      </c>
      <c r="I20" s="529"/>
      <c r="J20" s="346">
        <v>0.4243281471004243</v>
      </c>
      <c r="K20" s="533">
        <v>1106</v>
      </c>
      <c r="L20" s="534"/>
      <c r="M20" s="347">
        <f t="shared" si="0"/>
        <v>0.4784275048232068</v>
      </c>
      <c r="N20" s="348">
        <f t="shared" si="1"/>
        <v>9.22242314647378</v>
      </c>
    </row>
    <row r="21" spans="4:14" ht="21.75" customHeight="1">
      <c r="D21" s="373" t="s">
        <v>138</v>
      </c>
      <c r="E21" s="373"/>
      <c r="F21" s="373"/>
      <c r="G21" s="532"/>
      <c r="H21" s="528">
        <v>4629</v>
      </c>
      <c r="I21" s="529"/>
      <c r="J21" s="346">
        <v>19.257009734586905</v>
      </c>
      <c r="K21" s="533">
        <v>41553</v>
      </c>
      <c r="L21" s="534"/>
      <c r="M21" s="347">
        <f t="shared" si="0"/>
        <v>17.974772249474423</v>
      </c>
      <c r="N21" s="348">
        <f t="shared" si="1"/>
        <v>11.13998989242654</v>
      </c>
    </row>
    <row r="22" spans="4:14" ht="9.75" customHeight="1">
      <c r="D22" s="199"/>
      <c r="E22" s="199"/>
      <c r="F22" s="199"/>
      <c r="G22" s="333"/>
      <c r="H22" s="349"/>
      <c r="I22" s="349"/>
      <c r="J22" s="350"/>
      <c r="K22" s="351"/>
      <c r="L22" s="349"/>
      <c r="M22" s="349"/>
      <c r="N22" s="349"/>
    </row>
    <row r="23" spans="4:9" ht="13.5">
      <c r="D23" s="34"/>
      <c r="E23" s="34"/>
      <c r="F23" s="34"/>
      <c r="G23" s="34"/>
      <c r="H23" s="34"/>
      <c r="I23" s="34"/>
    </row>
  </sheetData>
  <mergeCells count="52">
    <mergeCell ref="H20:I20"/>
    <mergeCell ref="K20:L20"/>
    <mergeCell ref="D18:G18"/>
    <mergeCell ref="H18:I18"/>
    <mergeCell ref="K18:L18"/>
    <mergeCell ref="D21:G21"/>
    <mergeCell ref="H21:I21"/>
    <mergeCell ref="K21:L21"/>
    <mergeCell ref="D19:G19"/>
    <mergeCell ref="H19:I19"/>
    <mergeCell ref="K19:L19"/>
    <mergeCell ref="D20:G20"/>
    <mergeCell ref="D16:G16"/>
    <mergeCell ref="H16:I16"/>
    <mergeCell ref="K16:L16"/>
    <mergeCell ref="D17:G17"/>
    <mergeCell ref="H17:I17"/>
    <mergeCell ref="K17:L17"/>
    <mergeCell ref="D14:G14"/>
    <mergeCell ref="H14:I14"/>
    <mergeCell ref="K14:L14"/>
    <mergeCell ref="D15:G15"/>
    <mergeCell ref="H15:I15"/>
    <mergeCell ref="K15:L15"/>
    <mergeCell ref="D12:G12"/>
    <mergeCell ref="H12:I12"/>
    <mergeCell ref="K12:L12"/>
    <mergeCell ref="D13:G13"/>
    <mergeCell ref="H13:I13"/>
    <mergeCell ref="K13:L13"/>
    <mergeCell ref="D10:G10"/>
    <mergeCell ref="H10:I10"/>
    <mergeCell ref="K10:L10"/>
    <mergeCell ref="D11:G11"/>
    <mergeCell ref="H11:I11"/>
    <mergeCell ref="K11:L11"/>
    <mergeCell ref="D8:G8"/>
    <mergeCell ref="H8:I8"/>
    <mergeCell ref="K8:L8"/>
    <mergeCell ref="D9:G9"/>
    <mergeCell ref="H9:I9"/>
    <mergeCell ref="K9:L9"/>
    <mergeCell ref="D6:G6"/>
    <mergeCell ref="H6:I6"/>
    <mergeCell ref="K6:L6"/>
    <mergeCell ref="D7:G7"/>
    <mergeCell ref="H7:I7"/>
    <mergeCell ref="K7:L7"/>
    <mergeCell ref="H3:I3"/>
    <mergeCell ref="K3:L3"/>
    <mergeCell ref="H4:I4"/>
    <mergeCell ref="K4:L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00390625" defaultRowHeight="13.5" customHeight="1"/>
  <cols>
    <col min="1" max="1" width="1.625" style="1" customWidth="1"/>
    <col min="2" max="4" width="7.125" style="1" customWidth="1"/>
    <col min="5" max="5" width="2.125" style="1" customWidth="1"/>
    <col min="6" max="11" width="9.625" style="1" customWidth="1"/>
    <col min="12" max="16384" width="9.00390625" style="1" customWidth="1"/>
  </cols>
  <sheetData>
    <row r="1" ht="13.5" customHeight="1">
      <c r="A1" s="71" t="s">
        <v>248</v>
      </c>
    </row>
    <row r="2" ht="8.25" customHeight="1"/>
    <row r="3" spans="1:11" ht="13.5" customHeight="1">
      <c r="A3" s="35"/>
      <c r="B3" s="35"/>
      <c r="C3" s="35"/>
      <c r="D3" s="35"/>
      <c r="E3" s="35"/>
      <c r="F3" s="42"/>
      <c r="G3" s="35"/>
      <c r="H3" s="35"/>
      <c r="I3" s="43"/>
      <c r="J3" s="42"/>
      <c r="K3" s="35"/>
    </row>
    <row r="4" spans="1:11" ht="13.5" customHeight="1">
      <c r="A4" s="44"/>
      <c r="B4" s="39" t="s">
        <v>125</v>
      </c>
      <c r="C4" s="44"/>
      <c r="D4" s="44"/>
      <c r="E4" s="44"/>
      <c r="F4" s="45" t="s">
        <v>126</v>
      </c>
      <c r="G4" s="46" t="s">
        <v>116</v>
      </c>
      <c r="H4" s="46" t="s">
        <v>88</v>
      </c>
      <c r="I4" s="45" t="s">
        <v>88</v>
      </c>
      <c r="J4" s="45" t="s">
        <v>127</v>
      </c>
      <c r="K4" s="46" t="s">
        <v>116</v>
      </c>
    </row>
    <row r="5" spans="1:11" ht="13.5" customHeight="1">
      <c r="A5" s="47"/>
      <c r="B5" s="48"/>
      <c r="C5" s="47"/>
      <c r="D5" s="47"/>
      <c r="E5" s="49"/>
      <c r="F5" s="50"/>
      <c r="G5" s="51" t="s">
        <v>92</v>
      </c>
      <c r="H5" s="51" t="s">
        <v>128</v>
      </c>
      <c r="I5" s="52" t="s">
        <v>129</v>
      </c>
      <c r="J5" s="52"/>
      <c r="K5" s="51" t="s">
        <v>92</v>
      </c>
    </row>
    <row r="6" spans="1:11" ht="7.5" customHeight="1">
      <c r="A6" s="53"/>
      <c r="B6" s="54"/>
      <c r="C6" s="53"/>
      <c r="D6" s="53"/>
      <c r="E6" s="55"/>
      <c r="F6" s="7"/>
      <c r="G6" s="56"/>
      <c r="H6" s="56"/>
      <c r="I6" s="56"/>
      <c r="J6" s="57"/>
      <c r="K6" s="56"/>
    </row>
    <row r="7" spans="1:11" s="58" customFormat="1" ht="19.5" customHeight="1">
      <c r="A7" s="41"/>
      <c r="B7" s="372" t="s">
        <v>130</v>
      </c>
      <c r="C7" s="372"/>
      <c r="D7" s="372"/>
      <c r="E7" s="59"/>
      <c r="F7" s="88">
        <f>SUM(F8:F22)</f>
        <v>24038</v>
      </c>
      <c r="G7" s="89">
        <f>F7/$F$7*100</f>
        <v>100</v>
      </c>
      <c r="H7" s="90">
        <f>F7-J7</f>
        <v>-560</v>
      </c>
      <c r="I7" s="91">
        <f>F7/J7*100-100</f>
        <v>-2.2766078542970973</v>
      </c>
      <c r="J7" s="92">
        <f>SUM(J8:J22)</f>
        <v>24598</v>
      </c>
      <c r="K7" s="89">
        <f aca="true" t="shared" si="0" ref="K7:K22">J7/$J$7*100</f>
        <v>100</v>
      </c>
    </row>
    <row r="8" spans="1:11" ht="18" customHeight="1">
      <c r="A8" s="60"/>
      <c r="B8" s="373" t="s">
        <v>131</v>
      </c>
      <c r="C8" s="373"/>
      <c r="D8" s="373"/>
      <c r="E8" s="61"/>
      <c r="F8" s="88">
        <v>12</v>
      </c>
      <c r="G8" s="89">
        <f>F8/$F$7*100</f>
        <v>0.04992095848240286</v>
      </c>
      <c r="H8" s="90">
        <f aca="true" t="shared" si="1" ref="H8:H22">F8-J8</f>
        <v>-2</v>
      </c>
      <c r="I8" s="91">
        <f aca="true" t="shared" si="2" ref="I8:I22">F8/J8*100-100</f>
        <v>-14.285714285714292</v>
      </c>
      <c r="J8" s="92">
        <v>14</v>
      </c>
      <c r="K8" s="89">
        <f t="shared" si="0"/>
        <v>0.056915196357427436</v>
      </c>
    </row>
    <row r="9" spans="1:11" ht="18" customHeight="1">
      <c r="A9" s="60"/>
      <c r="B9" s="373" t="s">
        <v>132</v>
      </c>
      <c r="C9" s="373"/>
      <c r="D9" s="373"/>
      <c r="E9" s="61"/>
      <c r="F9" s="88">
        <v>3</v>
      </c>
      <c r="G9" s="89">
        <f aca="true" t="shared" si="3" ref="G9:G22">F9/$F$7*100</f>
        <v>0.012480239620600716</v>
      </c>
      <c r="H9" s="90">
        <f t="shared" si="1"/>
        <v>-1</v>
      </c>
      <c r="I9" s="91">
        <f t="shared" si="2"/>
        <v>-25</v>
      </c>
      <c r="J9" s="92">
        <v>4</v>
      </c>
      <c r="K9" s="89">
        <f t="shared" si="0"/>
        <v>0.016261484673550694</v>
      </c>
    </row>
    <row r="10" spans="1:11" ht="18" customHeight="1">
      <c r="A10" s="62"/>
      <c r="B10" s="373" t="s">
        <v>117</v>
      </c>
      <c r="C10" s="373"/>
      <c r="D10" s="373"/>
      <c r="E10" s="61"/>
      <c r="F10" s="88">
        <v>2037</v>
      </c>
      <c r="G10" s="89">
        <f t="shared" si="3"/>
        <v>8.474082702387886</v>
      </c>
      <c r="H10" s="90">
        <f t="shared" si="1"/>
        <v>-108</v>
      </c>
      <c r="I10" s="91">
        <f t="shared" si="2"/>
        <v>-5.03496503496504</v>
      </c>
      <c r="J10" s="92">
        <v>2145</v>
      </c>
      <c r="K10" s="89">
        <f t="shared" si="0"/>
        <v>8.72022115619156</v>
      </c>
    </row>
    <row r="11" spans="1:11" ht="18" customHeight="1">
      <c r="A11" s="60"/>
      <c r="B11" s="373" t="s">
        <v>133</v>
      </c>
      <c r="C11" s="373"/>
      <c r="D11" s="373"/>
      <c r="E11" s="61"/>
      <c r="F11" s="88">
        <v>2050</v>
      </c>
      <c r="G11" s="89">
        <f t="shared" si="3"/>
        <v>8.528163740743823</v>
      </c>
      <c r="H11" s="90">
        <f t="shared" si="1"/>
        <v>-121</v>
      </c>
      <c r="I11" s="91">
        <f t="shared" si="2"/>
        <v>-5.5734684477199465</v>
      </c>
      <c r="J11" s="92">
        <v>2171</v>
      </c>
      <c r="K11" s="89">
        <f t="shared" si="0"/>
        <v>8.82592080656964</v>
      </c>
    </row>
    <row r="12" spans="1:11" ht="18" customHeight="1">
      <c r="A12" s="62"/>
      <c r="B12" s="373" t="s">
        <v>118</v>
      </c>
      <c r="C12" s="373"/>
      <c r="D12" s="373"/>
      <c r="E12" s="63"/>
      <c r="F12" s="88">
        <v>14</v>
      </c>
      <c r="G12" s="89">
        <f t="shared" si="3"/>
        <v>0.05824111822947001</v>
      </c>
      <c r="H12" s="90">
        <f t="shared" si="1"/>
        <v>-4</v>
      </c>
      <c r="I12" s="91">
        <f t="shared" si="2"/>
        <v>-22.222222222222214</v>
      </c>
      <c r="J12" s="92">
        <v>18</v>
      </c>
      <c r="K12" s="89">
        <f t="shared" si="0"/>
        <v>0.07317668103097813</v>
      </c>
    </row>
    <row r="13" spans="1:11" ht="18" customHeight="1">
      <c r="A13" s="62"/>
      <c r="B13" s="373" t="s">
        <v>134</v>
      </c>
      <c r="C13" s="373"/>
      <c r="D13" s="373"/>
      <c r="E13" s="63"/>
      <c r="F13" s="88">
        <v>171</v>
      </c>
      <c r="G13" s="89">
        <f t="shared" si="3"/>
        <v>0.7113736583742407</v>
      </c>
      <c r="H13" s="90">
        <f t="shared" si="1"/>
        <v>-11</v>
      </c>
      <c r="I13" s="91">
        <f t="shared" si="2"/>
        <v>-6.043956043956044</v>
      </c>
      <c r="J13" s="92">
        <v>182</v>
      </c>
      <c r="K13" s="89">
        <f t="shared" si="0"/>
        <v>0.7398975526465565</v>
      </c>
    </row>
    <row r="14" spans="1:11" ht="18" customHeight="1">
      <c r="A14" s="62"/>
      <c r="B14" s="373" t="s">
        <v>120</v>
      </c>
      <c r="C14" s="373"/>
      <c r="D14" s="373"/>
      <c r="E14" s="61"/>
      <c r="F14" s="88">
        <v>452</v>
      </c>
      <c r="G14" s="89">
        <f t="shared" si="3"/>
        <v>1.8803561028371747</v>
      </c>
      <c r="H14" s="90">
        <f t="shared" si="1"/>
        <v>-3</v>
      </c>
      <c r="I14" s="91">
        <f t="shared" si="2"/>
        <v>-0.659340659340657</v>
      </c>
      <c r="J14" s="92">
        <v>455</v>
      </c>
      <c r="K14" s="89">
        <f t="shared" si="0"/>
        <v>1.8497438816163916</v>
      </c>
    </row>
    <row r="15" spans="1:11" ht="18" customHeight="1">
      <c r="A15" s="62"/>
      <c r="B15" s="373" t="s">
        <v>121</v>
      </c>
      <c r="C15" s="373"/>
      <c r="D15" s="373"/>
      <c r="E15" s="61"/>
      <c r="F15" s="88">
        <v>7258</v>
      </c>
      <c r="G15" s="89">
        <f t="shared" si="3"/>
        <v>30.193859722106666</v>
      </c>
      <c r="H15" s="90">
        <f t="shared" si="1"/>
        <v>-581</v>
      </c>
      <c r="I15" s="91">
        <f t="shared" si="2"/>
        <v>-7.411659650465623</v>
      </c>
      <c r="J15" s="92">
        <v>7839</v>
      </c>
      <c r="K15" s="89">
        <f t="shared" si="0"/>
        <v>31.868444588990975</v>
      </c>
    </row>
    <row r="16" spans="1:11" ht="18" customHeight="1">
      <c r="A16" s="62"/>
      <c r="B16" s="373" t="s">
        <v>135</v>
      </c>
      <c r="C16" s="373"/>
      <c r="D16" s="373"/>
      <c r="E16" s="61"/>
      <c r="F16" s="88">
        <v>436</v>
      </c>
      <c r="G16" s="89">
        <f t="shared" si="3"/>
        <v>1.8137948248606373</v>
      </c>
      <c r="H16" s="90">
        <f t="shared" si="1"/>
        <v>-32</v>
      </c>
      <c r="I16" s="91">
        <f t="shared" si="2"/>
        <v>-6.837606837606842</v>
      </c>
      <c r="J16" s="92">
        <v>468</v>
      </c>
      <c r="K16" s="89">
        <f t="shared" si="0"/>
        <v>1.9025937068054313</v>
      </c>
    </row>
    <row r="17" spans="1:11" ht="18" customHeight="1">
      <c r="A17" s="62"/>
      <c r="B17" s="373" t="s">
        <v>122</v>
      </c>
      <c r="C17" s="373"/>
      <c r="D17" s="373"/>
      <c r="E17" s="61"/>
      <c r="F17" s="88">
        <v>1281</v>
      </c>
      <c r="G17" s="89">
        <f t="shared" si="3"/>
        <v>5.329062317996505</v>
      </c>
      <c r="H17" s="90">
        <f t="shared" si="1"/>
        <v>37</v>
      </c>
      <c r="I17" s="91">
        <f t="shared" si="2"/>
        <v>2.974276527331199</v>
      </c>
      <c r="J17" s="92">
        <v>1244</v>
      </c>
      <c r="K17" s="89">
        <f t="shared" si="0"/>
        <v>5.057321733474266</v>
      </c>
    </row>
    <row r="18" spans="1:11" ht="18" customHeight="1">
      <c r="A18" s="62"/>
      <c r="B18" s="373" t="s">
        <v>136</v>
      </c>
      <c r="C18" s="373"/>
      <c r="D18" s="373"/>
      <c r="E18" s="61"/>
      <c r="F18" s="88">
        <v>3677</v>
      </c>
      <c r="G18" s="89">
        <f t="shared" si="3"/>
        <v>15.296613694982945</v>
      </c>
      <c r="H18" s="90">
        <f t="shared" si="1"/>
        <v>-256</v>
      </c>
      <c r="I18" s="91">
        <f t="shared" si="2"/>
        <v>-6.509026188660059</v>
      </c>
      <c r="J18" s="92">
        <v>3933</v>
      </c>
      <c r="K18" s="89">
        <f t="shared" si="0"/>
        <v>15.989104805268722</v>
      </c>
    </row>
    <row r="19" spans="1:11" ht="18" customHeight="1">
      <c r="A19" s="62"/>
      <c r="B19" s="373" t="s">
        <v>123</v>
      </c>
      <c r="C19" s="373"/>
      <c r="D19" s="373"/>
      <c r="E19" s="61"/>
      <c r="F19" s="88">
        <v>1098</v>
      </c>
      <c r="G19" s="89">
        <f t="shared" si="3"/>
        <v>4.567767701139862</v>
      </c>
      <c r="H19" s="90">
        <f t="shared" si="1"/>
        <v>105</v>
      </c>
      <c r="I19" s="91">
        <f t="shared" si="2"/>
        <v>10.574018126888205</v>
      </c>
      <c r="J19" s="92">
        <v>993</v>
      </c>
      <c r="K19" s="89">
        <f t="shared" si="0"/>
        <v>4.03691357020896</v>
      </c>
    </row>
    <row r="20" spans="1:11" ht="18" customHeight="1">
      <c r="A20" s="62"/>
      <c r="B20" s="373" t="s">
        <v>124</v>
      </c>
      <c r="C20" s="373"/>
      <c r="D20" s="373"/>
      <c r="E20" s="61"/>
      <c r="F20" s="88">
        <v>818</v>
      </c>
      <c r="G20" s="89">
        <f t="shared" si="3"/>
        <v>3.402945336550462</v>
      </c>
      <c r="H20" s="90">
        <f t="shared" si="1"/>
        <v>106</v>
      </c>
      <c r="I20" s="91">
        <f t="shared" si="2"/>
        <v>14.887640449438194</v>
      </c>
      <c r="J20" s="92">
        <v>712</v>
      </c>
      <c r="K20" s="89">
        <f t="shared" si="0"/>
        <v>2.894544271892024</v>
      </c>
    </row>
    <row r="21" spans="1:11" ht="18" customHeight="1">
      <c r="A21" s="62"/>
      <c r="B21" s="373" t="s">
        <v>137</v>
      </c>
      <c r="C21" s="373"/>
      <c r="D21" s="373"/>
      <c r="E21" s="61"/>
      <c r="F21" s="88">
        <v>102</v>
      </c>
      <c r="G21" s="89">
        <f t="shared" si="3"/>
        <v>0.4243281471004243</v>
      </c>
      <c r="H21" s="90">
        <f t="shared" si="1"/>
        <v>2</v>
      </c>
      <c r="I21" s="91">
        <f t="shared" si="2"/>
        <v>2</v>
      </c>
      <c r="J21" s="92">
        <v>100</v>
      </c>
      <c r="K21" s="89">
        <f t="shared" si="0"/>
        <v>0.40653711683876737</v>
      </c>
    </row>
    <row r="22" spans="1:11" ht="18" customHeight="1">
      <c r="A22" s="62"/>
      <c r="B22" s="374" t="s">
        <v>138</v>
      </c>
      <c r="C22" s="374"/>
      <c r="D22" s="374"/>
      <c r="E22" s="63"/>
      <c r="F22" s="88">
        <v>4629</v>
      </c>
      <c r="G22" s="89">
        <f t="shared" si="3"/>
        <v>19.257009734586905</v>
      </c>
      <c r="H22" s="90">
        <f t="shared" si="1"/>
        <v>309</v>
      </c>
      <c r="I22" s="91">
        <f t="shared" si="2"/>
        <v>7.152777777777786</v>
      </c>
      <c r="J22" s="92">
        <v>4320</v>
      </c>
      <c r="K22" s="89">
        <f t="shared" si="0"/>
        <v>17.56240344743475</v>
      </c>
    </row>
    <row r="23" spans="1:11" s="64" customFormat="1" ht="7.5" customHeight="1">
      <c r="A23" s="65"/>
      <c r="B23" s="36"/>
      <c r="C23" s="36"/>
      <c r="D23" s="36"/>
      <c r="E23" s="66"/>
      <c r="F23" s="36"/>
      <c r="G23" s="36"/>
      <c r="H23" s="36"/>
      <c r="I23" s="36"/>
      <c r="J23" s="67"/>
      <c r="K23" s="36"/>
    </row>
    <row r="24" spans="1:11" s="64" customFormat="1" ht="11.25" customHeight="1">
      <c r="A24" s="62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34" spans="1:11" s="30" customFormat="1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16">
    <mergeCell ref="B19:D19"/>
    <mergeCell ref="B20:D20"/>
    <mergeCell ref="B21:D21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B7:D7"/>
    <mergeCell ref="B8:D8"/>
    <mergeCell ref="B9:D9"/>
    <mergeCell ref="B10:D10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"/>
    </sheetView>
  </sheetViews>
  <sheetFormatPr defaultColWidth="9.00390625" defaultRowHeight="13.5" customHeight="1"/>
  <cols>
    <col min="1" max="1" width="1.625" style="1" customWidth="1"/>
    <col min="2" max="4" width="7.125" style="1" customWidth="1"/>
    <col min="5" max="5" width="2.125" style="1" customWidth="1"/>
    <col min="6" max="11" width="9.625" style="1" customWidth="1"/>
    <col min="12" max="16384" width="9.00390625" style="1" customWidth="1"/>
  </cols>
  <sheetData>
    <row r="1" ht="13.5" customHeight="1">
      <c r="A1" s="71" t="s">
        <v>249</v>
      </c>
    </row>
    <row r="2" ht="6.75" customHeight="1"/>
    <row r="3" spans="1:11" ht="13.5" customHeight="1">
      <c r="A3" s="35"/>
      <c r="B3" s="35"/>
      <c r="C3" s="35"/>
      <c r="D3" s="35"/>
      <c r="E3" s="35"/>
      <c r="F3" s="42"/>
      <c r="G3" s="35"/>
      <c r="H3" s="35"/>
      <c r="I3" s="43"/>
      <c r="J3" s="42"/>
      <c r="K3" s="35"/>
    </row>
    <row r="4" spans="1:11" ht="13.5" customHeight="1">
      <c r="A4" s="44"/>
      <c r="B4" s="39" t="s">
        <v>125</v>
      </c>
      <c r="C4" s="44"/>
      <c r="D4" s="44"/>
      <c r="E4" s="44"/>
      <c r="F4" s="45" t="s">
        <v>126</v>
      </c>
      <c r="G4" s="46" t="s">
        <v>116</v>
      </c>
      <c r="H4" s="46" t="s">
        <v>88</v>
      </c>
      <c r="I4" s="45" t="s">
        <v>88</v>
      </c>
      <c r="J4" s="45" t="s">
        <v>127</v>
      </c>
      <c r="K4" s="46" t="s">
        <v>116</v>
      </c>
    </row>
    <row r="5" spans="1:11" ht="13.5" customHeight="1">
      <c r="A5" s="34"/>
      <c r="B5" s="44"/>
      <c r="C5" s="34"/>
      <c r="D5" s="34"/>
      <c r="E5" s="34"/>
      <c r="F5" s="50"/>
      <c r="G5" s="51" t="s">
        <v>92</v>
      </c>
      <c r="H5" s="51" t="s">
        <v>128</v>
      </c>
      <c r="I5" s="52" t="s">
        <v>129</v>
      </c>
      <c r="J5" s="52"/>
      <c r="K5" s="51" t="s">
        <v>92</v>
      </c>
    </row>
    <row r="6" spans="1:11" ht="7.5" customHeight="1">
      <c r="A6" s="53"/>
      <c r="B6" s="54"/>
      <c r="C6" s="53"/>
      <c r="D6" s="53"/>
      <c r="E6" s="55"/>
      <c r="F6" s="7"/>
      <c r="G6" s="56"/>
      <c r="H6" s="56"/>
      <c r="I6" s="56"/>
      <c r="J6" s="57"/>
      <c r="K6" s="56"/>
    </row>
    <row r="7" spans="1:11" s="58" customFormat="1" ht="19.5" customHeight="1">
      <c r="A7" s="41"/>
      <c r="B7" s="372" t="s">
        <v>130</v>
      </c>
      <c r="C7" s="372"/>
      <c r="D7" s="372"/>
      <c r="E7" s="59"/>
      <c r="F7" s="88">
        <f>SUM(F8:F22)</f>
        <v>218301</v>
      </c>
      <c r="G7" s="89">
        <f>F7/F7*100</f>
        <v>100</v>
      </c>
      <c r="H7" s="90">
        <f aca="true" t="shared" si="0" ref="H7:H22">F7-J7</f>
        <v>-15153</v>
      </c>
      <c r="I7" s="91">
        <f aca="true" t="shared" si="1" ref="I7:I22">F7/J7*100-100</f>
        <v>-6.490786193425691</v>
      </c>
      <c r="J7" s="92">
        <f>SUM(J8:J22)</f>
        <v>233454</v>
      </c>
      <c r="K7" s="93">
        <f aca="true" t="shared" si="2" ref="K7:K22">J7/$J$7*100</f>
        <v>100</v>
      </c>
    </row>
    <row r="8" spans="1:11" ht="18" customHeight="1">
      <c r="A8" s="60"/>
      <c r="B8" s="373" t="s">
        <v>131</v>
      </c>
      <c r="C8" s="373"/>
      <c r="D8" s="373"/>
      <c r="E8" s="61"/>
      <c r="F8" s="88">
        <v>72</v>
      </c>
      <c r="G8" s="89">
        <f aca="true" t="shared" si="3" ref="G8:G22">F8/$F$7*100</f>
        <v>0.03298198359146316</v>
      </c>
      <c r="H8" s="90">
        <f t="shared" si="0"/>
        <v>-124</v>
      </c>
      <c r="I8" s="91">
        <f t="shared" si="1"/>
        <v>-63.265306122448976</v>
      </c>
      <c r="J8" s="92">
        <v>196</v>
      </c>
      <c r="K8" s="93">
        <f t="shared" si="2"/>
        <v>0.08395658245307426</v>
      </c>
    </row>
    <row r="9" spans="1:11" ht="18" customHeight="1">
      <c r="A9" s="60"/>
      <c r="B9" s="373" t="s">
        <v>132</v>
      </c>
      <c r="C9" s="373"/>
      <c r="D9" s="373"/>
      <c r="E9" s="61"/>
      <c r="F9" s="88">
        <v>42</v>
      </c>
      <c r="G9" s="89">
        <f t="shared" si="3"/>
        <v>0.019239490428353514</v>
      </c>
      <c r="H9" s="90">
        <f t="shared" si="0"/>
        <v>-21</v>
      </c>
      <c r="I9" s="91">
        <f t="shared" si="1"/>
        <v>-33.33333333333334</v>
      </c>
      <c r="J9" s="92">
        <v>63</v>
      </c>
      <c r="K9" s="93">
        <f t="shared" si="2"/>
        <v>0.02698604435991673</v>
      </c>
    </row>
    <row r="10" spans="1:11" ht="18" customHeight="1">
      <c r="A10" s="62"/>
      <c r="B10" s="373" t="s">
        <v>117</v>
      </c>
      <c r="C10" s="373"/>
      <c r="D10" s="373"/>
      <c r="E10" s="61"/>
      <c r="F10" s="88">
        <v>19032</v>
      </c>
      <c r="G10" s="89">
        <f t="shared" si="3"/>
        <v>8.718237662676763</v>
      </c>
      <c r="H10" s="90">
        <f t="shared" si="0"/>
        <v>-2604</v>
      </c>
      <c r="I10" s="91">
        <f t="shared" si="1"/>
        <v>-12.035496394897393</v>
      </c>
      <c r="J10" s="92">
        <v>21636</v>
      </c>
      <c r="K10" s="93">
        <f t="shared" si="2"/>
        <v>9.26777866303426</v>
      </c>
    </row>
    <row r="11" spans="1:11" ht="18" customHeight="1">
      <c r="A11" s="60"/>
      <c r="B11" s="373" t="s">
        <v>133</v>
      </c>
      <c r="C11" s="373"/>
      <c r="D11" s="373"/>
      <c r="E11" s="61"/>
      <c r="F11" s="88">
        <v>46335</v>
      </c>
      <c r="G11" s="89">
        <f t="shared" si="3"/>
        <v>21.225280690422856</v>
      </c>
      <c r="H11" s="90">
        <f t="shared" si="0"/>
        <v>-3151</v>
      </c>
      <c r="I11" s="91">
        <f t="shared" si="1"/>
        <v>-6.367457462716729</v>
      </c>
      <c r="J11" s="92">
        <v>49486</v>
      </c>
      <c r="K11" s="93">
        <f t="shared" si="2"/>
        <v>21.197323669759353</v>
      </c>
    </row>
    <row r="12" spans="1:11" ht="18" customHeight="1">
      <c r="A12" s="62"/>
      <c r="B12" s="373" t="s">
        <v>118</v>
      </c>
      <c r="C12" s="373"/>
      <c r="D12" s="373"/>
      <c r="E12" s="63"/>
      <c r="F12" s="88">
        <v>1412</v>
      </c>
      <c r="G12" s="89">
        <f t="shared" si="3"/>
        <v>0.6468133448770276</v>
      </c>
      <c r="H12" s="90">
        <f t="shared" si="0"/>
        <v>-60</v>
      </c>
      <c r="I12" s="91">
        <f t="shared" si="1"/>
        <v>-4.076086956521735</v>
      </c>
      <c r="J12" s="92">
        <v>1472</v>
      </c>
      <c r="K12" s="93">
        <f t="shared" si="2"/>
        <v>0.6305310682190067</v>
      </c>
    </row>
    <row r="13" spans="1:11" ht="18" customHeight="1">
      <c r="A13" s="62"/>
      <c r="B13" s="373" t="s">
        <v>134</v>
      </c>
      <c r="C13" s="373"/>
      <c r="D13" s="373"/>
      <c r="E13" s="63"/>
      <c r="F13" s="88">
        <v>2406</v>
      </c>
      <c r="G13" s="89">
        <f t="shared" si="3"/>
        <v>1.102147951681394</v>
      </c>
      <c r="H13" s="90">
        <f t="shared" si="0"/>
        <v>-763</v>
      </c>
      <c r="I13" s="91">
        <f t="shared" si="1"/>
        <v>-24.076995897759545</v>
      </c>
      <c r="J13" s="92">
        <v>3169</v>
      </c>
      <c r="K13" s="93">
        <f t="shared" si="2"/>
        <v>1.357440866294859</v>
      </c>
    </row>
    <row r="14" spans="1:11" ht="18" customHeight="1">
      <c r="A14" s="62"/>
      <c r="B14" s="373" t="s">
        <v>120</v>
      </c>
      <c r="C14" s="373"/>
      <c r="D14" s="373"/>
      <c r="E14" s="61"/>
      <c r="F14" s="88">
        <v>12250</v>
      </c>
      <c r="G14" s="89">
        <f t="shared" si="3"/>
        <v>5.611518041603108</v>
      </c>
      <c r="H14" s="90">
        <f t="shared" si="0"/>
        <v>-317</v>
      </c>
      <c r="I14" s="91">
        <f t="shared" si="1"/>
        <v>-2.5224795098273205</v>
      </c>
      <c r="J14" s="92">
        <v>12567</v>
      </c>
      <c r="K14" s="93">
        <f t="shared" si="2"/>
        <v>5.383073324937675</v>
      </c>
    </row>
    <row r="15" spans="1:11" ht="18" customHeight="1">
      <c r="A15" s="62"/>
      <c r="B15" s="373" t="s">
        <v>121</v>
      </c>
      <c r="C15" s="373"/>
      <c r="D15" s="373"/>
      <c r="E15" s="61"/>
      <c r="F15" s="88">
        <v>53509</v>
      </c>
      <c r="G15" s="89">
        <f t="shared" si="3"/>
        <v>24.51156888882781</v>
      </c>
      <c r="H15" s="90">
        <f t="shared" si="0"/>
        <v>-6017</v>
      </c>
      <c r="I15" s="91">
        <f t="shared" si="1"/>
        <v>-10.108188018680906</v>
      </c>
      <c r="J15" s="92">
        <v>59526</v>
      </c>
      <c r="K15" s="93">
        <f t="shared" si="2"/>
        <v>25.497956770927033</v>
      </c>
    </row>
    <row r="16" spans="1:11" s="30" customFormat="1" ht="18" customHeight="1">
      <c r="A16" s="62"/>
      <c r="B16" s="373" t="s">
        <v>135</v>
      </c>
      <c r="C16" s="373"/>
      <c r="D16" s="373"/>
      <c r="E16" s="61"/>
      <c r="F16" s="88">
        <v>6246</v>
      </c>
      <c r="G16" s="89">
        <f t="shared" si="3"/>
        <v>2.861187076559429</v>
      </c>
      <c r="H16" s="90">
        <f t="shared" si="0"/>
        <v>-1697</v>
      </c>
      <c r="I16" s="91">
        <f t="shared" si="1"/>
        <v>-21.36472365604935</v>
      </c>
      <c r="J16" s="92">
        <v>7943</v>
      </c>
      <c r="K16" s="93">
        <f t="shared" si="2"/>
        <v>3.402383338901882</v>
      </c>
    </row>
    <row r="17" spans="1:11" ht="18" customHeight="1">
      <c r="A17" s="62"/>
      <c r="B17" s="373" t="s">
        <v>122</v>
      </c>
      <c r="C17" s="373"/>
      <c r="D17" s="373"/>
      <c r="E17" s="61"/>
      <c r="F17" s="88">
        <v>3947</v>
      </c>
      <c r="G17" s="89">
        <f t="shared" si="3"/>
        <v>1.8080540171597932</v>
      </c>
      <c r="H17" s="90">
        <f t="shared" si="0"/>
        <v>-310</v>
      </c>
      <c r="I17" s="91">
        <f t="shared" si="1"/>
        <v>-7.28212356119333</v>
      </c>
      <c r="J17" s="92">
        <v>4257</v>
      </c>
      <c r="K17" s="93">
        <f t="shared" si="2"/>
        <v>1.8234855688915161</v>
      </c>
    </row>
    <row r="18" spans="1:11" ht="18" customHeight="1">
      <c r="A18" s="62"/>
      <c r="B18" s="373" t="s">
        <v>136</v>
      </c>
      <c r="C18" s="373"/>
      <c r="D18" s="373"/>
      <c r="E18" s="61"/>
      <c r="F18" s="88">
        <v>19484</v>
      </c>
      <c r="G18" s="89">
        <f t="shared" si="3"/>
        <v>8.92529122633428</v>
      </c>
      <c r="H18" s="90">
        <f t="shared" si="0"/>
        <v>-1276</v>
      </c>
      <c r="I18" s="91">
        <f t="shared" si="1"/>
        <v>-6.146435452793824</v>
      </c>
      <c r="J18" s="92">
        <v>20760</v>
      </c>
      <c r="K18" s="93">
        <f t="shared" si="2"/>
        <v>8.892544141458275</v>
      </c>
    </row>
    <row r="19" spans="1:11" ht="18" customHeight="1">
      <c r="A19" s="62"/>
      <c r="B19" s="373" t="s">
        <v>123</v>
      </c>
      <c r="C19" s="373"/>
      <c r="D19" s="373"/>
      <c r="E19" s="61"/>
      <c r="F19" s="88">
        <v>16286</v>
      </c>
      <c r="G19" s="89">
        <f t="shared" si="3"/>
        <v>7.460341455146794</v>
      </c>
      <c r="H19" s="90">
        <f t="shared" si="0"/>
        <v>973</v>
      </c>
      <c r="I19" s="91">
        <f t="shared" si="1"/>
        <v>6.354078234180108</v>
      </c>
      <c r="J19" s="92">
        <v>15313</v>
      </c>
      <c r="K19" s="93">
        <f t="shared" si="2"/>
        <v>6.559322179101665</v>
      </c>
    </row>
    <row r="20" spans="1:11" ht="18" customHeight="1">
      <c r="A20" s="62"/>
      <c r="B20" s="373" t="s">
        <v>124</v>
      </c>
      <c r="C20" s="373"/>
      <c r="D20" s="373"/>
      <c r="E20" s="61"/>
      <c r="F20" s="88">
        <v>4826</v>
      </c>
      <c r="G20" s="89">
        <f t="shared" si="3"/>
        <v>2.210709066838906</v>
      </c>
      <c r="H20" s="90">
        <f t="shared" si="0"/>
        <v>778</v>
      </c>
      <c r="I20" s="91">
        <f t="shared" si="1"/>
        <v>19.219367588932812</v>
      </c>
      <c r="J20" s="92">
        <v>4048</v>
      </c>
      <c r="K20" s="93">
        <f t="shared" si="2"/>
        <v>1.7339604376022686</v>
      </c>
    </row>
    <row r="21" spans="1:11" ht="18" customHeight="1">
      <c r="A21" s="62"/>
      <c r="B21" s="373" t="s">
        <v>139</v>
      </c>
      <c r="C21" s="373"/>
      <c r="D21" s="373"/>
      <c r="E21" s="61"/>
      <c r="F21" s="88">
        <v>759</v>
      </c>
      <c r="G21" s="89">
        <f t="shared" si="3"/>
        <v>0.34768507702667417</v>
      </c>
      <c r="H21" s="90">
        <f t="shared" si="0"/>
        <v>-2212</v>
      </c>
      <c r="I21" s="91">
        <f t="shared" si="1"/>
        <v>-74.45304611242005</v>
      </c>
      <c r="J21" s="92">
        <v>2971</v>
      </c>
      <c r="K21" s="93">
        <f t="shared" si="2"/>
        <v>1.272627584020835</v>
      </c>
    </row>
    <row r="22" spans="1:11" s="69" customFormat="1" ht="18" customHeight="1">
      <c r="A22" s="62"/>
      <c r="B22" s="374" t="s">
        <v>138</v>
      </c>
      <c r="C22" s="374"/>
      <c r="D22" s="374"/>
      <c r="E22" s="63"/>
      <c r="F22" s="94">
        <v>31695</v>
      </c>
      <c r="G22" s="89">
        <f t="shared" si="3"/>
        <v>14.518944026825348</v>
      </c>
      <c r="H22" s="90">
        <f t="shared" si="0"/>
        <v>1648</v>
      </c>
      <c r="I22" s="91">
        <f t="shared" si="1"/>
        <v>5.48474057310213</v>
      </c>
      <c r="J22" s="92">
        <v>30047</v>
      </c>
      <c r="K22" s="93">
        <f t="shared" si="2"/>
        <v>12.87062976003838</v>
      </c>
    </row>
    <row r="23" spans="1:11" s="44" customFormat="1" ht="7.5" customHeight="1">
      <c r="A23" s="65"/>
      <c r="B23" s="36"/>
      <c r="C23" s="36"/>
      <c r="D23" s="36"/>
      <c r="E23" s="66"/>
      <c r="F23" s="36"/>
      <c r="G23" s="36"/>
      <c r="H23" s="70"/>
      <c r="I23" s="36"/>
      <c r="J23" s="67"/>
      <c r="K23" s="36"/>
    </row>
    <row r="24" spans="1:11" s="44" customFormat="1" ht="13.5" customHeight="1">
      <c r="A24" s="62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35" spans="1:11" s="30" customFormat="1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6"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8.00390625" style="1" customWidth="1"/>
    <col min="3" max="3" width="6.625" style="1" customWidth="1"/>
    <col min="4" max="4" width="5.75390625" style="1" customWidth="1"/>
    <col min="5" max="5" width="6.625" style="1" customWidth="1"/>
    <col min="6" max="6" width="8.375" style="1" bestFit="1" customWidth="1"/>
    <col min="7" max="8" width="5.75390625" style="1" customWidth="1"/>
    <col min="9" max="9" width="6.625" style="1" customWidth="1"/>
    <col min="10" max="10" width="8.625" style="1" bestFit="1" customWidth="1"/>
    <col min="11" max="12" width="6.125" style="1" customWidth="1"/>
    <col min="13" max="13" width="7.625" style="1" customWidth="1"/>
    <col min="14" max="14" width="3.50390625" style="1" customWidth="1"/>
    <col min="15" max="15" width="6.375" style="1" bestFit="1" customWidth="1"/>
    <col min="16" max="16" width="14.875" style="1" customWidth="1"/>
    <col min="17" max="17" width="7.75390625" style="1" customWidth="1"/>
    <col min="18" max="18" width="7.375" style="1" customWidth="1"/>
    <col min="19" max="19" width="14.25390625" style="1" customWidth="1"/>
    <col min="20" max="20" width="9.00390625" style="1" customWidth="1"/>
    <col min="21" max="21" width="6.625" style="1" customWidth="1"/>
    <col min="22" max="22" width="5.50390625" style="1" customWidth="1"/>
    <col min="23" max="16384" width="9.00390625" style="1" customWidth="1"/>
  </cols>
  <sheetData>
    <row r="1" spans="1:19" ht="13.5" customHeight="1">
      <c r="A1" s="37" t="s">
        <v>250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P1" s="97"/>
      <c r="Q1" s="98"/>
      <c r="R1" s="34"/>
      <c r="S1" s="99"/>
    </row>
    <row r="2" spans="1:2" ht="6" customHeight="1">
      <c r="A2" s="34"/>
      <c r="B2" s="34"/>
    </row>
    <row r="3" spans="1:14" ht="15" customHeight="1">
      <c r="A3" s="35"/>
      <c r="B3" s="100"/>
      <c r="C3" s="101"/>
      <c r="D3" s="377" t="s">
        <v>143</v>
      </c>
      <c r="E3" s="377"/>
      <c r="F3" s="102"/>
      <c r="G3" s="101"/>
      <c r="H3" s="377" t="s">
        <v>140</v>
      </c>
      <c r="I3" s="377"/>
      <c r="J3" s="102"/>
      <c r="K3" s="101"/>
      <c r="L3" s="103" t="s">
        <v>144</v>
      </c>
      <c r="M3" s="43"/>
      <c r="N3" s="34"/>
    </row>
    <row r="4" spans="1:14" s="104" customFormat="1" ht="15" customHeight="1">
      <c r="A4" s="378" t="s">
        <v>145</v>
      </c>
      <c r="B4" s="379"/>
      <c r="C4" s="375" t="s">
        <v>114</v>
      </c>
      <c r="D4" s="376"/>
      <c r="E4" s="38" t="s">
        <v>146</v>
      </c>
      <c r="F4" s="38" t="s">
        <v>90</v>
      </c>
      <c r="G4" s="375" t="s">
        <v>114</v>
      </c>
      <c r="H4" s="376"/>
      <c r="I4" s="38" t="s">
        <v>146</v>
      </c>
      <c r="J4" s="38" t="s">
        <v>90</v>
      </c>
      <c r="K4" s="375" t="s">
        <v>114</v>
      </c>
      <c r="L4" s="376"/>
      <c r="M4" s="105" t="s">
        <v>146</v>
      </c>
      <c r="N4" s="106"/>
    </row>
    <row r="5" spans="1:14" s="107" customFormat="1" ht="15" customHeight="1">
      <c r="A5" s="108"/>
      <c r="B5" s="109"/>
      <c r="C5" s="110"/>
      <c r="D5" s="111"/>
      <c r="E5" s="112" t="s">
        <v>147</v>
      </c>
      <c r="F5" s="112"/>
      <c r="G5" s="110"/>
      <c r="H5" s="111"/>
      <c r="I5" s="112" t="s">
        <v>147</v>
      </c>
      <c r="J5" s="112"/>
      <c r="K5" s="110"/>
      <c r="L5" s="111"/>
      <c r="M5" s="110" t="s">
        <v>147</v>
      </c>
      <c r="N5" s="113"/>
    </row>
    <row r="6" spans="1:14" ht="24.75" customHeight="1">
      <c r="A6" s="380" t="s">
        <v>148</v>
      </c>
      <c r="B6" s="381"/>
      <c r="C6" s="362">
        <f>SUM(C7:D16)</f>
        <v>24038</v>
      </c>
      <c r="D6" s="358"/>
      <c r="E6" s="149">
        <f aca="true" t="shared" si="0" ref="E6:E16">C6/$C$6*100</f>
        <v>100</v>
      </c>
      <c r="F6" s="83">
        <f aca="true" t="shared" si="1" ref="F6:F15">C6-G6</f>
        <v>-560</v>
      </c>
      <c r="G6" s="362">
        <f>SUM(G7:H16)</f>
        <v>24598</v>
      </c>
      <c r="H6" s="358"/>
      <c r="I6" s="149">
        <f aca="true" t="shared" si="2" ref="I6:I16">G6/$G$6*100</f>
        <v>100</v>
      </c>
      <c r="J6" s="83">
        <f aca="true" t="shared" si="3" ref="J6:J15">G6-K6</f>
        <v>-1508</v>
      </c>
      <c r="K6" s="359">
        <v>26106</v>
      </c>
      <c r="L6" s="360"/>
      <c r="M6" s="149">
        <f aca="true" t="shared" si="4" ref="M6:M15">K6/$K$6*100</f>
        <v>100</v>
      </c>
      <c r="N6" s="34"/>
    </row>
    <row r="7" spans="1:14" ht="18" customHeight="1">
      <c r="A7" s="361" t="s">
        <v>149</v>
      </c>
      <c r="B7" s="357"/>
      <c r="C7" s="352">
        <v>14653</v>
      </c>
      <c r="D7" s="353"/>
      <c r="E7" s="149">
        <f t="shared" si="0"/>
        <v>60.95765038688743</v>
      </c>
      <c r="F7" s="83">
        <f t="shared" si="1"/>
        <v>-103</v>
      </c>
      <c r="G7" s="352">
        <v>14756</v>
      </c>
      <c r="H7" s="353"/>
      <c r="I7" s="149">
        <f t="shared" si="2"/>
        <v>59.988616960728514</v>
      </c>
      <c r="J7" s="83">
        <f t="shared" si="3"/>
        <v>-1294</v>
      </c>
      <c r="K7" s="354">
        <v>16050</v>
      </c>
      <c r="L7" s="355"/>
      <c r="M7" s="149">
        <f t="shared" si="4"/>
        <v>61.48011951275569</v>
      </c>
      <c r="N7" s="34"/>
    </row>
    <row r="8" spans="1:14" ht="18" customHeight="1">
      <c r="A8" s="361" t="s">
        <v>150</v>
      </c>
      <c r="B8" s="357"/>
      <c r="C8" s="352">
        <v>4649</v>
      </c>
      <c r="D8" s="353"/>
      <c r="E8" s="149">
        <f t="shared" si="0"/>
        <v>19.340211332057574</v>
      </c>
      <c r="F8" s="83">
        <f t="shared" si="1"/>
        <v>-274</v>
      </c>
      <c r="G8" s="352">
        <v>4923</v>
      </c>
      <c r="H8" s="353"/>
      <c r="I8" s="149">
        <f t="shared" si="2"/>
        <v>20.013822261972518</v>
      </c>
      <c r="J8" s="83">
        <f t="shared" si="3"/>
        <v>-92</v>
      </c>
      <c r="K8" s="354">
        <v>5015</v>
      </c>
      <c r="L8" s="355"/>
      <c r="M8" s="149">
        <f t="shared" si="4"/>
        <v>19.210143262085346</v>
      </c>
      <c r="N8" s="34"/>
    </row>
    <row r="9" spans="1:14" ht="18" customHeight="1">
      <c r="A9" s="361" t="s">
        <v>151</v>
      </c>
      <c r="B9" s="357"/>
      <c r="C9" s="352">
        <v>2659</v>
      </c>
      <c r="D9" s="353"/>
      <c r="E9" s="149">
        <f t="shared" si="0"/>
        <v>11.061652383725768</v>
      </c>
      <c r="F9" s="83">
        <f t="shared" si="1"/>
        <v>-107</v>
      </c>
      <c r="G9" s="352">
        <v>2766</v>
      </c>
      <c r="H9" s="353"/>
      <c r="I9" s="149">
        <f t="shared" si="2"/>
        <v>11.244816651760306</v>
      </c>
      <c r="J9" s="83">
        <f t="shared" si="3"/>
        <v>-59</v>
      </c>
      <c r="K9" s="354">
        <v>2825</v>
      </c>
      <c r="L9" s="355"/>
      <c r="M9" s="149">
        <f t="shared" si="4"/>
        <v>10.82126714165326</v>
      </c>
      <c r="N9" s="34"/>
    </row>
    <row r="10" spans="1:14" ht="18" customHeight="1">
      <c r="A10" s="361" t="s">
        <v>152</v>
      </c>
      <c r="B10" s="357"/>
      <c r="C10" s="352">
        <v>845</v>
      </c>
      <c r="D10" s="353"/>
      <c r="E10" s="149">
        <f t="shared" si="0"/>
        <v>3.515267493135868</v>
      </c>
      <c r="F10" s="83">
        <f t="shared" si="1"/>
        <v>-58</v>
      </c>
      <c r="G10" s="352">
        <v>903</v>
      </c>
      <c r="H10" s="353"/>
      <c r="I10" s="149">
        <f t="shared" si="2"/>
        <v>3.671030165054069</v>
      </c>
      <c r="J10" s="83">
        <f t="shared" si="3"/>
        <v>-42</v>
      </c>
      <c r="K10" s="354">
        <v>945</v>
      </c>
      <c r="L10" s="355"/>
      <c r="M10" s="149">
        <f t="shared" si="4"/>
        <v>3.6198575040220637</v>
      </c>
      <c r="N10" s="34"/>
    </row>
    <row r="11" spans="1:14" ht="18" customHeight="1">
      <c r="A11" s="361" t="s">
        <v>153</v>
      </c>
      <c r="B11" s="357"/>
      <c r="C11" s="352">
        <v>590</v>
      </c>
      <c r="D11" s="353"/>
      <c r="E11" s="149">
        <f t="shared" si="0"/>
        <v>2.4544471253848075</v>
      </c>
      <c r="F11" s="83">
        <f t="shared" si="1"/>
        <v>-19</v>
      </c>
      <c r="G11" s="352">
        <v>609</v>
      </c>
      <c r="H11" s="353"/>
      <c r="I11" s="149">
        <f t="shared" si="2"/>
        <v>2.4758110415480936</v>
      </c>
      <c r="J11" s="83">
        <f t="shared" si="3"/>
        <v>-25</v>
      </c>
      <c r="K11" s="354">
        <v>634</v>
      </c>
      <c r="L11" s="355"/>
      <c r="M11" s="149">
        <f t="shared" si="4"/>
        <v>2.428560484179882</v>
      </c>
      <c r="N11" s="34"/>
    </row>
    <row r="12" spans="1:14" ht="18" customHeight="1">
      <c r="A12" s="361" t="s">
        <v>154</v>
      </c>
      <c r="B12" s="357"/>
      <c r="C12" s="352">
        <v>368</v>
      </c>
      <c r="D12" s="353"/>
      <c r="E12" s="149">
        <f t="shared" si="0"/>
        <v>1.5309093934603546</v>
      </c>
      <c r="F12" s="83">
        <f t="shared" si="1"/>
        <v>-9</v>
      </c>
      <c r="G12" s="352">
        <v>377</v>
      </c>
      <c r="H12" s="353"/>
      <c r="I12" s="149">
        <f t="shared" si="2"/>
        <v>1.532644930482153</v>
      </c>
      <c r="J12" s="83">
        <f t="shared" si="3"/>
        <v>-6</v>
      </c>
      <c r="K12" s="354">
        <v>383</v>
      </c>
      <c r="L12" s="355"/>
      <c r="M12" s="149">
        <f t="shared" si="4"/>
        <v>1.4670956868152916</v>
      </c>
      <c r="N12" s="34"/>
    </row>
    <row r="13" spans="1:14" ht="18" customHeight="1">
      <c r="A13" s="361" t="s">
        <v>155</v>
      </c>
      <c r="B13" s="357"/>
      <c r="C13" s="352">
        <v>131</v>
      </c>
      <c r="D13" s="353"/>
      <c r="E13" s="149">
        <f t="shared" si="0"/>
        <v>0.5449704634328979</v>
      </c>
      <c r="F13" s="83">
        <f t="shared" si="1"/>
        <v>-29</v>
      </c>
      <c r="G13" s="352">
        <v>160</v>
      </c>
      <c r="H13" s="353"/>
      <c r="I13" s="149">
        <f t="shared" si="2"/>
        <v>0.6504593869420279</v>
      </c>
      <c r="J13" s="83">
        <f t="shared" si="3"/>
        <v>-7</v>
      </c>
      <c r="K13" s="354">
        <v>167</v>
      </c>
      <c r="L13" s="355"/>
      <c r="M13" s="149">
        <f t="shared" si="4"/>
        <v>0.6396996858959626</v>
      </c>
      <c r="N13" s="34"/>
    </row>
    <row r="14" spans="1:14" ht="18" customHeight="1">
      <c r="A14" s="361" t="s">
        <v>156</v>
      </c>
      <c r="B14" s="357"/>
      <c r="C14" s="352">
        <v>45</v>
      </c>
      <c r="D14" s="353"/>
      <c r="E14" s="149">
        <f t="shared" si="0"/>
        <v>0.18720359430901073</v>
      </c>
      <c r="F14" s="83">
        <f t="shared" si="1"/>
        <v>2</v>
      </c>
      <c r="G14" s="352">
        <v>43</v>
      </c>
      <c r="H14" s="353"/>
      <c r="I14" s="149">
        <f t="shared" si="2"/>
        <v>0.17481096024066997</v>
      </c>
      <c r="J14" s="83">
        <f t="shared" si="3"/>
        <v>-1</v>
      </c>
      <c r="K14" s="354">
        <v>44</v>
      </c>
      <c r="L14" s="355"/>
      <c r="M14" s="149">
        <f t="shared" si="4"/>
        <v>0.16854362981690033</v>
      </c>
      <c r="N14" s="34"/>
    </row>
    <row r="15" spans="1:14" ht="18" customHeight="1">
      <c r="A15" s="361" t="s">
        <v>157</v>
      </c>
      <c r="B15" s="357"/>
      <c r="C15" s="352">
        <v>43</v>
      </c>
      <c r="D15" s="353"/>
      <c r="E15" s="149">
        <f t="shared" si="0"/>
        <v>0.17888343456194358</v>
      </c>
      <c r="F15" s="83">
        <f t="shared" si="1"/>
        <v>1</v>
      </c>
      <c r="G15" s="352">
        <v>42</v>
      </c>
      <c r="H15" s="353"/>
      <c r="I15" s="149">
        <f t="shared" si="2"/>
        <v>0.1707455890722823</v>
      </c>
      <c r="J15" s="83">
        <f t="shared" si="3"/>
        <v>-1</v>
      </c>
      <c r="K15" s="354">
        <v>43</v>
      </c>
      <c r="L15" s="355"/>
      <c r="M15" s="149">
        <f t="shared" si="4"/>
        <v>0.16471309277560714</v>
      </c>
      <c r="N15" s="34"/>
    </row>
    <row r="16" spans="1:14" ht="18" customHeight="1">
      <c r="A16" s="356" t="s">
        <v>158</v>
      </c>
      <c r="B16" s="382"/>
      <c r="C16" s="383">
        <v>55</v>
      </c>
      <c r="D16" s="384"/>
      <c r="E16" s="150">
        <f t="shared" si="0"/>
        <v>0.22880439304434644</v>
      </c>
      <c r="F16" s="151" t="s">
        <v>179</v>
      </c>
      <c r="G16" s="383">
        <v>19</v>
      </c>
      <c r="H16" s="384"/>
      <c r="I16" s="150">
        <f t="shared" si="2"/>
        <v>0.07724205219936581</v>
      </c>
      <c r="J16" s="151" t="s">
        <v>179</v>
      </c>
      <c r="K16" s="383" t="s">
        <v>180</v>
      </c>
      <c r="L16" s="384"/>
      <c r="M16" s="152" t="s">
        <v>180</v>
      </c>
      <c r="N16" s="34"/>
    </row>
    <row r="17" spans="1:14" ht="18" customHeight="1">
      <c r="A17" s="115"/>
      <c r="B17" s="95"/>
      <c r="C17" s="117"/>
      <c r="D17" s="118"/>
      <c r="E17" s="116"/>
      <c r="F17" s="119"/>
      <c r="G17" s="117"/>
      <c r="H17" s="118"/>
      <c r="I17" s="116"/>
      <c r="J17" s="119"/>
      <c r="K17" s="117"/>
      <c r="L17" s="118"/>
      <c r="M17" s="120"/>
      <c r="N17" s="34"/>
    </row>
  </sheetData>
  <mergeCells count="50">
    <mergeCell ref="A16:B16"/>
    <mergeCell ref="C16:D16"/>
    <mergeCell ref="G16:H16"/>
    <mergeCell ref="K16:L16"/>
    <mergeCell ref="A15:B15"/>
    <mergeCell ref="C15:D15"/>
    <mergeCell ref="G15:H15"/>
    <mergeCell ref="K15:L15"/>
    <mergeCell ref="A14:B14"/>
    <mergeCell ref="C14:D14"/>
    <mergeCell ref="G14:H14"/>
    <mergeCell ref="K14:L14"/>
    <mergeCell ref="A13:B13"/>
    <mergeCell ref="C13:D13"/>
    <mergeCell ref="G13:H13"/>
    <mergeCell ref="K13:L13"/>
    <mergeCell ref="A12:B12"/>
    <mergeCell ref="C12:D12"/>
    <mergeCell ref="G12:H12"/>
    <mergeCell ref="K12:L12"/>
    <mergeCell ref="A11:B11"/>
    <mergeCell ref="C11:D11"/>
    <mergeCell ref="G11:H11"/>
    <mergeCell ref="K11:L11"/>
    <mergeCell ref="A10:B10"/>
    <mergeCell ref="C10:D10"/>
    <mergeCell ref="G10:H10"/>
    <mergeCell ref="K10:L10"/>
    <mergeCell ref="A9:B9"/>
    <mergeCell ref="C9:D9"/>
    <mergeCell ref="G9:H9"/>
    <mergeCell ref="K9:L9"/>
    <mergeCell ref="A8:B8"/>
    <mergeCell ref="C8:D8"/>
    <mergeCell ref="G8:H8"/>
    <mergeCell ref="K8:L8"/>
    <mergeCell ref="A7:B7"/>
    <mergeCell ref="C7:D7"/>
    <mergeCell ref="G7:H7"/>
    <mergeCell ref="K7:L7"/>
    <mergeCell ref="A6:B6"/>
    <mergeCell ref="C6:D6"/>
    <mergeCell ref="G6:H6"/>
    <mergeCell ref="K6:L6"/>
    <mergeCell ref="K4:L4"/>
    <mergeCell ref="D3:E3"/>
    <mergeCell ref="H3:I3"/>
    <mergeCell ref="A4:B4"/>
    <mergeCell ref="C4:D4"/>
    <mergeCell ref="G4:H4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8.00390625" style="1" customWidth="1"/>
    <col min="3" max="3" width="6.625" style="1" customWidth="1"/>
    <col min="4" max="4" width="5.75390625" style="1" customWidth="1"/>
    <col min="5" max="5" width="6.625" style="1" customWidth="1"/>
    <col min="6" max="6" width="8.375" style="1" bestFit="1" customWidth="1"/>
    <col min="7" max="8" width="5.75390625" style="1" customWidth="1"/>
    <col min="9" max="9" width="6.625" style="1" customWidth="1"/>
    <col min="10" max="10" width="7.50390625" style="1" bestFit="1" customWidth="1"/>
    <col min="11" max="12" width="6.125" style="1" customWidth="1"/>
    <col min="13" max="13" width="7.625" style="1" customWidth="1"/>
    <col min="14" max="14" width="3.50390625" style="1" customWidth="1"/>
    <col min="15" max="15" width="6.375" style="1" bestFit="1" customWidth="1"/>
    <col min="16" max="16" width="14.875" style="1" customWidth="1"/>
    <col min="17" max="17" width="7.75390625" style="1" customWidth="1"/>
    <col min="18" max="18" width="7.375" style="1" customWidth="1"/>
    <col min="19" max="19" width="14.25390625" style="1" customWidth="1"/>
    <col min="20" max="20" width="9.00390625" style="1" customWidth="1"/>
    <col min="21" max="21" width="6.625" style="1" customWidth="1"/>
    <col min="22" max="22" width="5.50390625" style="1" customWidth="1"/>
    <col min="23" max="16384" width="9.00390625" style="1" customWidth="1"/>
  </cols>
  <sheetData>
    <row r="1" spans="1:13" ht="18" customHeight="1">
      <c r="A1" s="37" t="s">
        <v>251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2" ht="6" customHeight="1">
      <c r="A2" s="34"/>
      <c r="B2" s="34"/>
    </row>
    <row r="3" spans="1:13" ht="15" customHeight="1">
      <c r="A3" s="35"/>
      <c r="B3" s="100"/>
      <c r="C3" s="101"/>
      <c r="D3" s="377" t="s">
        <v>143</v>
      </c>
      <c r="E3" s="377"/>
      <c r="F3" s="102"/>
      <c r="G3" s="101"/>
      <c r="H3" s="377" t="s">
        <v>140</v>
      </c>
      <c r="I3" s="377"/>
      <c r="J3" s="102"/>
      <c r="K3" s="101"/>
      <c r="L3" s="103" t="s">
        <v>144</v>
      </c>
      <c r="M3" s="43"/>
    </row>
    <row r="4" spans="1:13" ht="15" customHeight="1">
      <c r="A4" s="378" t="s">
        <v>145</v>
      </c>
      <c r="B4" s="379"/>
      <c r="C4" s="375" t="s">
        <v>159</v>
      </c>
      <c r="D4" s="376"/>
      <c r="E4" s="38" t="s">
        <v>146</v>
      </c>
      <c r="F4" s="38" t="s">
        <v>90</v>
      </c>
      <c r="G4" s="375" t="s">
        <v>159</v>
      </c>
      <c r="H4" s="376"/>
      <c r="I4" s="38" t="s">
        <v>146</v>
      </c>
      <c r="J4" s="38" t="s">
        <v>90</v>
      </c>
      <c r="K4" s="375" t="s">
        <v>159</v>
      </c>
      <c r="L4" s="376"/>
      <c r="M4" s="105" t="s">
        <v>146</v>
      </c>
    </row>
    <row r="5" spans="1:13" ht="15" customHeight="1">
      <c r="A5" s="108"/>
      <c r="B5" s="109"/>
      <c r="C5" s="110"/>
      <c r="D5" s="111"/>
      <c r="E5" s="112" t="s">
        <v>147</v>
      </c>
      <c r="F5" s="112"/>
      <c r="G5" s="110"/>
      <c r="H5" s="111"/>
      <c r="I5" s="112" t="s">
        <v>147</v>
      </c>
      <c r="J5" s="112"/>
      <c r="K5" s="110"/>
      <c r="L5" s="111"/>
      <c r="M5" s="110" t="s">
        <v>147</v>
      </c>
    </row>
    <row r="6" spans="1:13" ht="24.75" customHeight="1">
      <c r="A6" s="380" t="s">
        <v>148</v>
      </c>
      <c r="B6" s="381"/>
      <c r="C6" s="388">
        <f>SUM(C7:D15)</f>
        <v>218301</v>
      </c>
      <c r="D6" s="389"/>
      <c r="E6" s="114">
        <f aca="true" t="shared" si="0" ref="E6:E15">C6/$C$6*100</f>
        <v>100</v>
      </c>
      <c r="F6" s="74">
        <f aca="true" t="shared" si="1" ref="F6:F15">C6-G6</f>
        <v>-15153</v>
      </c>
      <c r="G6" s="388">
        <v>233454</v>
      </c>
      <c r="H6" s="389"/>
      <c r="I6" s="114">
        <f aca="true" t="shared" si="2" ref="I6:I15">G6/$G$6*100</f>
        <v>100</v>
      </c>
      <c r="J6" s="74">
        <f aca="true" t="shared" si="3" ref="J6:J15">G6-K6</f>
        <v>-5867</v>
      </c>
      <c r="K6" s="388">
        <v>239321</v>
      </c>
      <c r="L6" s="390"/>
      <c r="M6" s="114">
        <f aca="true" t="shared" si="4" ref="M6:M15">K6/$K$6*100</f>
        <v>100</v>
      </c>
    </row>
    <row r="7" spans="1:13" ht="24.75" customHeight="1">
      <c r="A7" s="361" t="s">
        <v>149</v>
      </c>
      <c r="B7" s="357"/>
      <c r="C7" s="385">
        <v>31377</v>
      </c>
      <c r="D7" s="386"/>
      <c r="E7" s="114">
        <f t="shared" si="0"/>
        <v>14.373273599296384</v>
      </c>
      <c r="F7" s="74">
        <f t="shared" si="1"/>
        <v>-722</v>
      </c>
      <c r="G7" s="385">
        <v>32099</v>
      </c>
      <c r="H7" s="386"/>
      <c r="I7" s="114">
        <f t="shared" si="2"/>
        <v>13.749603776332812</v>
      </c>
      <c r="J7" s="74">
        <f t="shared" si="3"/>
        <v>-1440</v>
      </c>
      <c r="K7" s="385">
        <v>33539</v>
      </c>
      <c r="L7" s="387"/>
      <c r="M7" s="114">
        <f t="shared" si="4"/>
        <v>14.014231931171942</v>
      </c>
    </row>
    <row r="8" spans="1:13" ht="24.75" customHeight="1">
      <c r="A8" s="361" t="s">
        <v>150</v>
      </c>
      <c r="B8" s="357"/>
      <c r="C8" s="385">
        <v>30364</v>
      </c>
      <c r="D8" s="386"/>
      <c r="E8" s="114">
        <f t="shared" si="0"/>
        <v>13.909235413488716</v>
      </c>
      <c r="F8" s="74">
        <f t="shared" si="1"/>
        <v>-1629</v>
      </c>
      <c r="G8" s="385">
        <v>31993</v>
      </c>
      <c r="H8" s="386"/>
      <c r="I8" s="114">
        <f t="shared" si="2"/>
        <v>13.704198685822474</v>
      </c>
      <c r="J8" s="74">
        <f t="shared" si="3"/>
        <v>-525</v>
      </c>
      <c r="K8" s="385">
        <v>32518</v>
      </c>
      <c r="L8" s="387"/>
      <c r="M8" s="114">
        <f t="shared" si="4"/>
        <v>13.587608275078242</v>
      </c>
    </row>
    <row r="9" spans="1:13" ht="24.75" customHeight="1">
      <c r="A9" s="361" t="s">
        <v>151</v>
      </c>
      <c r="B9" s="357"/>
      <c r="C9" s="385">
        <v>35744</v>
      </c>
      <c r="D9" s="386"/>
      <c r="E9" s="114">
        <f t="shared" si="0"/>
        <v>16.37372252073971</v>
      </c>
      <c r="F9" s="74">
        <f t="shared" si="1"/>
        <v>-1178</v>
      </c>
      <c r="G9" s="385">
        <v>36922</v>
      </c>
      <c r="H9" s="386"/>
      <c r="I9" s="114">
        <f t="shared" si="2"/>
        <v>15.815535394553102</v>
      </c>
      <c r="J9" s="74">
        <f t="shared" si="3"/>
        <v>-968</v>
      </c>
      <c r="K9" s="385">
        <v>37890</v>
      </c>
      <c r="L9" s="387"/>
      <c r="M9" s="114">
        <f t="shared" si="4"/>
        <v>15.832292193330296</v>
      </c>
    </row>
    <row r="10" spans="1:13" ht="24.75" customHeight="1">
      <c r="A10" s="361" t="s">
        <v>152</v>
      </c>
      <c r="B10" s="357"/>
      <c r="C10" s="385">
        <v>20049</v>
      </c>
      <c r="D10" s="386"/>
      <c r="E10" s="114">
        <f t="shared" si="0"/>
        <v>9.184108180906179</v>
      </c>
      <c r="F10" s="74">
        <f t="shared" si="1"/>
        <v>-1233</v>
      </c>
      <c r="G10" s="385">
        <v>21282</v>
      </c>
      <c r="H10" s="386"/>
      <c r="I10" s="114">
        <f t="shared" si="2"/>
        <v>9.116142794726157</v>
      </c>
      <c r="J10" s="74">
        <f t="shared" si="3"/>
        <v>-1070</v>
      </c>
      <c r="K10" s="385">
        <v>22352</v>
      </c>
      <c r="L10" s="387"/>
      <c r="M10" s="114">
        <f t="shared" si="4"/>
        <v>9.339757062689861</v>
      </c>
    </row>
    <row r="11" spans="1:13" ht="24.75" customHeight="1">
      <c r="A11" s="361" t="s">
        <v>153</v>
      </c>
      <c r="B11" s="357"/>
      <c r="C11" s="385">
        <v>22210</v>
      </c>
      <c r="D11" s="386"/>
      <c r="E11" s="114">
        <f t="shared" si="0"/>
        <v>10.174025771755511</v>
      </c>
      <c r="F11" s="74">
        <f t="shared" si="1"/>
        <v>-546</v>
      </c>
      <c r="G11" s="385">
        <v>22756</v>
      </c>
      <c r="H11" s="386"/>
      <c r="I11" s="114">
        <f t="shared" si="2"/>
        <v>9.747530562766112</v>
      </c>
      <c r="J11" s="74">
        <f t="shared" si="3"/>
        <v>-997</v>
      </c>
      <c r="K11" s="385">
        <v>23753</v>
      </c>
      <c r="L11" s="386"/>
      <c r="M11" s="114">
        <f t="shared" si="4"/>
        <v>9.925163274430576</v>
      </c>
    </row>
    <row r="12" spans="1:13" ht="24.75" customHeight="1">
      <c r="A12" s="361" t="s">
        <v>154</v>
      </c>
      <c r="B12" s="357"/>
      <c r="C12" s="385">
        <v>25438</v>
      </c>
      <c r="D12" s="386"/>
      <c r="E12" s="114">
        <f t="shared" si="0"/>
        <v>11.65271803610611</v>
      </c>
      <c r="F12" s="74">
        <f t="shared" si="1"/>
        <v>-496</v>
      </c>
      <c r="G12" s="385">
        <v>25934</v>
      </c>
      <c r="H12" s="386"/>
      <c r="I12" s="114">
        <f t="shared" si="2"/>
        <v>11.108826578255245</v>
      </c>
      <c r="J12" s="74">
        <f t="shared" si="3"/>
        <v>-91</v>
      </c>
      <c r="K12" s="385">
        <v>26025</v>
      </c>
      <c r="L12" s="386"/>
      <c r="M12" s="114">
        <f t="shared" si="4"/>
        <v>10.874515817667483</v>
      </c>
    </row>
    <row r="13" spans="1:13" ht="24.75" customHeight="1">
      <c r="A13" s="361" t="s">
        <v>155</v>
      </c>
      <c r="B13" s="357"/>
      <c r="C13" s="385">
        <v>17816</v>
      </c>
      <c r="D13" s="386"/>
      <c r="E13" s="114">
        <f t="shared" si="0"/>
        <v>8.161208606465385</v>
      </c>
      <c r="F13" s="74">
        <f t="shared" si="1"/>
        <v>-4458</v>
      </c>
      <c r="G13" s="385">
        <v>22274</v>
      </c>
      <c r="H13" s="386"/>
      <c r="I13" s="114">
        <f t="shared" si="2"/>
        <v>9.541065905917225</v>
      </c>
      <c r="J13" s="74">
        <f t="shared" si="3"/>
        <v>-513</v>
      </c>
      <c r="K13" s="385">
        <v>22787</v>
      </c>
      <c r="L13" s="386"/>
      <c r="M13" s="114">
        <f t="shared" si="4"/>
        <v>9.521521304022631</v>
      </c>
    </row>
    <row r="14" spans="1:13" ht="24.75" customHeight="1">
      <c r="A14" s="361" t="s">
        <v>156</v>
      </c>
      <c r="B14" s="357"/>
      <c r="C14" s="385">
        <v>10720</v>
      </c>
      <c r="D14" s="386"/>
      <c r="E14" s="114">
        <f t="shared" si="0"/>
        <v>4.910650890284515</v>
      </c>
      <c r="F14" s="74">
        <f t="shared" si="1"/>
        <v>161</v>
      </c>
      <c r="G14" s="385">
        <v>10559</v>
      </c>
      <c r="H14" s="386"/>
      <c r="I14" s="114">
        <f t="shared" si="2"/>
        <v>4.522946704704139</v>
      </c>
      <c r="J14" s="74">
        <f t="shared" si="3"/>
        <v>-66</v>
      </c>
      <c r="K14" s="385">
        <v>10625</v>
      </c>
      <c r="L14" s="386"/>
      <c r="M14" s="114">
        <f t="shared" si="4"/>
        <v>4.439643825656754</v>
      </c>
    </row>
    <row r="15" spans="1:22" ht="24.75" customHeight="1">
      <c r="A15" s="361" t="s">
        <v>157</v>
      </c>
      <c r="B15" s="357"/>
      <c r="C15" s="385">
        <v>24583</v>
      </c>
      <c r="D15" s="386"/>
      <c r="E15" s="114">
        <f t="shared" si="0"/>
        <v>11.261056980957486</v>
      </c>
      <c r="F15" s="74">
        <f t="shared" si="1"/>
        <v>-5052</v>
      </c>
      <c r="G15" s="385">
        <v>29635</v>
      </c>
      <c r="H15" s="386"/>
      <c r="I15" s="114">
        <f t="shared" si="2"/>
        <v>12.694149596922735</v>
      </c>
      <c r="J15" s="74">
        <f t="shared" si="3"/>
        <v>-197</v>
      </c>
      <c r="K15" s="385">
        <v>29832</v>
      </c>
      <c r="L15" s="386"/>
      <c r="M15" s="114">
        <f t="shared" si="4"/>
        <v>12.465266315952213</v>
      </c>
      <c r="V15" s="34"/>
    </row>
    <row r="16" spans="1:13" ht="13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</sheetData>
  <mergeCells count="46">
    <mergeCell ref="D3:E3"/>
    <mergeCell ref="H3:I3"/>
    <mergeCell ref="A4:B4"/>
    <mergeCell ref="C4:D4"/>
    <mergeCell ref="G4:H4"/>
    <mergeCell ref="K4:L4"/>
    <mergeCell ref="A6:B6"/>
    <mergeCell ref="C6:D6"/>
    <mergeCell ref="G6:H6"/>
    <mergeCell ref="K6:L6"/>
    <mergeCell ref="A7:B7"/>
    <mergeCell ref="C7:D7"/>
    <mergeCell ref="G7:H7"/>
    <mergeCell ref="K7:L7"/>
    <mergeCell ref="A8:B8"/>
    <mergeCell ref="C8:D8"/>
    <mergeCell ref="G8:H8"/>
    <mergeCell ref="K8:L8"/>
    <mergeCell ref="A9:B9"/>
    <mergeCell ref="C9:D9"/>
    <mergeCell ref="G9:H9"/>
    <mergeCell ref="K9:L9"/>
    <mergeCell ref="A10:B10"/>
    <mergeCell ref="C10:D10"/>
    <mergeCell ref="G10:H10"/>
    <mergeCell ref="K10:L10"/>
    <mergeCell ref="A11:B11"/>
    <mergeCell ref="C11:D11"/>
    <mergeCell ref="G11:H11"/>
    <mergeCell ref="K11:L11"/>
    <mergeCell ref="A12:B12"/>
    <mergeCell ref="C12:D12"/>
    <mergeCell ref="G12:H12"/>
    <mergeCell ref="K12:L12"/>
    <mergeCell ref="A13:B13"/>
    <mergeCell ref="C13:D13"/>
    <mergeCell ref="G13:H13"/>
    <mergeCell ref="K13:L13"/>
    <mergeCell ref="A14:B14"/>
    <mergeCell ref="C14:D14"/>
    <mergeCell ref="G14:H14"/>
    <mergeCell ref="K14:L14"/>
    <mergeCell ref="A15:B15"/>
    <mergeCell ref="C15:D15"/>
    <mergeCell ref="G15:H15"/>
    <mergeCell ref="K15:L15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25390625" style="1" customWidth="1"/>
    <col min="2" max="2" width="8.00390625" style="1" customWidth="1"/>
    <col min="3" max="3" width="12.625" style="1" customWidth="1"/>
    <col min="4" max="4" width="9.75390625" style="1" customWidth="1"/>
    <col min="5" max="5" width="6.875" style="1" bestFit="1" customWidth="1"/>
    <col min="6" max="6" width="5.875" style="1" bestFit="1" customWidth="1"/>
    <col min="7" max="7" width="8.375" style="1" bestFit="1" customWidth="1"/>
    <col min="8" max="9" width="5.75390625" style="1" customWidth="1"/>
    <col min="10" max="10" width="6.625" style="1" customWidth="1"/>
    <col min="11" max="11" width="7.125" style="1" customWidth="1"/>
    <col min="12" max="13" width="6.125" style="1" customWidth="1"/>
    <col min="14" max="14" width="7.625" style="1" customWidth="1"/>
    <col min="15" max="15" width="3.50390625" style="1" customWidth="1"/>
    <col min="16" max="16" width="6.375" style="1" bestFit="1" customWidth="1"/>
    <col min="17" max="17" width="14.875" style="1" customWidth="1"/>
    <col min="18" max="18" width="7.75390625" style="1" customWidth="1"/>
    <col min="19" max="19" width="7.375" style="1" customWidth="1"/>
    <col min="20" max="20" width="14.25390625" style="1" customWidth="1"/>
    <col min="21" max="21" width="9.00390625" style="1" customWidth="1"/>
    <col min="22" max="22" width="6.625" style="1" customWidth="1"/>
    <col min="23" max="23" width="5.50390625" style="1" customWidth="1"/>
    <col min="24" max="16384" width="9.00390625" style="1" customWidth="1"/>
  </cols>
  <sheetData>
    <row r="1" spans="1:14" s="58" customFormat="1" ht="13.5" customHeight="1">
      <c r="A1" s="153" t="s">
        <v>252</v>
      </c>
      <c r="C1" s="121"/>
      <c r="D1" s="122"/>
      <c r="E1" s="123"/>
      <c r="F1" s="124"/>
      <c r="G1" s="125"/>
      <c r="H1" s="125"/>
      <c r="I1" s="126"/>
      <c r="J1" s="126"/>
      <c r="K1" s="126"/>
      <c r="L1" s="126"/>
      <c r="M1" s="127"/>
      <c r="N1" s="127"/>
    </row>
    <row r="2" spans="1:17" s="58" customFormat="1" ht="9.75" customHeight="1">
      <c r="A2" s="128"/>
      <c r="B2" s="128"/>
      <c r="C2" s="128"/>
      <c r="D2" s="128"/>
      <c r="E2" s="129"/>
      <c r="F2" s="130"/>
      <c r="G2" s="130"/>
      <c r="H2" s="130"/>
      <c r="I2" s="131"/>
      <c r="J2" s="131"/>
      <c r="K2" s="131"/>
      <c r="L2" s="131"/>
      <c r="M2" s="132"/>
      <c r="N2" s="132"/>
      <c r="Q2" s="133"/>
    </row>
    <row r="3" spans="1:14" s="58" customFormat="1" ht="32.25" customHeight="1">
      <c r="A3" s="134"/>
      <c r="B3" s="135" t="s">
        <v>160</v>
      </c>
      <c r="C3" s="136"/>
      <c r="D3" s="137" t="s">
        <v>161</v>
      </c>
      <c r="E3" s="138" t="s">
        <v>162</v>
      </c>
      <c r="F3" s="138" t="s">
        <v>163</v>
      </c>
      <c r="G3" s="138" t="s">
        <v>164</v>
      </c>
      <c r="H3" s="139" t="s">
        <v>152</v>
      </c>
      <c r="I3" s="139" t="s">
        <v>153</v>
      </c>
      <c r="J3" s="139" t="s">
        <v>154</v>
      </c>
      <c r="K3" s="139" t="s">
        <v>165</v>
      </c>
      <c r="L3" s="140" t="s">
        <v>166</v>
      </c>
      <c r="M3" s="140" t="s">
        <v>167</v>
      </c>
      <c r="N3" s="141" t="s">
        <v>142</v>
      </c>
    </row>
    <row r="4" spans="1:17" s="58" customFormat="1" ht="19.5" customHeight="1">
      <c r="A4" s="391" t="s">
        <v>168</v>
      </c>
      <c r="B4" s="391"/>
      <c r="C4" s="392"/>
      <c r="D4" s="154">
        <f aca="true" t="shared" si="0" ref="D4:N4">SUM(D5:D19)</f>
        <v>24038</v>
      </c>
      <c r="E4" s="155">
        <f t="shared" si="0"/>
        <v>14653</v>
      </c>
      <c r="F4" s="155">
        <f t="shared" si="0"/>
        <v>4649</v>
      </c>
      <c r="G4" s="155">
        <f t="shared" si="0"/>
        <v>2659</v>
      </c>
      <c r="H4" s="155">
        <f t="shared" si="0"/>
        <v>845</v>
      </c>
      <c r="I4" s="155">
        <f t="shared" si="0"/>
        <v>590</v>
      </c>
      <c r="J4" s="155">
        <f t="shared" si="0"/>
        <v>368</v>
      </c>
      <c r="K4" s="155">
        <f t="shared" si="0"/>
        <v>131</v>
      </c>
      <c r="L4" s="155">
        <f t="shared" si="0"/>
        <v>45</v>
      </c>
      <c r="M4" s="155">
        <f t="shared" si="0"/>
        <v>43</v>
      </c>
      <c r="N4" s="155">
        <f t="shared" si="0"/>
        <v>55</v>
      </c>
      <c r="P4" s="142"/>
      <c r="Q4" s="30"/>
    </row>
    <row r="5" spans="1:17" s="58" customFormat="1" ht="19.5" customHeight="1">
      <c r="A5" s="393" t="s">
        <v>169</v>
      </c>
      <c r="B5" s="393"/>
      <c r="C5" s="394"/>
      <c r="D5" s="156">
        <v>12</v>
      </c>
      <c r="E5" s="157">
        <v>4</v>
      </c>
      <c r="F5" s="157">
        <v>6</v>
      </c>
      <c r="G5" s="157">
        <v>2</v>
      </c>
      <c r="H5" s="158" t="s">
        <v>181</v>
      </c>
      <c r="I5" s="158" t="s">
        <v>181</v>
      </c>
      <c r="J5" s="158" t="s">
        <v>181</v>
      </c>
      <c r="K5" s="158" t="s">
        <v>181</v>
      </c>
      <c r="L5" s="158" t="s">
        <v>181</v>
      </c>
      <c r="M5" s="158" t="s">
        <v>181</v>
      </c>
      <c r="N5" s="158" t="s">
        <v>181</v>
      </c>
      <c r="P5" s="142"/>
      <c r="Q5" s="1"/>
    </row>
    <row r="6" spans="1:18" s="58" customFormat="1" ht="19.5" customHeight="1">
      <c r="A6" s="393" t="s">
        <v>170</v>
      </c>
      <c r="B6" s="393"/>
      <c r="C6" s="394"/>
      <c r="D6" s="159">
        <v>3</v>
      </c>
      <c r="E6" s="158" t="s">
        <v>181</v>
      </c>
      <c r="F6" s="158">
        <v>2</v>
      </c>
      <c r="G6" s="158" t="s">
        <v>181</v>
      </c>
      <c r="H6" s="158" t="s">
        <v>181</v>
      </c>
      <c r="I6" s="160">
        <v>1</v>
      </c>
      <c r="J6" s="158" t="s">
        <v>181</v>
      </c>
      <c r="K6" s="158" t="s">
        <v>181</v>
      </c>
      <c r="L6" s="158" t="s">
        <v>181</v>
      </c>
      <c r="M6" s="158" t="s">
        <v>181</v>
      </c>
      <c r="N6" s="158" t="s">
        <v>181</v>
      </c>
      <c r="P6" s="142"/>
      <c r="Q6" s="1"/>
      <c r="R6" s="133"/>
    </row>
    <row r="7" spans="1:17" s="58" customFormat="1" ht="19.5" customHeight="1">
      <c r="A7" s="393" t="s">
        <v>171</v>
      </c>
      <c r="B7" s="393"/>
      <c r="C7" s="394"/>
      <c r="D7" s="156">
        <v>2037</v>
      </c>
      <c r="E7" s="158">
        <v>968</v>
      </c>
      <c r="F7" s="157">
        <v>537</v>
      </c>
      <c r="G7" s="158">
        <v>351</v>
      </c>
      <c r="H7" s="160">
        <v>78</v>
      </c>
      <c r="I7" s="161">
        <v>57</v>
      </c>
      <c r="J7" s="160">
        <v>33</v>
      </c>
      <c r="K7" s="160">
        <v>8</v>
      </c>
      <c r="L7" s="162">
        <v>3</v>
      </c>
      <c r="M7" s="162">
        <v>1</v>
      </c>
      <c r="N7" s="160">
        <v>1</v>
      </c>
      <c r="P7" s="142"/>
      <c r="Q7" s="1"/>
    </row>
    <row r="8" spans="1:17" s="58" customFormat="1" ht="19.5" customHeight="1">
      <c r="A8" s="393" t="s">
        <v>133</v>
      </c>
      <c r="B8" s="393"/>
      <c r="C8" s="394"/>
      <c r="D8" s="156">
        <v>2050</v>
      </c>
      <c r="E8" s="158">
        <v>862</v>
      </c>
      <c r="F8" s="157">
        <v>461</v>
      </c>
      <c r="G8" s="158">
        <v>331</v>
      </c>
      <c r="H8" s="160">
        <v>129</v>
      </c>
      <c r="I8" s="161">
        <v>114</v>
      </c>
      <c r="J8" s="160">
        <v>88</v>
      </c>
      <c r="K8" s="160">
        <v>31</v>
      </c>
      <c r="L8" s="162">
        <v>8</v>
      </c>
      <c r="M8" s="162">
        <v>24</v>
      </c>
      <c r="N8" s="160">
        <v>2</v>
      </c>
      <c r="P8" s="142"/>
      <c r="Q8" s="1"/>
    </row>
    <row r="9" spans="1:18" s="58" customFormat="1" ht="19.5" customHeight="1">
      <c r="A9" s="395" t="s">
        <v>172</v>
      </c>
      <c r="B9" s="395"/>
      <c r="C9" s="396"/>
      <c r="D9" s="156">
        <v>14</v>
      </c>
      <c r="E9" s="157">
        <v>1</v>
      </c>
      <c r="F9" s="157">
        <v>2</v>
      </c>
      <c r="G9" s="157">
        <v>2</v>
      </c>
      <c r="H9" s="161">
        <v>1</v>
      </c>
      <c r="I9" s="158" t="s">
        <v>181</v>
      </c>
      <c r="J9" s="161">
        <v>1</v>
      </c>
      <c r="K9" s="161">
        <v>5</v>
      </c>
      <c r="L9" s="163">
        <v>1</v>
      </c>
      <c r="M9" s="163">
        <v>1</v>
      </c>
      <c r="N9" s="158" t="s">
        <v>181</v>
      </c>
      <c r="P9" s="142"/>
      <c r="Q9" s="1"/>
      <c r="R9" s="30"/>
    </row>
    <row r="10" spans="1:18" s="58" customFormat="1" ht="19.5" customHeight="1">
      <c r="A10" s="393" t="s">
        <v>119</v>
      </c>
      <c r="B10" s="393"/>
      <c r="C10" s="394"/>
      <c r="D10" s="156">
        <v>171</v>
      </c>
      <c r="E10" s="157">
        <v>75</v>
      </c>
      <c r="F10" s="157">
        <v>43</v>
      </c>
      <c r="G10" s="157">
        <v>26</v>
      </c>
      <c r="H10" s="161">
        <v>9</v>
      </c>
      <c r="I10" s="161">
        <v>7</v>
      </c>
      <c r="J10" s="161">
        <v>8</v>
      </c>
      <c r="K10" s="161">
        <v>2</v>
      </c>
      <c r="L10" s="163">
        <v>1</v>
      </c>
      <c r="M10" s="158" t="s">
        <v>181</v>
      </c>
      <c r="N10" s="158" t="s">
        <v>181</v>
      </c>
      <c r="P10" s="142"/>
      <c r="Q10" s="1"/>
      <c r="R10" s="1"/>
    </row>
    <row r="11" spans="1:22" s="58" customFormat="1" ht="19.5" customHeight="1">
      <c r="A11" s="393" t="s">
        <v>173</v>
      </c>
      <c r="B11" s="393"/>
      <c r="C11" s="394"/>
      <c r="D11" s="156">
        <v>452</v>
      </c>
      <c r="E11" s="157">
        <v>97</v>
      </c>
      <c r="F11" s="157">
        <v>62</v>
      </c>
      <c r="G11" s="157">
        <v>122</v>
      </c>
      <c r="H11" s="161">
        <v>53</v>
      </c>
      <c r="I11" s="160">
        <v>57</v>
      </c>
      <c r="J11" s="160">
        <v>38</v>
      </c>
      <c r="K11" s="161">
        <v>14</v>
      </c>
      <c r="L11" s="163">
        <v>8</v>
      </c>
      <c r="M11" s="158" t="s">
        <v>181</v>
      </c>
      <c r="N11" s="161">
        <v>1</v>
      </c>
      <c r="P11" s="142"/>
      <c r="Q11" s="1"/>
      <c r="R11" s="1"/>
      <c r="S11" s="133"/>
      <c r="T11" s="133"/>
      <c r="U11" s="133"/>
      <c r="V11" s="133"/>
    </row>
    <row r="12" spans="1:22" s="133" customFormat="1" ht="19.5" customHeight="1">
      <c r="A12" s="393" t="s">
        <v>174</v>
      </c>
      <c r="B12" s="393"/>
      <c r="C12" s="394"/>
      <c r="D12" s="156">
        <v>7258</v>
      </c>
      <c r="E12" s="157">
        <v>4432</v>
      </c>
      <c r="F12" s="157">
        <v>1524</v>
      </c>
      <c r="G12" s="157">
        <v>786</v>
      </c>
      <c r="H12" s="161">
        <v>228</v>
      </c>
      <c r="I12" s="161">
        <v>142</v>
      </c>
      <c r="J12" s="161">
        <v>89</v>
      </c>
      <c r="K12" s="161">
        <v>19</v>
      </c>
      <c r="L12" s="163">
        <v>4</v>
      </c>
      <c r="M12" s="163">
        <v>6</v>
      </c>
      <c r="N12" s="161">
        <v>28</v>
      </c>
      <c r="P12" s="142"/>
      <c r="Q12" s="1"/>
      <c r="R12" s="1"/>
      <c r="S12" s="30"/>
      <c r="T12" s="30"/>
      <c r="U12" s="30"/>
      <c r="V12" s="30"/>
    </row>
    <row r="13" spans="1:18" s="30" customFormat="1" ht="19.5" customHeight="1">
      <c r="A13" s="393" t="s">
        <v>175</v>
      </c>
      <c r="B13" s="393"/>
      <c r="C13" s="394"/>
      <c r="D13" s="156">
        <v>436</v>
      </c>
      <c r="E13" s="157">
        <v>185</v>
      </c>
      <c r="F13" s="157">
        <v>66</v>
      </c>
      <c r="G13" s="157">
        <v>95</v>
      </c>
      <c r="H13" s="161">
        <v>40</v>
      </c>
      <c r="I13" s="161">
        <v>31</v>
      </c>
      <c r="J13" s="161">
        <v>12</v>
      </c>
      <c r="K13" s="161">
        <v>6</v>
      </c>
      <c r="L13" s="163">
        <v>1</v>
      </c>
      <c r="M13" s="158" t="s">
        <v>181</v>
      </c>
      <c r="N13" s="158" t="s">
        <v>181</v>
      </c>
      <c r="P13" s="142"/>
      <c r="Q13" s="1"/>
      <c r="R13" s="1"/>
    </row>
    <row r="14" spans="1:18" s="30" customFormat="1" ht="19.5" customHeight="1">
      <c r="A14" s="393" t="s">
        <v>176</v>
      </c>
      <c r="B14" s="393"/>
      <c r="C14" s="394"/>
      <c r="D14" s="156">
        <v>1281</v>
      </c>
      <c r="E14" s="157">
        <v>1108</v>
      </c>
      <c r="F14" s="157">
        <v>124</v>
      </c>
      <c r="G14" s="157">
        <v>27</v>
      </c>
      <c r="H14" s="161">
        <v>7</v>
      </c>
      <c r="I14" s="161">
        <v>4</v>
      </c>
      <c r="J14" s="161">
        <v>3</v>
      </c>
      <c r="K14" s="161">
        <v>3</v>
      </c>
      <c r="L14" s="158" t="s">
        <v>181</v>
      </c>
      <c r="M14" s="158" t="s">
        <v>181</v>
      </c>
      <c r="N14" s="161">
        <v>5</v>
      </c>
      <c r="P14" s="142"/>
      <c r="Q14" s="1"/>
      <c r="R14" s="1"/>
    </row>
    <row r="15" spans="1:18" s="30" customFormat="1" ht="19.5" customHeight="1">
      <c r="A15" s="393" t="s">
        <v>177</v>
      </c>
      <c r="B15" s="393"/>
      <c r="C15" s="394"/>
      <c r="D15" s="156">
        <v>3677</v>
      </c>
      <c r="E15" s="157">
        <v>2542</v>
      </c>
      <c r="F15" s="157">
        <v>648</v>
      </c>
      <c r="G15" s="157">
        <v>313</v>
      </c>
      <c r="H15" s="161">
        <v>108</v>
      </c>
      <c r="I15" s="161">
        <v>51</v>
      </c>
      <c r="J15" s="161">
        <v>8</v>
      </c>
      <c r="K15" s="161">
        <v>2</v>
      </c>
      <c r="L15" s="163">
        <v>2</v>
      </c>
      <c r="M15" s="158" t="s">
        <v>181</v>
      </c>
      <c r="N15" s="161">
        <v>3</v>
      </c>
      <c r="P15" s="142"/>
      <c r="Q15" s="1"/>
      <c r="R15" s="1"/>
    </row>
    <row r="16" spans="1:18" s="30" customFormat="1" ht="19.5" customHeight="1">
      <c r="A16" s="393" t="s">
        <v>123</v>
      </c>
      <c r="B16" s="393"/>
      <c r="C16" s="394"/>
      <c r="D16" s="156">
        <v>1098</v>
      </c>
      <c r="E16" s="157">
        <v>405</v>
      </c>
      <c r="F16" s="157">
        <v>344</v>
      </c>
      <c r="G16" s="157">
        <v>201</v>
      </c>
      <c r="H16" s="161">
        <v>51</v>
      </c>
      <c r="I16" s="161">
        <v>40</v>
      </c>
      <c r="J16" s="161">
        <v>27</v>
      </c>
      <c r="K16" s="161">
        <v>19</v>
      </c>
      <c r="L16" s="163">
        <v>6</v>
      </c>
      <c r="M16" s="163">
        <v>4</v>
      </c>
      <c r="N16" s="161">
        <v>1</v>
      </c>
      <c r="P16" s="142"/>
      <c r="Q16" s="1"/>
      <c r="R16" s="1"/>
    </row>
    <row r="17" spans="1:22" s="30" customFormat="1" ht="19.5" customHeight="1">
      <c r="A17" s="393" t="s">
        <v>124</v>
      </c>
      <c r="B17" s="393"/>
      <c r="C17" s="394"/>
      <c r="D17" s="156">
        <v>818</v>
      </c>
      <c r="E17" s="157">
        <v>594</v>
      </c>
      <c r="F17" s="157">
        <v>106</v>
      </c>
      <c r="G17" s="157">
        <v>63</v>
      </c>
      <c r="H17" s="161">
        <v>21</v>
      </c>
      <c r="I17" s="161">
        <v>20</v>
      </c>
      <c r="J17" s="161">
        <v>9</v>
      </c>
      <c r="K17" s="161">
        <v>2</v>
      </c>
      <c r="L17" s="162">
        <v>1</v>
      </c>
      <c r="M17" s="158" t="s">
        <v>181</v>
      </c>
      <c r="N17" s="161">
        <v>2</v>
      </c>
      <c r="P17" s="142"/>
      <c r="Q17" s="1"/>
      <c r="R17" s="1"/>
      <c r="S17" s="1"/>
      <c r="T17" s="1"/>
      <c r="U17" s="1"/>
      <c r="V17" s="1"/>
    </row>
    <row r="18" spans="1:16" ht="19.5" customHeight="1">
      <c r="A18" s="393" t="s">
        <v>137</v>
      </c>
      <c r="B18" s="393"/>
      <c r="C18" s="394"/>
      <c r="D18" s="156">
        <v>102</v>
      </c>
      <c r="E18" s="157">
        <v>46</v>
      </c>
      <c r="F18" s="157">
        <v>31</v>
      </c>
      <c r="G18" s="157">
        <v>20</v>
      </c>
      <c r="H18" s="161">
        <v>3</v>
      </c>
      <c r="I18" s="158" t="s">
        <v>181</v>
      </c>
      <c r="J18" s="158" t="s">
        <v>181</v>
      </c>
      <c r="K18" s="161">
        <v>1</v>
      </c>
      <c r="L18" s="158" t="s">
        <v>181</v>
      </c>
      <c r="M18" s="158" t="s">
        <v>181</v>
      </c>
      <c r="N18" s="161">
        <v>1</v>
      </c>
      <c r="P18" s="142"/>
    </row>
    <row r="19" spans="1:16" ht="19.5" customHeight="1">
      <c r="A19" s="397" t="s">
        <v>178</v>
      </c>
      <c r="B19" s="397"/>
      <c r="C19" s="398"/>
      <c r="D19" s="164">
        <v>4629</v>
      </c>
      <c r="E19" s="165">
        <v>3334</v>
      </c>
      <c r="F19" s="165">
        <v>693</v>
      </c>
      <c r="G19" s="165">
        <v>320</v>
      </c>
      <c r="H19" s="166">
        <v>117</v>
      </c>
      <c r="I19" s="166">
        <v>66</v>
      </c>
      <c r="J19" s="166">
        <v>52</v>
      </c>
      <c r="K19" s="166">
        <v>19</v>
      </c>
      <c r="L19" s="167">
        <v>10</v>
      </c>
      <c r="M19" s="167">
        <v>7</v>
      </c>
      <c r="N19" s="166">
        <v>11</v>
      </c>
      <c r="P19" s="142"/>
    </row>
    <row r="20" ht="13.5" customHeight="1">
      <c r="V20" s="58"/>
    </row>
  </sheetData>
  <mergeCells count="16"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4:C4"/>
    <mergeCell ref="A5:C5"/>
    <mergeCell ref="A6:C6"/>
    <mergeCell ref="A7:C7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25390625" style="1" customWidth="1"/>
    <col min="2" max="2" width="8.00390625" style="1" customWidth="1"/>
    <col min="3" max="3" width="14.125" style="1" customWidth="1"/>
    <col min="4" max="7" width="10.625" style="1" customWidth="1"/>
    <col min="8" max="14" width="7.625" style="1" customWidth="1"/>
    <col min="15" max="15" width="3.50390625" style="1" customWidth="1"/>
    <col min="16" max="16" width="6.375" style="1" bestFit="1" customWidth="1"/>
    <col min="17" max="17" width="14.875" style="1" customWidth="1"/>
    <col min="18" max="18" width="7.75390625" style="1" customWidth="1"/>
    <col min="19" max="19" width="7.375" style="1" customWidth="1"/>
    <col min="20" max="20" width="14.25390625" style="1" customWidth="1"/>
    <col min="21" max="21" width="9.00390625" style="1" customWidth="1"/>
    <col min="22" max="22" width="6.625" style="1" customWidth="1"/>
    <col min="23" max="23" width="5.50390625" style="1" customWidth="1"/>
    <col min="24" max="16384" width="9.00390625" style="1" customWidth="1"/>
  </cols>
  <sheetData>
    <row r="1" spans="1:18" s="58" customFormat="1" ht="13.5" customHeight="1">
      <c r="A1" s="153" t="s">
        <v>253</v>
      </c>
      <c r="C1" s="121"/>
      <c r="D1" s="122"/>
      <c r="E1" s="123"/>
      <c r="F1" s="124"/>
      <c r="G1" s="125"/>
      <c r="H1" s="125"/>
      <c r="I1" s="126"/>
      <c r="J1" s="126"/>
      <c r="K1" s="126"/>
      <c r="L1" s="126"/>
      <c r="M1" s="127"/>
      <c r="N1" s="127"/>
      <c r="O1" s="127"/>
      <c r="P1" s="126"/>
      <c r="Q1" s="1"/>
      <c r="R1" s="1"/>
    </row>
    <row r="2" spans="1:18" s="58" customFormat="1" ht="4.5" customHeight="1">
      <c r="A2" s="128"/>
      <c r="B2" s="128"/>
      <c r="C2" s="128"/>
      <c r="D2" s="128"/>
      <c r="E2" s="129"/>
      <c r="F2" s="130"/>
      <c r="G2" s="130"/>
      <c r="H2" s="130"/>
      <c r="I2" s="131"/>
      <c r="J2" s="131"/>
      <c r="K2" s="131"/>
      <c r="L2" s="131"/>
      <c r="M2" s="132"/>
      <c r="N2" s="132"/>
      <c r="O2" s="132"/>
      <c r="P2" s="131"/>
      <c r="Q2" s="1"/>
      <c r="R2" s="1"/>
    </row>
    <row r="3" spans="1:18" s="58" customFormat="1" ht="27" customHeight="1">
      <c r="A3" s="134"/>
      <c r="B3" s="135" t="s">
        <v>160</v>
      </c>
      <c r="C3" s="136"/>
      <c r="D3" s="137" t="s">
        <v>161</v>
      </c>
      <c r="E3" s="138" t="s">
        <v>162</v>
      </c>
      <c r="F3" s="138" t="s">
        <v>163</v>
      </c>
      <c r="G3" s="138" t="s">
        <v>164</v>
      </c>
      <c r="H3" s="139" t="s">
        <v>152</v>
      </c>
      <c r="I3" s="139" t="s">
        <v>153</v>
      </c>
      <c r="J3" s="139" t="s">
        <v>154</v>
      </c>
      <c r="K3" s="139" t="s">
        <v>165</v>
      </c>
      <c r="L3" s="140" t="s">
        <v>166</v>
      </c>
      <c r="M3" s="145" t="s">
        <v>167</v>
      </c>
      <c r="N3" s="146"/>
      <c r="O3" s="146"/>
      <c r="Q3" s="1"/>
      <c r="R3" s="1"/>
    </row>
    <row r="4" spans="1:18" s="58" customFormat="1" ht="19.5" customHeight="1">
      <c r="A4" s="399" t="s">
        <v>168</v>
      </c>
      <c r="B4" s="399"/>
      <c r="C4" s="400"/>
      <c r="D4" s="154">
        <f>SUM(D5:D19)</f>
        <v>218301</v>
      </c>
      <c r="E4" s="155">
        <f>SUM(E5:E19)</f>
        <v>31377</v>
      </c>
      <c r="F4" s="155">
        <f aca="true" t="shared" si="0" ref="F4:M4">SUM(F5:F19)</f>
        <v>30364</v>
      </c>
      <c r="G4" s="155">
        <f t="shared" si="0"/>
        <v>35744</v>
      </c>
      <c r="H4" s="155">
        <f t="shared" si="0"/>
        <v>20049</v>
      </c>
      <c r="I4" s="155">
        <f t="shared" si="0"/>
        <v>22210</v>
      </c>
      <c r="J4" s="155">
        <f t="shared" si="0"/>
        <v>25438</v>
      </c>
      <c r="K4" s="155">
        <f t="shared" si="0"/>
        <v>17816</v>
      </c>
      <c r="L4" s="155">
        <f t="shared" si="0"/>
        <v>10720</v>
      </c>
      <c r="M4" s="155">
        <f t="shared" si="0"/>
        <v>24583</v>
      </c>
      <c r="N4" s="144"/>
      <c r="O4" s="147"/>
      <c r="Q4" s="1"/>
      <c r="R4" s="1"/>
    </row>
    <row r="5" spans="1:18" s="58" customFormat="1" ht="19.5" customHeight="1">
      <c r="A5" s="401" t="s">
        <v>169</v>
      </c>
      <c r="B5" s="401"/>
      <c r="C5" s="402"/>
      <c r="D5" s="156">
        <v>72</v>
      </c>
      <c r="E5" s="157">
        <v>5</v>
      </c>
      <c r="F5" s="157">
        <v>40</v>
      </c>
      <c r="G5" s="157">
        <v>27</v>
      </c>
      <c r="H5" s="160" t="s">
        <v>182</v>
      </c>
      <c r="I5" s="160" t="s">
        <v>182</v>
      </c>
      <c r="J5" s="160" t="s">
        <v>182</v>
      </c>
      <c r="K5" s="160" t="s">
        <v>182</v>
      </c>
      <c r="L5" s="162" t="s">
        <v>182</v>
      </c>
      <c r="M5" s="162" t="s">
        <v>182</v>
      </c>
      <c r="N5" s="143"/>
      <c r="O5" s="148"/>
      <c r="Q5" s="1"/>
      <c r="R5" s="1"/>
    </row>
    <row r="6" spans="1:18" s="58" customFormat="1" ht="19.5" customHeight="1">
      <c r="A6" s="401" t="s">
        <v>170</v>
      </c>
      <c r="B6" s="401"/>
      <c r="C6" s="402"/>
      <c r="D6" s="159">
        <v>42</v>
      </c>
      <c r="E6" s="158" t="s">
        <v>182</v>
      </c>
      <c r="F6" s="158">
        <v>12</v>
      </c>
      <c r="G6" s="158" t="s">
        <v>182</v>
      </c>
      <c r="H6" s="160" t="s">
        <v>182</v>
      </c>
      <c r="I6" s="160">
        <v>30</v>
      </c>
      <c r="J6" s="160" t="s">
        <v>182</v>
      </c>
      <c r="K6" s="160" t="s">
        <v>182</v>
      </c>
      <c r="L6" s="162" t="s">
        <v>182</v>
      </c>
      <c r="M6" s="162" t="s">
        <v>182</v>
      </c>
      <c r="N6" s="143"/>
      <c r="O6" s="148"/>
      <c r="Q6" s="1"/>
      <c r="R6" s="1"/>
    </row>
    <row r="7" spans="1:18" s="58" customFormat="1" ht="19.5" customHeight="1">
      <c r="A7" s="401" t="s">
        <v>171</v>
      </c>
      <c r="B7" s="401"/>
      <c r="C7" s="402"/>
      <c r="D7" s="156">
        <v>19032</v>
      </c>
      <c r="E7" s="158">
        <v>2289</v>
      </c>
      <c r="F7" s="157">
        <v>3570</v>
      </c>
      <c r="G7" s="158">
        <v>4680</v>
      </c>
      <c r="H7" s="160">
        <v>1837</v>
      </c>
      <c r="I7" s="161">
        <v>2191</v>
      </c>
      <c r="J7" s="160">
        <v>2249</v>
      </c>
      <c r="K7" s="160">
        <v>1147</v>
      </c>
      <c r="L7" s="162">
        <v>679</v>
      </c>
      <c r="M7" s="162">
        <v>390</v>
      </c>
      <c r="N7" s="143"/>
      <c r="O7" s="148"/>
      <c r="Q7" s="1"/>
      <c r="R7" s="1"/>
    </row>
    <row r="8" spans="1:18" s="58" customFormat="1" ht="19.5" customHeight="1">
      <c r="A8" s="401" t="s">
        <v>133</v>
      </c>
      <c r="B8" s="401"/>
      <c r="C8" s="402"/>
      <c r="D8" s="156">
        <v>46335</v>
      </c>
      <c r="E8" s="158">
        <v>2157</v>
      </c>
      <c r="F8" s="157">
        <v>3089</v>
      </c>
      <c r="G8" s="158">
        <v>4544</v>
      </c>
      <c r="H8" s="160">
        <v>3090</v>
      </c>
      <c r="I8" s="161">
        <v>4204</v>
      </c>
      <c r="J8" s="160">
        <v>6180</v>
      </c>
      <c r="K8" s="160">
        <v>4332</v>
      </c>
      <c r="L8" s="162">
        <v>1893</v>
      </c>
      <c r="M8" s="162">
        <v>16846</v>
      </c>
      <c r="N8" s="143"/>
      <c r="O8" s="148"/>
      <c r="Q8" s="1"/>
      <c r="R8" s="1"/>
    </row>
    <row r="9" spans="1:21" s="58" customFormat="1" ht="19.5" customHeight="1">
      <c r="A9" s="403" t="s">
        <v>172</v>
      </c>
      <c r="B9" s="403"/>
      <c r="C9" s="404"/>
      <c r="D9" s="156">
        <v>1412</v>
      </c>
      <c r="E9" s="157">
        <v>1</v>
      </c>
      <c r="F9" s="157">
        <v>14</v>
      </c>
      <c r="G9" s="157">
        <v>25</v>
      </c>
      <c r="H9" s="161">
        <v>22</v>
      </c>
      <c r="I9" s="160" t="s">
        <v>182</v>
      </c>
      <c r="J9" s="161">
        <v>83</v>
      </c>
      <c r="K9" s="161">
        <v>679</v>
      </c>
      <c r="L9" s="163">
        <v>245</v>
      </c>
      <c r="M9" s="163">
        <v>343</v>
      </c>
      <c r="N9" s="143"/>
      <c r="O9" s="148"/>
      <c r="Q9" s="1"/>
      <c r="R9" s="1"/>
      <c r="S9" s="133"/>
      <c r="T9" s="133"/>
      <c r="U9" s="133"/>
    </row>
    <row r="10" spans="1:22" s="58" customFormat="1" ht="19.5" customHeight="1">
      <c r="A10" s="401" t="s">
        <v>119</v>
      </c>
      <c r="B10" s="401"/>
      <c r="C10" s="402"/>
      <c r="D10" s="156">
        <v>2406</v>
      </c>
      <c r="E10" s="157">
        <v>189</v>
      </c>
      <c r="F10" s="157">
        <v>285</v>
      </c>
      <c r="G10" s="157">
        <v>321</v>
      </c>
      <c r="H10" s="161">
        <v>218</v>
      </c>
      <c r="I10" s="161">
        <v>289</v>
      </c>
      <c r="J10" s="161">
        <v>545</v>
      </c>
      <c r="K10" s="161">
        <v>290</v>
      </c>
      <c r="L10" s="163">
        <v>269</v>
      </c>
      <c r="M10" s="162" t="s">
        <v>182</v>
      </c>
      <c r="N10" s="143"/>
      <c r="O10" s="148"/>
      <c r="Q10" s="1"/>
      <c r="R10" s="1"/>
      <c r="V10" s="133"/>
    </row>
    <row r="11" spans="1:22" s="133" customFormat="1" ht="19.5" customHeight="1">
      <c r="A11" s="401" t="s">
        <v>173</v>
      </c>
      <c r="B11" s="401"/>
      <c r="C11" s="402"/>
      <c r="D11" s="156">
        <v>12250</v>
      </c>
      <c r="E11" s="157">
        <v>188</v>
      </c>
      <c r="F11" s="157">
        <v>420</v>
      </c>
      <c r="G11" s="157">
        <v>1710</v>
      </c>
      <c r="H11" s="161">
        <v>1278</v>
      </c>
      <c r="I11" s="160">
        <v>2287</v>
      </c>
      <c r="J11" s="160">
        <v>2672</v>
      </c>
      <c r="K11" s="161">
        <v>1896</v>
      </c>
      <c r="L11" s="163">
        <v>1799</v>
      </c>
      <c r="M11" s="162" t="s">
        <v>182</v>
      </c>
      <c r="N11" s="143"/>
      <c r="O11" s="148"/>
      <c r="P11" s="58"/>
      <c r="Q11" s="1"/>
      <c r="R11" s="1"/>
      <c r="S11" s="30"/>
      <c r="T11" s="30"/>
      <c r="U11" s="30"/>
      <c r="V11" s="30"/>
    </row>
    <row r="12" spans="1:22" s="30" customFormat="1" ht="19.5" customHeight="1">
      <c r="A12" s="401" t="s">
        <v>174</v>
      </c>
      <c r="B12" s="401"/>
      <c r="C12" s="402"/>
      <c r="D12" s="156">
        <v>53509</v>
      </c>
      <c r="E12" s="157">
        <v>10108</v>
      </c>
      <c r="F12" s="157">
        <v>9936</v>
      </c>
      <c r="G12" s="157">
        <v>10546</v>
      </c>
      <c r="H12" s="161">
        <v>5376</v>
      </c>
      <c r="I12" s="161">
        <v>5416</v>
      </c>
      <c r="J12" s="161">
        <v>6138</v>
      </c>
      <c r="K12" s="161">
        <v>2342</v>
      </c>
      <c r="L12" s="163">
        <v>967</v>
      </c>
      <c r="M12" s="163">
        <v>2680</v>
      </c>
      <c r="N12" s="143"/>
      <c r="O12" s="148"/>
      <c r="P12" s="58"/>
      <c r="Q12" s="1"/>
      <c r="R12" s="1"/>
      <c r="S12" s="1"/>
      <c r="T12" s="1"/>
      <c r="U12" s="1"/>
      <c r="V12" s="1"/>
    </row>
    <row r="13" spans="1:16" ht="19.5" customHeight="1">
      <c r="A13" s="401" t="s">
        <v>175</v>
      </c>
      <c r="B13" s="401"/>
      <c r="C13" s="402"/>
      <c r="D13" s="156">
        <v>6246</v>
      </c>
      <c r="E13" s="157">
        <v>425</v>
      </c>
      <c r="F13" s="157">
        <v>445</v>
      </c>
      <c r="G13" s="157">
        <v>1309</v>
      </c>
      <c r="H13" s="161">
        <v>947</v>
      </c>
      <c r="I13" s="161">
        <v>1226</v>
      </c>
      <c r="J13" s="161">
        <v>807</v>
      </c>
      <c r="K13" s="161">
        <v>843</v>
      </c>
      <c r="L13" s="163">
        <v>244</v>
      </c>
      <c r="M13" s="162" t="s">
        <v>182</v>
      </c>
      <c r="N13" s="143"/>
      <c r="O13" s="148"/>
      <c r="P13" s="58"/>
    </row>
    <row r="14" spans="1:16" ht="19.5" customHeight="1">
      <c r="A14" s="401" t="s">
        <v>176</v>
      </c>
      <c r="B14" s="401"/>
      <c r="C14" s="402"/>
      <c r="D14" s="156">
        <v>3947</v>
      </c>
      <c r="E14" s="157">
        <v>1862</v>
      </c>
      <c r="F14" s="157">
        <v>758</v>
      </c>
      <c r="G14" s="157">
        <v>347</v>
      </c>
      <c r="H14" s="161">
        <v>155</v>
      </c>
      <c r="I14" s="161">
        <v>151</v>
      </c>
      <c r="J14" s="161">
        <v>210</v>
      </c>
      <c r="K14" s="161">
        <v>464</v>
      </c>
      <c r="L14" s="162" t="s">
        <v>182</v>
      </c>
      <c r="M14" s="162" t="s">
        <v>182</v>
      </c>
      <c r="N14" s="143"/>
      <c r="O14" s="148"/>
      <c r="P14" s="133"/>
    </row>
    <row r="15" spans="1:16" ht="19.5" customHeight="1">
      <c r="A15" s="401" t="s">
        <v>177</v>
      </c>
      <c r="B15" s="401"/>
      <c r="C15" s="402"/>
      <c r="D15" s="156">
        <v>19484</v>
      </c>
      <c r="E15" s="157">
        <v>5355</v>
      </c>
      <c r="F15" s="157">
        <v>4184</v>
      </c>
      <c r="G15" s="157">
        <v>4231</v>
      </c>
      <c r="H15" s="161">
        <v>2550</v>
      </c>
      <c r="I15" s="161">
        <v>1793</v>
      </c>
      <c r="J15" s="161">
        <v>523</v>
      </c>
      <c r="K15" s="161">
        <v>330</v>
      </c>
      <c r="L15" s="163">
        <v>518</v>
      </c>
      <c r="M15" s="162" t="s">
        <v>182</v>
      </c>
      <c r="N15" s="143"/>
      <c r="O15" s="148"/>
      <c r="P15" s="30"/>
    </row>
    <row r="16" spans="1:15" ht="19.5" customHeight="1">
      <c r="A16" s="401" t="s">
        <v>123</v>
      </c>
      <c r="B16" s="401"/>
      <c r="C16" s="402"/>
      <c r="D16" s="156">
        <v>16286</v>
      </c>
      <c r="E16" s="157">
        <v>939</v>
      </c>
      <c r="F16" s="157">
        <v>2219</v>
      </c>
      <c r="G16" s="157">
        <v>2628</v>
      </c>
      <c r="H16" s="161">
        <v>1208</v>
      </c>
      <c r="I16" s="161">
        <v>1491</v>
      </c>
      <c r="J16" s="161">
        <v>1844</v>
      </c>
      <c r="K16" s="161">
        <v>2636</v>
      </c>
      <c r="L16" s="163">
        <v>1477</v>
      </c>
      <c r="M16" s="163">
        <v>1844</v>
      </c>
      <c r="N16" s="143"/>
      <c r="O16" s="148"/>
    </row>
    <row r="17" spans="1:15" ht="19.5" customHeight="1">
      <c r="A17" s="401" t="s">
        <v>124</v>
      </c>
      <c r="B17" s="401"/>
      <c r="C17" s="402"/>
      <c r="D17" s="156">
        <v>4826</v>
      </c>
      <c r="E17" s="157">
        <v>933</v>
      </c>
      <c r="F17" s="157">
        <v>682</v>
      </c>
      <c r="G17" s="157">
        <v>833</v>
      </c>
      <c r="H17" s="161">
        <v>528</v>
      </c>
      <c r="I17" s="161">
        <v>695</v>
      </c>
      <c r="J17" s="161">
        <v>635</v>
      </c>
      <c r="K17" s="161">
        <v>231</v>
      </c>
      <c r="L17" s="162">
        <v>289</v>
      </c>
      <c r="M17" s="162" t="s">
        <v>182</v>
      </c>
      <c r="N17" s="143"/>
      <c r="O17" s="148"/>
    </row>
    <row r="18" spans="1:15" ht="19.5" customHeight="1">
      <c r="A18" s="401" t="s">
        <v>137</v>
      </c>
      <c r="B18" s="401"/>
      <c r="C18" s="402"/>
      <c r="D18" s="156">
        <v>759</v>
      </c>
      <c r="E18" s="157">
        <v>94</v>
      </c>
      <c r="F18" s="157">
        <v>228</v>
      </c>
      <c r="G18" s="157">
        <v>220</v>
      </c>
      <c r="H18" s="161">
        <v>72</v>
      </c>
      <c r="I18" s="160" t="s">
        <v>182</v>
      </c>
      <c r="J18" s="160" t="s">
        <v>182</v>
      </c>
      <c r="K18" s="161">
        <v>145</v>
      </c>
      <c r="L18" s="162" t="s">
        <v>182</v>
      </c>
      <c r="M18" s="162" t="s">
        <v>182</v>
      </c>
      <c r="N18" s="143"/>
      <c r="O18" s="148"/>
    </row>
    <row r="19" spans="1:15" ht="19.5" customHeight="1">
      <c r="A19" s="405" t="s">
        <v>178</v>
      </c>
      <c r="B19" s="405"/>
      <c r="C19" s="406"/>
      <c r="D19" s="164">
        <v>31695</v>
      </c>
      <c r="E19" s="165">
        <v>6832</v>
      </c>
      <c r="F19" s="165">
        <v>4482</v>
      </c>
      <c r="G19" s="165">
        <v>4323</v>
      </c>
      <c r="H19" s="166">
        <v>2768</v>
      </c>
      <c r="I19" s="166">
        <v>2437</v>
      </c>
      <c r="J19" s="166">
        <v>3552</v>
      </c>
      <c r="K19" s="166">
        <v>2481</v>
      </c>
      <c r="L19" s="167">
        <v>2340</v>
      </c>
      <c r="M19" s="167">
        <v>2480</v>
      </c>
      <c r="N19" s="143"/>
      <c r="O19" s="148"/>
    </row>
  </sheetData>
  <mergeCells count="16"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4:C4"/>
    <mergeCell ref="A5:C5"/>
    <mergeCell ref="A6:C6"/>
    <mergeCell ref="A7:C7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25" style="1" customWidth="1"/>
    <col min="2" max="4" width="2.125" style="1" customWidth="1"/>
    <col min="5" max="5" width="6.125" style="1" customWidth="1"/>
    <col min="6" max="6" width="7.25390625" style="1" customWidth="1"/>
    <col min="7" max="7" width="6.625" style="1" customWidth="1"/>
    <col min="8" max="8" width="7.25390625" style="1" customWidth="1"/>
    <col min="9" max="9" width="6.625" style="1" customWidth="1"/>
    <col min="10" max="11" width="7.25390625" style="1" customWidth="1"/>
    <col min="12" max="12" width="6.50390625" style="1" customWidth="1"/>
    <col min="13" max="13" width="7.25390625" style="1" customWidth="1"/>
    <col min="14" max="14" width="6.625" style="1" customWidth="1"/>
    <col min="15" max="15" width="9.375" style="1" bestFit="1" customWidth="1"/>
    <col min="16" max="16" width="3.875" style="1" customWidth="1"/>
    <col min="17" max="16384" width="9.00390625" style="1" customWidth="1"/>
  </cols>
  <sheetData>
    <row r="1" spans="1:13" ht="13.5" customHeight="1">
      <c r="A1" s="71" t="s">
        <v>254</v>
      </c>
      <c r="C1" s="3"/>
      <c r="D1" s="3"/>
      <c r="G1" s="3"/>
      <c r="H1" s="3"/>
      <c r="I1" s="3"/>
      <c r="K1" s="3"/>
      <c r="L1" s="3"/>
      <c r="M1" s="3"/>
    </row>
    <row r="2" spans="2:16" ht="13.5" customHeight="1">
      <c r="B2" s="168"/>
      <c r="C2" s="34"/>
      <c r="D2" s="34"/>
      <c r="G2" s="34"/>
      <c r="H2" s="34"/>
      <c r="I2" s="34"/>
      <c r="K2" s="34"/>
      <c r="L2" s="34"/>
      <c r="M2" s="34"/>
      <c r="N2" s="34"/>
      <c r="O2" s="34"/>
      <c r="P2" s="34"/>
    </row>
    <row r="3" spans="1:16" ht="18" customHeight="1">
      <c r="A3" s="169"/>
      <c r="B3" s="169"/>
      <c r="C3" s="170"/>
      <c r="D3" s="170"/>
      <c r="E3" s="171"/>
      <c r="F3" s="172"/>
      <c r="G3" s="4"/>
      <c r="H3" s="6" t="s">
        <v>183</v>
      </c>
      <c r="I3" s="173"/>
      <c r="J3" s="174"/>
      <c r="K3" s="175"/>
      <c r="L3" s="4"/>
      <c r="M3" s="6" t="s">
        <v>184</v>
      </c>
      <c r="N3" s="173"/>
      <c r="O3" s="173"/>
      <c r="P3" s="34"/>
    </row>
    <row r="4" spans="1:16" ht="18" customHeight="1">
      <c r="A4" s="28"/>
      <c r="B4" s="28" t="s">
        <v>185</v>
      </c>
      <c r="C4" s="28"/>
      <c r="E4" s="176"/>
      <c r="F4" s="177" t="s">
        <v>143</v>
      </c>
      <c r="G4" s="177" t="s">
        <v>186</v>
      </c>
      <c r="H4" s="177" t="s">
        <v>140</v>
      </c>
      <c r="I4" s="177" t="s">
        <v>186</v>
      </c>
      <c r="J4" s="177" t="s">
        <v>187</v>
      </c>
      <c r="K4" s="177" t="s">
        <v>143</v>
      </c>
      <c r="L4" s="177" t="s">
        <v>186</v>
      </c>
      <c r="M4" s="177" t="s">
        <v>140</v>
      </c>
      <c r="N4" s="177" t="s">
        <v>186</v>
      </c>
      <c r="O4" s="8" t="s">
        <v>187</v>
      </c>
      <c r="P4" s="178"/>
    </row>
    <row r="5" spans="1:16" ht="24" customHeight="1">
      <c r="A5" s="179"/>
      <c r="B5" s="179"/>
      <c r="C5" s="179"/>
      <c r="D5" s="179"/>
      <c r="E5" s="180"/>
      <c r="F5" s="181"/>
      <c r="G5" s="182" t="s">
        <v>188</v>
      </c>
      <c r="H5" s="183"/>
      <c r="I5" s="182" t="s">
        <v>188</v>
      </c>
      <c r="J5" s="182"/>
      <c r="K5" s="181"/>
      <c r="L5" s="182" t="s">
        <v>188</v>
      </c>
      <c r="M5" s="183"/>
      <c r="N5" s="182" t="s">
        <v>188</v>
      </c>
      <c r="O5" s="184"/>
      <c r="P5" s="34"/>
    </row>
    <row r="6" spans="1:16" ht="45" customHeight="1">
      <c r="A6" s="185"/>
      <c r="B6" s="186" t="s">
        <v>189</v>
      </c>
      <c r="C6" s="186"/>
      <c r="D6" s="186"/>
      <c r="E6" s="187"/>
      <c r="F6" s="188">
        <v>24038</v>
      </c>
      <c r="G6" s="189">
        <f aca="true" t="shared" si="0" ref="G6:G11">F6/$F$6*100</f>
        <v>100</v>
      </c>
      <c r="H6" s="190">
        <v>24598</v>
      </c>
      <c r="I6" s="191">
        <f aca="true" t="shared" si="1" ref="I6:I11">H6/$H$6*100</f>
        <v>100</v>
      </c>
      <c r="J6" s="192">
        <f aca="true" t="shared" si="2" ref="J6:J11">F6-H6</f>
        <v>-560</v>
      </c>
      <c r="K6" s="193">
        <v>218301</v>
      </c>
      <c r="L6" s="194">
        <f aca="true" t="shared" si="3" ref="L6:L11">K6/$K$6*100</f>
        <v>100</v>
      </c>
      <c r="M6" s="195">
        <v>233454</v>
      </c>
      <c r="N6" s="196">
        <f aca="true" t="shared" si="4" ref="N6:N11">M6/$M$6*100</f>
        <v>100</v>
      </c>
      <c r="O6" s="80">
        <f aca="true" t="shared" si="5" ref="O6:O11">K6-M6</f>
        <v>-15153</v>
      </c>
      <c r="P6" s="34"/>
    </row>
    <row r="7" spans="1:16" ht="45" customHeight="1">
      <c r="A7" s="30"/>
      <c r="B7" s="28"/>
      <c r="C7" s="28" t="s">
        <v>190</v>
      </c>
      <c r="D7" s="28"/>
      <c r="E7" s="176"/>
      <c r="F7" s="188">
        <v>12852</v>
      </c>
      <c r="G7" s="189">
        <f t="shared" si="0"/>
        <v>53.46534653465347</v>
      </c>
      <c r="H7" s="195">
        <v>13452</v>
      </c>
      <c r="I7" s="189">
        <f t="shared" si="1"/>
        <v>54.68737295715099</v>
      </c>
      <c r="J7" s="202">
        <f t="shared" si="2"/>
        <v>-600</v>
      </c>
      <c r="K7" s="188">
        <v>39974</v>
      </c>
      <c r="L7" s="196">
        <f t="shared" si="3"/>
        <v>18.311414056738172</v>
      </c>
      <c r="M7" s="195">
        <v>43227</v>
      </c>
      <c r="N7" s="196">
        <f t="shared" si="4"/>
        <v>18.51628158009715</v>
      </c>
      <c r="O7" s="80">
        <f t="shared" si="5"/>
        <v>-3253</v>
      </c>
      <c r="P7" s="34"/>
    </row>
    <row r="8" spans="1:16" ht="45" customHeight="1">
      <c r="A8" s="30"/>
      <c r="B8" s="28"/>
      <c r="C8" s="28" t="s">
        <v>191</v>
      </c>
      <c r="D8" s="28"/>
      <c r="E8" s="176"/>
      <c r="F8" s="188">
        <f>SUM(F9:F10)</f>
        <v>11017</v>
      </c>
      <c r="G8" s="189">
        <f t="shared" si="0"/>
        <v>45.83159996671936</v>
      </c>
      <c r="H8" s="195">
        <v>11067</v>
      </c>
      <c r="I8" s="189">
        <f t="shared" si="1"/>
        <v>44.99146272054639</v>
      </c>
      <c r="J8" s="202">
        <f t="shared" si="2"/>
        <v>-50</v>
      </c>
      <c r="K8" s="188">
        <f>SUM(K9:K10)</f>
        <v>177805</v>
      </c>
      <c r="L8" s="196">
        <f t="shared" si="3"/>
        <v>81.44946656222372</v>
      </c>
      <c r="M8" s="195">
        <v>189950</v>
      </c>
      <c r="N8" s="196">
        <f t="shared" si="4"/>
        <v>81.36506549470131</v>
      </c>
      <c r="O8" s="80">
        <f t="shared" si="5"/>
        <v>-12145</v>
      </c>
      <c r="P8" s="34"/>
    </row>
    <row r="9" spans="1:16" ht="45" customHeight="1">
      <c r="A9" s="30"/>
      <c r="B9" s="28"/>
      <c r="C9" s="28"/>
      <c r="D9" s="28" t="s">
        <v>192</v>
      </c>
      <c r="E9" s="176"/>
      <c r="F9" s="188">
        <v>9865</v>
      </c>
      <c r="G9" s="189">
        <f t="shared" si="0"/>
        <v>41.03918795240868</v>
      </c>
      <c r="H9" s="195">
        <v>10017</v>
      </c>
      <c r="I9" s="189">
        <f t="shared" si="1"/>
        <v>40.72282299373933</v>
      </c>
      <c r="J9" s="202">
        <f t="shared" si="2"/>
        <v>-152</v>
      </c>
      <c r="K9" s="188">
        <v>159710</v>
      </c>
      <c r="L9" s="196">
        <f t="shared" si="3"/>
        <v>73.1604527693414</v>
      </c>
      <c r="M9" s="195">
        <v>169389</v>
      </c>
      <c r="N9" s="196">
        <f t="shared" si="4"/>
        <v>72.55776298542753</v>
      </c>
      <c r="O9" s="80">
        <f t="shared" si="5"/>
        <v>-9679</v>
      </c>
      <c r="P9" s="34"/>
    </row>
    <row r="10" spans="1:16" ht="45" customHeight="1">
      <c r="A10" s="30"/>
      <c r="B10" s="28"/>
      <c r="C10" s="28"/>
      <c r="D10" s="28" t="s">
        <v>193</v>
      </c>
      <c r="E10" s="176"/>
      <c r="F10" s="188">
        <v>1152</v>
      </c>
      <c r="G10" s="189">
        <f t="shared" si="0"/>
        <v>4.792412014310675</v>
      </c>
      <c r="H10" s="195">
        <v>1050</v>
      </c>
      <c r="I10" s="189">
        <f t="shared" si="1"/>
        <v>4.2686397268070575</v>
      </c>
      <c r="J10" s="202">
        <f t="shared" si="2"/>
        <v>102</v>
      </c>
      <c r="K10" s="188">
        <v>18095</v>
      </c>
      <c r="L10" s="196">
        <f t="shared" si="3"/>
        <v>8.289013792882304</v>
      </c>
      <c r="M10" s="195">
        <v>20561</v>
      </c>
      <c r="N10" s="196">
        <f t="shared" si="4"/>
        <v>8.807302509273777</v>
      </c>
      <c r="O10" s="80">
        <f t="shared" si="5"/>
        <v>-2466</v>
      </c>
      <c r="P10" s="34"/>
    </row>
    <row r="11" spans="1:16" ht="45" customHeight="1">
      <c r="A11" s="199"/>
      <c r="B11" s="200"/>
      <c r="C11" s="200" t="s">
        <v>194</v>
      </c>
      <c r="D11" s="200"/>
      <c r="E11" s="201"/>
      <c r="F11" s="203">
        <v>169</v>
      </c>
      <c r="G11" s="204">
        <f t="shared" si="0"/>
        <v>0.7030534986271737</v>
      </c>
      <c r="H11" s="205">
        <v>79</v>
      </c>
      <c r="I11" s="204">
        <f t="shared" si="1"/>
        <v>0.3211643223026262</v>
      </c>
      <c r="J11" s="206">
        <f t="shared" si="2"/>
        <v>90</v>
      </c>
      <c r="K11" s="203">
        <v>522</v>
      </c>
      <c r="L11" s="207">
        <f t="shared" si="3"/>
        <v>0.23911938103810793</v>
      </c>
      <c r="M11" s="205">
        <v>277</v>
      </c>
      <c r="N11" s="207">
        <f t="shared" si="4"/>
        <v>0.11865292520153864</v>
      </c>
      <c r="O11" s="208">
        <f t="shared" si="5"/>
        <v>245</v>
      </c>
      <c r="P11" s="34"/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00390625" style="1" customWidth="1"/>
    <col min="2" max="5" width="2.875" style="1" customWidth="1"/>
    <col min="6" max="6" width="10.625" style="1" customWidth="1"/>
    <col min="7" max="20" width="3.125" style="1" customWidth="1"/>
    <col min="21" max="30" width="3.00390625" style="1" customWidth="1"/>
    <col min="31" max="31" width="2.50390625" style="1" customWidth="1"/>
    <col min="32" max="16384" width="9.00390625" style="1" customWidth="1"/>
  </cols>
  <sheetData>
    <row r="1" spans="1:23" ht="13.5" customHeight="1">
      <c r="A1" s="216" t="s">
        <v>255</v>
      </c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34"/>
    </row>
    <row r="2" spans="2:30" ht="4.5" customHeight="1">
      <c r="B2" s="31"/>
      <c r="C2" s="31"/>
      <c r="D2" s="31"/>
      <c r="E2" s="31"/>
      <c r="F2" s="31"/>
      <c r="G2" s="22"/>
      <c r="H2" s="22"/>
      <c r="I2" s="22"/>
      <c r="J2" s="22"/>
      <c r="K2" s="22"/>
      <c r="L2" s="22"/>
      <c r="M2" s="22"/>
      <c r="N2" s="22"/>
      <c r="O2" s="22"/>
      <c r="P2" s="211"/>
      <c r="AB2" s="36"/>
      <c r="AC2" s="36"/>
      <c r="AD2" s="36"/>
    </row>
    <row r="3" spans="1:30" s="212" customFormat="1" ht="13.5" customHeight="1">
      <c r="A3" s="436" t="s">
        <v>195</v>
      </c>
      <c r="B3" s="437"/>
      <c r="C3" s="437"/>
      <c r="D3" s="437"/>
      <c r="E3" s="437"/>
      <c r="F3" s="438"/>
      <c r="G3" s="441" t="s">
        <v>196</v>
      </c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3"/>
      <c r="S3" s="441" t="s">
        <v>197</v>
      </c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</row>
    <row r="4" spans="1:30" s="212" customFormat="1" ht="27" customHeight="1">
      <c r="A4" s="439"/>
      <c r="B4" s="439"/>
      <c r="C4" s="439"/>
      <c r="D4" s="439"/>
      <c r="E4" s="439"/>
      <c r="F4" s="440"/>
      <c r="G4" s="444" t="s">
        <v>198</v>
      </c>
      <c r="H4" s="445"/>
      <c r="I4" s="446"/>
      <c r="J4" s="444" t="s">
        <v>199</v>
      </c>
      <c r="K4" s="445"/>
      <c r="L4" s="446"/>
      <c r="M4" s="444" t="s">
        <v>200</v>
      </c>
      <c r="N4" s="445"/>
      <c r="O4" s="446"/>
      <c r="P4" s="444" t="s">
        <v>201</v>
      </c>
      <c r="Q4" s="445"/>
      <c r="R4" s="446"/>
      <c r="S4" s="425" t="s">
        <v>198</v>
      </c>
      <c r="T4" s="426"/>
      <c r="U4" s="447"/>
      <c r="V4" s="425" t="s">
        <v>199</v>
      </c>
      <c r="W4" s="426"/>
      <c r="X4" s="447"/>
      <c r="Y4" s="425" t="s">
        <v>202</v>
      </c>
      <c r="Z4" s="426"/>
      <c r="AA4" s="447"/>
      <c r="AB4" s="425" t="s">
        <v>203</v>
      </c>
      <c r="AC4" s="426"/>
      <c r="AD4" s="426"/>
    </row>
    <row r="5" spans="1:30" s="30" customFormat="1" ht="39" customHeight="1">
      <c r="A5" s="427" t="s">
        <v>204</v>
      </c>
      <c r="B5" s="427"/>
      <c r="C5" s="427"/>
      <c r="D5" s="427"/>
      <c r="E5" s="427"/>
      <c r="F5" s="428"/>
      <c r="G5" s="429">
        <v>24038</v>
      </c>
      <c r="H5" s="430"/>
      <c r="I5" s="430"/>
      <c r="J5" s="431">
        <v>17968</v>
      </c>
      <c r="K5" s="431"/>
      <c r="L5" s="431"/>
      <c r="M5" s="431">
        <v>1216</v>
      </c>
      <c r="N5" s="431"/>
      <c r="O5" s="431"/>
      <c r="P5" s="430">
        <v>4854</v>
      </c>
      <c r="Q5" s="430"/>
      <c r="R5" s="432"/>
      <c r="S5" s="433">
        <f aca="true" t="shared" si="0" ref="S5:S20">G5/G5*100</f>
        <v>100</v>
      </c>
      <c r="T5" s="434"/>
      <c r="U5" s="434"/>
      <c r="V5" s="435">
        <f aca="true" t="shared" si="1" ref="V5:V20">J5/G5*100</f>
        <v>74.74831516765121</v>
      </c>
      <c r="W5" s="435"/>
      <c r="X5" s="435"/>
      <c r="Y5" s="435">
        <f>M5/G5*100</f>
        <v>5.058657126216824</v>
      </c>
      <c r="Z5" s="435"/>
      <c r="AA5" s="435"/>
      <c r="AB5" s="435">
        <f aca="true" t="shared" si="2" ref="AB5:AB20">P5/G5*100</f>
        <v>20.193027706131957</v>
      </c>
      <c r="AC5" s="434"/>
      <c r="AD5" s="434"/>
    </row>
    <row r="6" spans="1:30" ht="19.5" customHeight="1">
      <c r="A6" s="418" t="s">
        <v>169</v>
      </c>
      <c r="B6" s="418"/>
      <c r="C6" s="418"/>
      <c r="D6" s="418"/>
      <c r="E6" s="418"/>
      <c r="F6" s="419"/>
      <c r="G6" s="420">
        <v>12</v>
      </c>
      <c r="H6" s="421"/>
      <c r="I6" s="421"/>
      <c r="J6" s="422">
        <v>7</v>
      </c>
      <c r="K6" s="422"/>
      <c r="L6" s="422"/>
      <c r="M6" s="422" t="s">
        <v>222</v>
      </c>
      <c r="N6" s="422"/>
      <c r="O6" s="422"/>
      <c r="P6" s="421">
        <v>5</v>
      </c>
      <c r="Q6" s="421"/>
      <c r="R6" s="423"/>
      <c r="S6" s="424">
        <f t="shared" si="0"/>
        <v>100</v>
      </c>
      <c r="T6" s="417"/>
      <c r="U6" s="417"/>
      <c r="V6" s="416">
        <f t="shared" si="1"/>
        <v>58.333333333333336</v>
      </c>
      <c r="W6" s="416"/>
      <c r="X6" s="416"/>
      <c r="Y6" s="416" t="s">
        <v>222</v>
      </c>
      <c r="Z6" s="416"/>
      <c r="AA6" s="416"/>
      <c r="AB6" s="416">
        <f t="shared" si="2"/>
        <v>41.66666666666667</v>
      </c>
      <c r="AC6" s="417"/>
      <c r="AD6" s="417"/>
    </row>
    <row r="7" spans="1:30" ht="19.5" customHeight="1">
      <c r="A7" s="418" t="s">
        <v>170</v>
      </c>
      <c r="B7" s="418"/>
      <c r="C7" s="418"/>
      <c r="D7" s="418"/>
      <c r="E7" s="418"/>
      <c r="F7" s="419"/>
      <c r="G7" s="420">
        <v>3</v>
      </c>
      <c r="H7" s="421"/>
      <c r="I7" s="421"/>
      <c r="J7" s="422">
        <v>1</v>
      </c>
      <c r="K7" s="422"/>
      <c r="L7" s="422"/>
      <c r="M7" s="422">
        <v>1</v>
      </c>
      <c r="N7" s="422"/>
      <c r="O7" s="422"/>
      <c r="P7" s="421">
        <v>1</v>
      </c>
      <c r="Q7" s="421"/>
      <c r="R7" s="423"/>
      <c r="S7" s="424">
        <f t="shared" si="0"/>
        <v>100</v>
      </c>
      <c r="T7" s="417"/>
      <c r="U7" s="417"/>
      <c r="V7" s="416">
        <f t="shared" si="1"/>
        <v>33.33333333333333</v>
      </c>
      <c r="W7" s="416"/>
      <c r="X7" s="416"/>
      <c r="Y7" s="416">
        <f>M7/G7*100</f>
        <v>33.33333333333333</v>
      </c>
      <c r="Z7" s="416"/>
      <c r="AA7" s="416"/>
      <c r="AB7" s="416">
        <f t="shared" si="2"/>
        <v>33.33333333333333</v>
      </c>
      <c r="AC7" s="417"/>
      <c r="AD7" s="417"/>
    </row>
    <row r="8" spans="1:30" ht="19.5" customHeight="1">
      <c r="A8" s="418" t="s">
        <v>205</v>
      </c>
      <c r="B8" s="418"/>
      <c r="C8" s="418"/>
      <c r="D8" s="418"/>
      <c r="E8" s="418"/>
      <c r="F8" s="419"/>
      <c r="G8" s="420">
        <v>2037</v>
      </c>
      <c r="H8" s="421"/>
      <c r="I8" s="421"/>
      <c r="J8" s="422">
        <v>1671</v>
      </c>
      <c r="K8" s="422"/>
      <c r="L8" s="422"/>
      <c r="M8" s="422">
        <v>139</v>
      </c>
      <c r="N8" s="422"/>
      <c r="O8" s="422"/>
      <c r="P8" s="421">
        <v>227</v>
      </c>
      <c r="Q8" s="421"/>
      <c r="R8" s="423"/>
      <c r="S8" s="424">
        <f t="shared" si="0"/>
        <v>100</v>
      </c>
      <c r="T8" s="417"/>
      <c r="U8" s="417"/>
      <c r="V8" s="416">
        <f t="shared" si="1"/>
        <v>82.03240058910161</v>
      </c>
      <c r="W8" s="416"/>
      <c r="X8" s="416"/>
      <c r="Y8" s="416">
        <f>M8/G8*100</f>
        <v>6.823760432007854</v>
      </c>
      <c r="Z8" s="416"/>
      <c r="AA8" s="416"/>
      <c r="AB8" s="416">
        <f t="shared" si="2"/>
        <v>11.143838978890527</v>
      </c>
      <c r="AC8" s="417"/>
      <c r="AD8" s="417"/>
    </row>
    <row r="9" spans="1:30" ht="19.5" customHeight="1">
      <c r="A9" s="418" t="s">
        <v>133</v>
      </c>
      <c r="B9" s="418"/>
      <c r="C9" s="418"/>
      <c r="D9" s="418"/>
      <c r="E9" s="418"/>
      <c r="F9" s="419"/>
      <c r="G9" s="420">
        <v>2050</v>
      </c>
      <c r="H9" s="421"/>
      <c r="I9" s="421"/>
      <c r="J9" s="422">
        <v>1601</v>
      </c>
      <c r="K9" s="422"/>
      <c r="L9" s="422"/>
      <c r="M9" s="422">
        <v>171</v>
      </c>
      <c r="N9" s="422"/>
      <c r="O9" s="422"/>
      <c r="P9" s="421">
        <v>278</v>
      </c>
      <c r="Q9" s="421"/>
      <c r="R9" s="423"/>
      <c r="S9" s="424">
        <f t="shared" si="0"/>
        <v>100</v>
      </c>
      <c r="T9" s="417"/>
      <c r="U9" s="417"/>
      <c r="V9" s="416">
        <f t="shared" si="1"/>
        <v>78.09756097560975</v>
      </c>
      <c r="W9" s="416"/>
      <c r="X9" s="416"/>
      <c r="Y9" s="416">
        <f>M9/G9*100</f>
        <v>8.341463414634147</v>
      </c>
      <c r="Z9" s="416"/>
      <c r="AA9" s="416"/>
      <c r="AB9" s="416">
        <f t="shared" si="2"/>
        <v>13.560975609756099</v>
      </c>
      <c r="AC9" s="417"/>
      <c r="AD9" s="417"/>
    </row>
    <row r="10" spans="1:30" s="58" customFormat="1" ht="19.5" customHeight="1">
      <c r="A10" s="418" t="s">
        <v>206</v>
      </c>
      <c r="B10" s="418"/>
      <c r="C10" s="418"/>
      <c r="D10" s="418"/>
      <c r="E10" s="418"/>
      <c r="F10" s="419"/>
      <c r="G10" s="420">
        <v>14</v>
      </c>
      <c r="H10" s="421"/>
      <c r="I10" s="421"/>
      <c r="J10" s="422">
        <v>1</v>
      </c>
      <c r="K10" s="422"/>
      <c r="L10" s="422"/>
      <c r="M10" s="422" t="s">
        <v>222</v>
      </c>
      <c r="N10" s="422"/>
      <c r="O10" s="422"/>
      <c r="P10" s="421">
        <v>13</v>
      </c>
      <c r="Q10" s="421"/>
      <c r="R10" s="423"/>
      <c r="S10" s="424">
        <f t="shared" si="0"/>
        <v>100</v>
      </c>
      <c r="T10" s="417"/>
      <c r="U10" s="417"/>
      <c r="V10" s="416">
        <f t="shared" si="1"/>
        <v>7.142857142857142</v>
      </c>
      <c r="W10" s="416"/>
      <c r="X10" s="416"/>
      <c r="Y10" s="416" t="s">
        <v>222</v>
      </c>
      <c r="Z10" s="416"/>
      <c r="AA10" s="416"/>
      <c r="AB10" s="416">
        <f t="shared" si="2"/>
        <v>92.85714285714286</v>
      </c>
      <c r="AC10" s="417"/>
      <c r="AD10" s="417"/>
    </row>
    <row r="11" spans="1:30" ht="19.5" customHeight="1">
      <c r="A11" s="418" t="s">
        <v>207</v>
      </c>
      <c r="B11" s="418"/>
      <c r="C11" s="418"/>
      <c r="D11" s="418"/>
      <c r="E11" s="418"/>
      <c r="F11" s="419"/>
      <c r="G11" s="420">
        <v>171</v>
      </c>
      <c r="H11" s="421"/>
      <c r="I11" s="421"/>
      <c r="J11" s="422">
        <v>91</v>
      </c>
      <c r="K11" s="422"/>
      <c r="L11" s="422"/>
      <c r="M11" s="422">
        <v>14</v>
      </c>
      <c r="N11" s="422"/>
      <c r="O11" s="422"/>
      <c r="P11" s="421">
        <v>66</v>
      </c>
      <c r="Q11" s="421"/>
      <c r="R11" s="423"/>
      <c r="S11" s="424">
        <f t="shared" si="0"/>
        <v>100</v>
      </c>
      <c r="T11" s="417"/>
      <c r="U11" s="417"/>
      <c r="V11" s="416">
        <f t="shared" si="1"/>
        <v>53.216374269005854</v>
      </c>
      <c r="W11" s="416"/>
      <c r="X11" s="416"/>
      <c r="Y11" s="416">
        <f aca="true" t="shared" si="3" ref="Y11:Y20">M11/G11*100</f>
        <v>8.187134502923977</v>
      </c>
      <c r="Z11" s="416"/>
      <c r="AA11" s="416"/>
      <c r="AB11" s="416">
        <f t="shared" si="2"/>
        <v>38.59649122807017</v>
      </c>
      <c r="AC11" s="417"/>
      <c r="AD11" s="417"/>
    </row>
    <row r="12" spans="1:30" s="30" customFormat="1" ht="19.5" customHeight="1">
      <c r="A12" s="418" t="s">
        <v>208</v>
      </c>
      <c r="B12" s="418"/>
      <c r="C12" s="418"/>
      <c r="D12" s="418"/>
      <c r="E12" s="418"/>
      <c r="F12" s="419"/>
      <c r="G12" s="420">
        <v>452</v>
      </c>
      <c r="H12" s="421"/>
      <c r="I12" s="421"/>
      <c r="J12" s="422">
        <v>212</v>
      </c>
      <c r="K12" s="422"/>
      <c r="L12" s="422"/>
      <c r="M12" s="422">
        <v>38</v>
      </c>
      <c r="N12" s="422"/>
      <c r="O12" s="422"/>
      <c r="P12" s="421">
        <v>202</v>
      </c>
      <c r="Q12" s="421"/>
      <c r="R12" s="423"/>
      <c r="S12" s="424">
        <f t="shared" si="0"/>
        <v>100</v>
      </c>
      <c r="T12" s="417"/>
      <c r="U12" s="417"/>
      <c r="V12" s="416">
        <f t="shared" si="1"/>
        <v>46.902654867256636</v>
      </c>
      <c r="W12" s="416"/>
      <c r="X12" s="416"/>
      <c r="Y12" s="416">
        <f t="shared" si="3"/>
        <v>8.4070796460177</v>
      </c>
      <c r="Z12" s="416"/>
      <c r="AA12" s="416"/>
      <c r="AB12" s="416">
        <f t="shared" si="2"/>
        <v>44.690265486725664</v>
      </c>
      <c r="AC12" s="417"/>
      <c r="AD12" s="417"/>
    </row>
    <row r="13" spans="1:30" ht="19.5" customHeight="1">
      <c r="A13" s="418" t="s">
        <v>209</v>
      </c>
      <c r="B13" s="418"/>
      <c r="C13" s="418"/>
      <c r="D13" s="418"/>
      <c r="E13" s="418"/>
      <c r="F13" s="419"/>
      <c r="G13" s="420">
        <v>7258</v>
      </c>
      <c r="H13" s="421"/>
      <c r="I13" s="421"/>
      <c r="J13" s="422">
        <v>4707</v>
      </c>
      <c r="K13" s="422"/>
      <c r="L13" s="422"/>
      <c r="M13" s="422">
        <v>504</v>
      </c>
      <c r="N13" s="422"/>
      <c r="O13" s="422"/>
      <c r="P13" s="421">
        <v>2047</v>
      </c>
      <c r="Q13" s="421"/>
      <c r="R13" s="423"/>
      <c r="S13" s="424">
        <f t="shared" si="0"/>
        <v>100</v>
      </c>
      <c r="T13" s="417"/>
      <c r="U13" s="417"/>
      <c r="V13" s="416">
        <f t="shared" si="1"/>
        <v>64.85257646734638</v>
      </c>
      <c r="W13" s="416"/>
      <c r="X13" s="416"/>
      <c r="Y13" s="416">
        <f t="shared" si="3"/>
        <v>6.944061724993111</v>
      </c>
      <c r="Z13" s="416"/>
      <c r="AA13" s="416"/>
      <c r="AB13" s="416">
        <f t="shared" si="2"/>
        <v>28.203361807660514</v>
      </c>
      <c r="AC13" s="417"/>
      <c r="AD13" s="417"/>
    </row>
    <row r="14" spans="1:30" ht="19.5" customHeight="1">
      <c r="A14" s="418" t="s">
        <v>210</v>
      </c>
      <c r="B14" s="418"/>
      <c r="C14" s="418"/>
      <c r="D14" s="418"/>
      <c r="E14" s="418"/>
      <c r="F14" s="419"/>
      <c r="G14" s="420">
        <v>436</v>
      </c>
      <c r="H14" s="421"/>
      <c r="I14" s="421"/>
      <c r="J14" s="422">
        <v>181</v>
      </c>
      <c r="K14" s="422"/>
      <c r="L14" s="422"/>
      <c r="M14" s="422">
        <v>17</v>
      </c>
      <c r="N14" s="422"/>
      <c r="O14" s="422"/>
      <c r="P14" s="421">
        <v>238</v>
      </c>
      <c r="Q14" s="421"/>
      <c r="R14" s="423"/>
      <c r="S14" s="424">
        <f t="shared" si="0"/>
        <v>100</v>
      </c>
      <c r="T14" s="417"/>
      <c r="U14" s="417"/>
      <c r="V14" s="416">
        <f t="shared" si="1"/>
        <v>41.51376146788991</v>
      </c>
      <c r="W14" s="416"/>
      <c r="X14" s="416"/>
      <c r="Y14" s="416">
        <f t="shared" si="3"/>
        <v>3.89908256880734</v>
      </c>
      <c r="Z14" s="416"/>
      <c r="AA14" s="416"/>
      <c r="AB14" s="416">
        <f t="shared" si="2"/>
        <v>54.58715596330275</v>
      </c>
      <c r="AC14" s="417"/>
      <c r="AD14" s="417"/>
    </row>
    <row r="15" spans="1:30" ht="19.5" customHeight="1">
      <c r="A15" s="418" t="s">
        <v>176</v>
      </c>
      <c r="B15" s="418"/>
      <c r="C15" s="418"/>
      <c r="D15" s="418"/>
      <c r="E15" s="418"/>
      <c r="F15" s="419"/>
      <c r="G15" s="420">
        <v>1281</v>
      </c>
      <c r="H15" s="421"/>
      <c r="I15" s="421"/>
      <c r="J15" s="422">
        <v>1128</v>
      </c>
      <c r="K15" s="422"/>
      <c r="L15" s="422"/>
      <c r="M15" s="422">
        <v>24</v>
      </c>
      <c r="N15" s="422"/>
      <c r="O15" s="422"/>
      <c r="P15" s="421">
        <v>129</v>
      </c>
      <c r="Q15" s="421"/>
      <c r="R15" s="423"/>
      <c r="S15" s="424">
        <f t="shared" si="0"/>
        <v>100</v>
      </c>
      <c r="T15" s="417"/>
      <c r="U15" s="417"/>
      <c r="V15" s="416">
        <f t="shared" si="1"/>
        <v>88.05620608899297</v>
      </c>
      <c r="W15" s="416"/>
      <c r="X15" s="416"/>
      <c r="Y15" s="416">
        <f t="shared" si="3"/>
        <v>1.873536299765808</v>
      </c>
      <c r="Z15" s="416"/>
      <c r="AA15" s="416"/>
      <c r="AB15" s="416">
        <f t="shared" si="2"/>
        <v>10.070257611241217</v>
      </c>
      <c r="AC15" s="417"/>
      <c r="AD15" s="417"/>
    </row>
    <row r="16" spans="1:30" ht="19.5" customHeight="1">
      <c r="A16" s="418" t="s">
        <v>177</v>
      </c>
      <c r="B16" s="418"/>
      <c r="C16" s="418"/>
      <c r="D16" s="418"/>
      <c r="E16" s="418"/>
      <c r="F16" s="419"/>
      <c r="G16" s="420">
        <v>3677</v>
      </c>
      <c r="H16" s="421"/>
      <c r="I16" s="421"/>
      <c r="J16" s="422">
        <v>3142</v>
      </c>
      <c r="K16" s="422"/>
      <c r="L16" s="422"/>
      <c r="M16" s="422">
        <v>69</v>
      </c>
      <c r="N16" s="422"/>
      <c r="O16" s="422"/>
      <c r="P16" s="421">
        <v>466</v>
      </c>
      <c r="Q16" s="421"/>
      <c r="R16" s="423"/>
      <c r="S16" s="424">
        <f t="shared" si="0"/>
        <v>100</v>
      </c>
      <c r="T16" s="417"/>
      <c r="U16" s="417"/>
      <c r="V16" s="416">
        <f t="shared" si="1"/>
        <v>85.45009518629317</v>
      </c>
      <c r="W16" s="416"/>
      <c r="X16" s="416"/>
      <c r="Y16" s="416">
        <f t="shared" si="3"/>
        <v>1.8765297797117215</v>
      </c>
      <c r="Z16" s="416"/>
      <c r="AA16" s="416"/>
      <c r="AB16" s="416">
        <f t="shared" si="2"/>
        <v>12.673375033995104</v>
      </c>
      <c r="AC16" s="417"/>
      <c r="AD16" s="417"/>
    </row>
    <row r="17" spans="1:30" ht="19.5" customHeight="1">
      <c r="A17" s="418" t="s">
        <v>123</v>
      </c>
      <c r="B17" s="418"/>
      <c r="C17" s="418"/>
      <c r="D17" s="418"/>
      <c r="E17" s="418"/>
      <c r="F17" s="419"/>
      <c r="G17" s="420">
        <v>1098</v>
      </c>
      <c r="H17" s="421"/>
      <c r="I17" s="421"/>
      <c r="J17" s="422">
        <v>975</v>
      </c>
      <c r="K17" s="422"/>
      <c r="L17" s="422"/>
      <c r="M17" s="422">
        <v>25</v>
      </c>
      <c r="N17" s="422"/>
      <c r="O17" s="422"/>
      <c r="P17" s="421">
        <v>98</v>
      </c>
      <c r="Q17" s="421"/>
      <c r="R17" s="423"/>
      <c r="S17" s="424">
        <f t="shared" si="0"/>
        <v>100</v>
      </c>
      <c r="T17" s="417"/>
      <c r="U17" s="417"/>
      <c r="V17" s="416">
        <f t="shared" si="1"/>
        <v>88.79781420765028</v>
      </c>
      <c r="W17" s="416"/>
      <c r="X17" s="416"/>
      <c r="Y17" s="416">
        <f t="shared" si="3"/>
        <v>2.2768670309653913</v>
      </c>
      <c r="Z17" s="416"/>
      <c r="AA17" s="416"/>
      <c r="AB17" s="416">
        <f t="shared" si="2"/>
        <v>8.925318761384334</v>
      </c>
      <c r="AC17" s="417"/>
      <c r="AD17" s="417"/>
    </row>
    <row r="18" spans="1:30" ht="19.5" customHeight="1">
      <c r="A18" s="418" t="s">
        <v>124</v>
      </c>
      <c r="B18" s="418"/>
      <c r="C18" s="418"/>
      <c r="D18" s="418"/>
      <c r="E18" s="418"/>
      <c r="F18" s="419"/>
      <c r="G18" s="420">
        <v>818</v>
      </c>
      <c r="H18" s="421"/>
      <c r="I18" s="421"/>
      <c r="J18" s="422">
        <v>613</v>
      </c>
      <c r="K18" s="422"/>
      <c r="L18" s="422"/>
      <c r="M18" s="422">
        <v>24</v>
      </c>
      <c r="N18" s="422"/>
      <c r="O18" s="422"/>
      <c r="P18" s="421">
        <v>181</v>
      </c>
      <c r="Q18" s="421"/>
      <c r="R18" s="423"/>
      <c r="S18" s="424">
        <f t="shared" si="0"/>
        <v>100</v>
      </c>
      <c r="T18" s="417"/>
      <c r="U18" s="417"/>
      <c r="V18" s="416">
        <f t="shared" si="1"/>
        <v>74.93887530562347</v>
      </c>
      <c r="W18" s="416"/>
      <c r="X18" s="416"/>
      <c r="Y18" s="416">
        <f t="shared" si="3"/>
        <v>2.93398533007335</v>
      </c>
      <c r="Z18" s="416"/>
      <c r="AA18" s="416"/>
      <c r="AB18" s="416">
        <f t="shared" si="2"/>
        <v>22.12713936430318</v>
      </c>
      <c r="AC18" s="417"/>
      <c r="AD18" s="417"/>
    </row>
    <row r="19" spans="1:30" ht="19.5" customHeight="1">
      <c r="A19" s="418" t="s">
        <v>137</v>
      </c>
      <c r="B19" s="418"/>
      <c r="C19" s="418"/>
      <c r="D19" s="418"/>
      <c r="E19" s="418"/>
      <c r="F19" s="419"/>
      <c r="G19" s="420">
        <v>102</v>
      </c>
      <c r="H19" s="421"/>
      <c r="I19" s="421"/>
      <c r="J19" s="422">
        <v>47</v>
      </c>
      <c r="K19" s="422"/>
      <c r="L19" s="422"/>
      <c r="M19" s="422">
        <v>4</v>
      </c>
      <c r="N19" s="422"/>
      <c r="O19" s="422"/>
      <c r="P19" s="421">
        <v>51</v>
      </c>
      <c r="Q19" s="421"/>
      <c r="R19" s="423"/>
      <c r="S19" s="424">
        <f t="shared" si="0"/>
        <v>100</v>
      </c>
      <c r="T19" s="417"/>
      <c r="U19" s="417"/>
      <c r="V19" s="416">
        <f t="shared" si="1"/>
        <v>46.07843137254902</v>
      </c>
      <c r="W19" s="416"/>
      <c r="X19" s="416"/>
      <c r="Y19" s="416">
        <f t="shared" si="3"/>
        <v>3.9215686274509802</v>
      </c>
      <c r="Z19" s="416"/>
      <c r="AA19" s="416"/>
      <c r="AB19" s="416">
        <f t="shared" si="2"/>
        <v>50</v>
      </c>
      <c r="AC19" s="417"/>
      <c r="AD19" s="417"/>
    </row>
    <row r="20" spans="1:30" ht="19.5" customHeight="1">
      <c r="A20" s="412" t="s">
        <v>211</v>
      </c>
      <c r="B20" s="412"/>
      <c r="C20" s="412"/>
      <c r="D20" s="412"/>
      <c r="E20" s="412"/>
      <c r="F20" s="413"/>
      <c r="G20" s="414">
        <v>4629</v>
      </c>
      <c r="H20" s="409"/>
      <c r="I20" s="409"/>
      <c r="J20" s="415">
        <v>3591</v>
      </c>
      <c r="K20" s="415"/>
      <c r="L20" s="415"/>
      <c r="M20" s="415">
        <v>186</v>
      </c>
      <c r="N20" s="415"/>
      <c r="O20" s="415"/>
      <c r="P20" s="409">
        <v>852</v>
      </c>
      <c r="Q20" s="409"/>
      <c r="R20" s="410"/>
      <c r="S20" s="411">
        <f t="shared" si="0"/>
        <v>100</v>
      </c>
      <c r="T20" s="408"/>
      <c r="U20" s="408"/>
      <c r="V20" s="407">
        <f t="shared" si="1"/>
        <v>77.57615035644848</v>
      </c>
      <c r="W20" s="407"/>
      <c r="X20" s="407"/>
      <c r="Y20" s="407">
        <f t="shared" si="3"/>
        <v>4.018146467919637</v>
      </c>
      <c r="Z20" s="407"/>
      <c r="AA20" s="407"/>
      <c r="AB20" s="407">
        <f t="shared" si="2"/>
        <v>18.405703175631885</v>
      </c>
      <c r="AC20" s="408"/>
      <c r="AD20" s="408"/>
    </row>
    <row r="21" ht="9.75" customHeight="1"/>
  </sheetData>
  <mergeCells count="155">
    <mergeCell ref="A3:F4"/>
    <mergeCell ref="G3:R3"/>
    <mergeCell ref="S3:AD3"/>
    <mergeCell ref="G4:I4"/>
    <mergeCell ref="J4:L4"/>
    <mergeCell ref="M4:O4"/>
    <mergeCell ref="P4:R4"/>
    <mergeCell ref="S4:U4"/>
    <mergeCell ref="V4:X4"/>
    <mergeCell ref="Y4:AA4"/>
    <mergeCell ref="AB4:AD4"/>
    <mergeCell ref="A5:F5"/>
    <mergeCell ref="G5:I5"/>
    <mergeCell ref="J5:L5"/>
    <mergeCell ref="M5:O5"/>
    <mergeCell ref="P5:R5"/>
    <mergeCell ref="S5:U5"/>
    <mergeCell ref="V5:X5"/>
    <mergeCell ref="Y5:AA5"/>
    <mergeCell ref="AB5:AD5"/>
    <mergeCell ref="A6:F6"/>
    <mergeCell ref="G6:I6"/>
    <mergeCell ref="J6:L6"/>
    <mergeCell ref="M6:O6"/>
    <mergeCell ref="P6:R6"/>
    <mergeCell ref="S6:U6"/>
    <mergeCell ref="V6:X6"/>
    <mergeCell ref="Y6:AA6"/>
    <mergeCell ref="AB6:AD6"/>
    <mergeCell ref="A7:F7"/>
    <mergeCell ref="G7:I7"/>
    <mergeCell ref="J7:L7"/>
    <mergeCell ref="M7:O7"/>
    <mergeCell ref="P7:R7"/>
    <mergeCell ref="S7:U7"/>
    <mergeCell ref="V7:X7"/>
    <mergeCell ref="Y7:AA7"/>
    <mergeCell ref="AB7:AD7"/>
    <mergeCell ref="A8:F8"/>
    <mergeCell ref="G8:I8"/>
    <mergeCell ref="J8:L8"/>
    <mergeCell ref="M8:O8"/>
    <mergeCell ref="P8:R8"/>
    <mergeCell ref="S8:U8"/>
    <mergeCell ref="V8:X8"/>
    <mergeCell ref="Y8:AA8"/>
    <mergeCell ref="AB8:AD8"/>
    <mergeCell ref="A9:F9"/>
    <mergeCell ref="G9:I9"/>
    <mergeCell ref="J9:L9"/>
    <mergeCell ref="M9:O9"/>
    <mergeCell ref="P9:R9"/>
    <mergeCell ref="S9:U9"/>
    <mergeCell ref="V9:X9"/>
    <mergeCell ref="Y9:AA9"/>
    <mergeCell ref="AB9:AD9"/>
    <mergeCell ref="A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F20"/>
    <mergeCell ref="G20:I20"/>
    <mergeCell ref="J20:L20"/>
    <mergeCell ref="M20:O20"/>
    <mergeCell ref="AB20:AD20"/>
    <mergeCell ref="P20:R20"/>
    <mergeCell ref="S20:U20"/>
    <mergeCell ref="V20:X20"/>
    <mergeCell ref="Y20:AA20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</cp:lastModifiedBy>
  <cp:lastPrinted>2006-08-23T07:36:15Z</cp:lastPrinted>
  <dcterms:created xsi:type="dcterms:W3CDTF">1997-01-08T22:48:59Z</dcterms:created>
  <dcterms:modified xsi:type="dcterms:W3CDTF">2006-08-23T07:50:34Z</dcterms:modified>
  <cp:category/>
  <cp:version/>
  <cp:contentType/>
  <cp:contentStatus/>
</cp:coreProperties>
</file>