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  <sheet name="表12" sheetId="12" r:id="rId12"/>
    <sheet name="表13" sheetId="13" r:id="rId13"/>
  </sheets>
  <definedNames>
    <definedName name="_xlnm.Print_Area" localSheetId="0">'表1'!$A$1:$M$19</definedName>
  </definedNames>
  <calcPr fullCalcOnLoad="1"/>
</workbook>
</file>

<file path=xl/sharedStrings.xml><?xml version="1.0" encoding="utf-8"?>
<sst xmlns="http://schemas.openxmlformats.org/spreadsheetml/2006/main" count="939" uniqueCount="328">
  <si>
    <t xml:space="preserve"> 事  業  所  数</t>
  </si>
  <si>
    <t xml:space="preserve">      従  業  者  数</t>
  </si>
  <si>
    <t>1事業所当 た り平均従 業者数</t>
  </si>
  <si>
    <t>年  次</t>
  </si>
  <si>
    <t>総数</t>
  </si>
  <si>
    <t>増減率</t>
  </si>
  <si>
    <t>うち民営</t>
  </si>
  <si>
    <t>男</t>
  </si>
  <si>
    <t>女</t>
  </si>
  <si>
    <t>（%）</t>
  </si>
  <si>
    <t>昭和</t>
  </si>
  <si>
    <t>４７年</t>
  </si>
  <si>
    <t>（ 9月 1日）</t>
  </si>
  <si>
    <t>…</t>
  </si>
  <si>
    <t>５０年</t>
  </si>
  <si>
    <t>（ 5月15日）</t>
  </si>
  <si>
    <t>５３年</t>
  </si>
  <si>
    <t>（ 6月15日）</t>
  </si>
  <si>
    <t>５６年</t>
  </si>
  <si>
    <t>（ 7月 1日）</t>
  </si>
  <si>
    <t>６１年</t>
  </si>
  <si>
    <t>平成</t>
  </si>
  <si>
    <t>　３年</t>
  </si>
  <si>
    <t>　８年</t>
  </si>
  <si>
    <t>（10月 1日）</t>
  </si>
  <si>
    <t>１３年</t>
  </si>
  <si>
    <t>注）</t>
  </si>
  <si>
    <t>調査は、昭和５６年までは３年ごとに、昭和６１年からは５年ごとに実施されている。</t>
  </si>
  <si>
    <t>昭和５６年以前は、男女別従業者数は調査されていない。</t>
  </si>
  <si>
    <t>表１　事業所数及び男女別従業者数の推移  （昭和４７年～平成１３年）</t>
  </si>
  <si>
    <t>表２－１　産業（大分類）別事業所数の推移</t>
  </si>
  <si>
    <t>　　　産  業  大  分  類</t>
  </si>
  <si>
    <t>平成13年</t>
  </si>
  <si>
    <t>構成比</t>
  </si>
  <si>
    <t>増加数</t>
  </si>
  <si>
    <t>平成  8年</t>
  </si>
  <si>
    <t>平成  3年</t>
  </si>
  <si>
    <t>(%)</t>
  </si>
  <si>
    <t>全　　　　　　産　　　　　　業</t>
  </si>
  <si>
    <t>農　 　　林 　　　漁 　　　業</t>
  </si>
  <si>
    <t>鉱                           業</t>
  </si>
  <si>
    <t>建            設            業</t>
  </si>
  <si>
    <t>製            造            業</t>
  </si>
  <si>
    <t>電 気・ガ ス・熱供給・水道業</t>
  </si>
  <si>
    <t>運    輸  ・  通    信    業</t>
  </si>
  <si>
    <t>卸 売・小 売 業，飲 食 店</t>
  </si>
  <si>
    <t>金　　融　・　保　　険　　業</t>
  </si>
  <si>
    <t>不　 　　動　 　　産　 　　業</t>
  </si>
  <si>
    <t>サ     ー     ビ     ス    業</t>
  </si>
  <si>
    <t>公務（他に分類されないもの）</t>
  </si>
  <si>
    <t>表２－１　産業（大分類）別従業者数の推移</t>
  </si>
  <si>
    <t>表３－１　従業者規模別事業所数（民営）</t>
  </si>
  <si>
    <t>平成 8年</t>
  </si>
  <si>
    <t>平成 3年</t>
  </si>
  <si>
    <t>従業者規模</t>
  </si>
  <si>
    <t>事業所数</t>
  </si>
  <si>
    <t>構成比</t>
  </si>
  <si>
    <t>(%)</t>
  </si>
  <si>
    <r>
      <t xml:space="preserve">  総数     </t>
    </r>
    <r>
      <rPr>
        <sz val="8"/>
        <color indexed="9"/>
        <rFont val="ＭＳ Ｐ明朝"/>
        <family val="1"/>
      </rPr>
      <t>'</t>
    </r>
  </si>
  <si>
    <t xml:space="preserve">  1 ～   4 人</t>
  </si>
  <si>
    <t xml:space="preserve">  5 ～   9 人</t>
  </si>
  <si>
    <t xml:space="preserve"> 10 ～  19 人</t>
  </si>
  <si>
    <t xml:space="preserve"> 20 ～  29 人</t>
  </si>
  <si>
    <t xml:space="preserve"> 30 ～  49 人</t>
  </si>
  <si>
    <t xml:space="preserve"> 50 ～  99 人</t>
  </si>
  <si>
    <t xml:space="preserve"> 100 ～  199 人</t>
  </si>
  <si>
    <t xml:space="preserve"> 200 ～  299 人</t>
  </si>
  <si>
    <t xml:space="preserve">  300 人       以 上</t>
  </si>
  <si>
    <t>派遣・下請従業者のみ</t>
  </si>
  <si>
    <r>
      <t>-</t>
    </r>
    <r>
      <rPr>
        <sz val="9"/>
        <color indexed="9"/>
        <rFont val="ＭＳ Ｐ明朝"/>
        <family val="1"/>
      </rPr>
      <t>'</t>
    </r>
  </si>
  <si>
    <r>
      <t xml:space="preserve">-  </t>
    </r>
    <r>
      <rPr>
        <sz val="9"/>
        <color indexed="9"/>
        <rFont val="ＭＳ Ｐ明朝"/>
        <family val="1"/>
      </rPr>
      <t>'</t>
    </r>
  </si>
  <si>
    <t>表３－２　従業者規模別従業者数（民営）</t>
  </si>
  <si>
    <t>従業者</t>
  </si>
  <si>
    <t>表３－３　平成８年～１３年増加率（％）</t>
  </si>
  <si>
    <t>　</t>
  </si>
  <si>
    <t>姫路市（民営）</t>
  </si>
  <si>
    <t>兵庫県（民営）</t>
  </si>
  <si>
    <t>全国（全事業所）</t>
  </si>
  <si>
    <t>事業所</t>
  </si>
  <si>
    <t>表４－１　　産業（中分類）, 従業者規模（10区分）別民営事業所数</t>
  </si>
  <si>
    <t>産 業 中 分 類</t>
  </si>
  <si>
    <t>総数</t>
  </si>
  <si>
    <t xml:space="preserve">   1 ～    4 人</t>
  </si>
  <si>
    <t xml:space="preserve">   5 ～    9 人</t>
  </si>
  <si>
    <t>100 ～ 199 人</t>
  </si>
  <si>
    <t>200 ～ 299 人</t>
  </si>
  <si>
    <t>300 人　以上</t>
  </si>
  <si>
    <t>派遣・下請従業者のみ</t>
  </si>
  <si>
    <t>総数</t>
  </si>
  <si>
    <t>Ａ</t>
  </si>
  <si>
    <t>農業</t>
  </si>
  <si>
    <t>-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</si>
  <si>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</si>
  <si>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</si>
  <si>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</si>
  <si>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</si>
  <si>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</si>
  <si>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</si>
  <si>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</si>
  <si>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</si>
  <si>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</si>
  <si>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電気・ガス・熱供給・水道業</t>
  </si>
  <si>
    <t>Ｈ</t>
  </si>
  <si>
    <t>運輸・通信業</t>
  </si>
  <si>
    <t>Ｉ</t>
  </si>
  <si>
    <t>卸売・小売業，飲食店</t>
  </si>
  <si>
    <t>Ｊ</t>
  </si>
  <si>
    <t>金融・保険業</t>
  </si>
  <si>
    <t>Ｋ</t>
  </si>
  <si>
    <t>不動産業</t>
  </si>
  <si>
    <t>Ｌ</t>
  </si>
  <si>
    <t>サービス業</t>
  </si>
  <si>
    <t>表４－２　　産業（中分類）, 従業者規模（10区分）別民営従業者数</t>
  </si>
  <si>
    <t>Ａ</t>
  </si>
  <si>
    <t>Ｃ</t>
  </si>
  <si>
    <t>Ｄ</t>
  </si>
  <si>
    <t>Ｅ</t>
  </si>
  <si>
    <t>-</t>
  </si>
  <si>
    <t>表５　経営組織別事業所数及び従業者数</t>
  </si>
  <si>
    <t>事業所数</t>
  </si>
  <si>
    <t>従業者数</t>
  </si>
  <si>
    <t>経営組織</t>
  </si>
  <si>
    <t>平成13年</t>
  </si>
  <si>
    <t>構成比</t>
  </si>
  <si>
    <t>平成８年</t>
  </si>
  <si>
    <t>増加数</t>
  </si>
  <si>
    <t>（％）</t>
  </si>
  <si>
    <t>総数</t>
  </si>
  <si>
    <t>民営</t>
  </si>
  <si>
    <t>個人</t>
  </si>
  <si>
    <t>法人</t>
  </si>
  <si>
    <t>会社</t>
  </si>
  <si>
    <t>会社以外</t>
  </si>
  <si>
    <t>法人以外団体</t>
  </si>
  <si>
    <t>国・地方公共団体</t>
  </si>
  <si>
    <t>表６　産業大分類、本所・支所別事業所数とその構成比（民営）</t>
  </si>
  <si>
    <t>産業大分類</t>
  </si>
  <si>
    <t>事業所数</t>
  </si>
  <si>
    <t>構　成　比　（％）</t>
  </si>
  <si>
    <t>総  数</t>
  </si>
  <si>
    <t xml:space="preserve"> 単　独　　　　　事 業 所</t>
  </si>
  <si>
    <t>本所・本社・本店</t>
  </si>
  <si>
    <t>支所・支社・支店</t>
  </si>
  <si>
    <t>本所・本社・本店</t>
  </si>
  <si>
    <t>支所・支社・支店</t>
  </si>
  <si>
    <t>事業所総数（民営）</t>
  </si>
  <si>
    <t>農業</t>
  </si>
  <si>
    <t>林業</t>
  </si>
  <si>
    <r>
      <t>-</t>
    </r>
    <r>
      <rPr>
        <sz val="9"/>
        <color indexed="9"/>
        <rFont val="ＭＳ Ｐ明朝"/>
        <family val="1"/>
      </rPr>
      <t>'</t>
    </r>
  </si>
  <si>
    <t>漁業</t>
  </si>
  <si>
    <t>鉱業</t>
  </si>
  <si>
    <t>建設業</t>
  </si>
  <si>
    <t>製造業</t>
  </si>
  <si>
    <t>電 気・ガ ス・熱供給・水道業</t>
  </si>
  <si>
    <r>
      <t>-</t>
    </r>
    <r>
      <rPr>
        <sz val="9"/>
        <color indexed="9"/>
        <rFont val="ＭＳ Ｐ明朝"/>
        <family val="1"/>
      </rPr>
      <t>'</t>
    </r>
  </si>
  <si>
    <t>運輸・通信業</t>
  </si>
  <si>
    <t>卸売・小売業、飲食店</t>
  </si>
  <si>
    <t>金融・保険業</t>
  </si>
  <si>
    <t>不動産業</t>
  </si>
  <si>
    <t>サービス業</t>
  </si>
  <si>
    <t>その他</t>
  </si>
  <si>
    <t>表７産業大分類、開設時期別事業所数（民営）平成１３年</t>
  </si>
  <si>
    <t>昭和29年以前</t>
  </si>
  <si>
    <t>昭和30年～昭和３９年</t>
  </si>
  <si>
    <t>昭和４0年～昭和４９年</t>
  </si>
  <si>
    <t>昭和５0年～昭和５９年</t>
  </si>
  <si>
    <t>昭和６0年～平成６年</t>
  </si>
  <si>
    <t>平成7年以降開設</t>
  </si>
  <si>
    <t>平成７年　</t>
  </si>
  <si>
    <t>平成８年　</t>
  </si>
  <si>
    <t>平成９年</t>
  </si>
  <si>
    <t>平成10年</t>
  </si>
  <si>
    <t>平成１１年</t>
  </si>
  <si>
    <t>平成１２年</t>
  </si>
  <si>
    <t>平成１３年</t>
  </si>
  <si>
    <t>開設時期不詳</t>
  </si>
  <si>
    <t>構成比(%)</t>
  </si>
  <si>
    <r>
      <t>-</t>
    </r>
    <r>
      <rPr>
        <sz val="9"/>
        <color indexed="9"/>
        <rFont val="ＭＳ Ｐ明朝"/>
        <family val="1"/>
      </rPr>
      <t>’</t>
    </r>
  </si>
  <si>
    <r>
      <t>-</t>
    </r>
    <r>
      <rPr>
        <sz val="9"/>
        <color indexed="9"/>
        <rFont val="ＭＳ Ｐ明朝"/>
        <family val="1"/>
      </rPr>
      <t>’</t>
    </r>
  </si>
  <si>
    <t>表８　従業上の地位別従業者数</t>
  </si>
  <si>
    <t>従業上の地位</t>
  </si>
  <si>
    <r>
      <t>平成 ８年</t>
    </r>
    <r>
      <rPr>
        <sz val="8"/>
        <rFont val="ＭＳ Ｐ明朝"/>
        <family val="1"/>
      </rPr>
      <t>～</t>
    </r>
    <r>
      <rPr>
        <sz val="8"/>
        <rFont val="ＭＳ Ｐ明朝"/>
        <family val="1"/>
      </rPr>
      <t>１３年　増加率(％）</t>
    </r>
  </si>
  <si>
    <r>
      <t>構成比</t>
    </r>
    <r>
      <rPr>
        <sz val="8"/>
        <rFont val="ＭＳ Ｐ明朝"/>
        <family val="1"/>
      </rPr>
      <t>(％）</t>
    </r>
  </si>
  <si>
    <t>従業者総数　</t>
  </si>
  <si>
    <t>個人事業主</t>
  </si>
  <si>
    <t>無給の家族従業者</t>
  </si>
  <si>
    <t>有給役員</t>
  </si>
  <si>
    <t>雇用者</t>
  </si>
  <si>
    <t>*) 常用雇用者</t>
  </si>
  <si>
    <t>　臨時雇用者</t>
  </si>
  <si>
    <t>*) 常用雇用者(正社員・正職員及び正社員・正職員以外)</t>
  </si>
  <si>
    <t>表９　従業上の地位、男女別従業者数（平成１３年）</t>
  </si>
  <si>
    <t>男</t>
  </si>
  <si>
    <t>女</t>
  </si>
  <si>
    <r>
      <t>割　合　(</t>
    </r>
    <r>
      <rPr>
        <sz val="8"/>
        <rFont val="ＭＳ Ｐ明朝"/>
        <family val="1"/>
      </rPr>
      <t>％）</t>
    </r>
  </si>
  <si>
    <t>増 加 数</t>
  </si>
  <si>
    <t>割合(％）</t>
  </si>
  <si>
    <t>従業者総数　</t>
  </si>
  <si>
    <t>雇用者</t>
  </si>
  <si>
    <t>表１０　産業（大分類）、男女別従業者数</t>
  </si>
  <si>
    <t>産業（大分類）</t>
  </si>
  <si>
    <r>
      <t>割　合　(</t>
    </r>
    <r>
      <rPr>
        <sz val="8"/>
        <rFont val="ＭＳ Ｐ明朝"/>
        <family val="1"/>
      </rPr>
      <t>％）</t>
    </r>
  </si>
  <si>
    <t>従業者総数</t>
  </si>
  <si>
    <t>電 気・ガ ス・熱供給・水道業</t>
  </si>
  <si>
    <t>公務</t>
  </si>
  <si>
    <r>
      <t>平成 ８年</t>
    </r>
    <r>
      <rPr>
        <sz val="8"/>
        <rFont val="ＭＳ Ｐ明朝"/>
        <family val="1"/>
      </rPr>
      <t>～</t>
    </r>
    <r>
      <rPr>
        <sz val="8"/>
        <rFont val="ＭＳ Ｐ明朝"/>
        <family val="1"/>
      </rPr>
      <t>１３年</t>
    </r>
  </si>
  <si>
    <t>増 加 数</t>
  </si>
  <si>
    <t>増加率(％）</t>
  </si>
  <si>
    <t>表１１　校区別事業所数、従業者数及び従業者数による主要な産業</t>
  </si>
  <si>
    <t>校区</t>
  </si>
  <si>
    <t>従　業　者　に　よ　る　主　要　な　産　業</t>
  </si>
  <si>
    <t>構成比　(％）</t>
  </si>
  <si>
    <t>（校区内構成比１０％以上の産業－上位３種）</t>
  </si>
  <si>
    <t>姫路市</t>
  </si>
  <si>
    <t>卸売・小売、飲食店</t>
  </si>
  <si>
    <t>城南</t>
  </si>
  <si>
    <t>城巽</t>
  </si>
  <si>
    <t>野里</t>
  </si>
  <si>
    <t>城東</t>
  </si>
  <si>
    <t>建設業</t>
  </si>
  <si>
    <t>東</t>
  </si>
  <si>
    <t>花田</t>
  </si>
  <si>
    <t>城陽</t>
  </si>
  <si>
    <t>手柄</t>
  </si>
  <si>
    <t>荒川</t>
  </si>
  <si>
    <t>船場</t>
  </si>
  <si>
    <t>高岡</t>
  </si>
  <si>
    <t>高岡西</t>
  </si>
  <si>
    <t>安室</t>
  </si>
  <si>
    <t>安室東</t>
  </si>
  <si>
    <t>城西</t>
  </si>
  <si>
    <t>製造業</t>
  </si>
  <si>
    <t>城乾</t>
  </si>
  <si>
    <t>城北</t>
  </si>
  <si>
    <t>広峰</t>
  </si>
  <si>
    <t>増位</t>
  </si>
  <si>
    <t>保健・金融業</t>
  </si>
  <si>
    <t>水上</t>
  </si>
  <si>
    <t>砥堀</t>
  </si>
  <si>
    <t>豊富</t>
  </si>
  <si>
    <t>船津</t>
  </si>
  <si>
    <t>山田</t>
  </si>
  <si>
    <t>谷内</t>
  </si>
  <si>
    <t>谷外</t>
  </si>
  <si>
    <t>御国野</t>
  </si>
  <si>
    <t>四郷</t>
  </si>
  <si>
    <t>別所</t>
  </si>
  <si>
    <t>大塩</t>
  </si>
  <si>
    <t>的形</t>
  </si>
  <si>
    <t>八木</t>
  </si>
  <si>
    <t>糸引</t>
  </si>
  <si>
    <t>白浜</t>
  </si>
  <si>
    <t>妻鹿</t>
  </si>
  <si>
    <t>高浜</t>
  </si>
  <si>
    <t>飾磨</t>
  </si>
  <si>
    <t>津田</t>
  </si>
  <si>
    <t>英賀保</t>
  </si>
  <si>
    <t>八幡</t>
  </si>
  <si>
    <t>広畑</t>
  </si>
  <si>
    <t>広畑第２</t>
  </si>
  <si>
    <t>大津</t>
  </si>
  <si>
    <t>南大津</t>
  </si>
  <si>
    <t>大津茂</t>
  </si>
  <si>
    <t>網干</t>
  </si>
  <si>
    <t>網干西</t>
  </si>
  <si>
    <t>余部</t>
  </si>
  <si>
    <t>ｻｰﾋﾞｽ業</t>
  </si>
  <si>
    <t>旭陽</t>
  </si>
  <si>
    <t>勝原</t>
  </si>
  <si>
    <t>青山</t>
  </si>
  <si>
    <t>白鳥</t>
  </si>
  <si>
    <t>曽左</t>
  </si>
  <si>
    <t>峰相</t>
  </si>
  <si>
    <t>太市</t>
  </si>
  <si>
    <t>林田</t>
  </si>
  <si>
    <t>伊勢</t>
  </si>
  <si>
    <t>　表12　兵庫県下の地域別事業所数及び従業者数（平成13年・８年）</t>
  </si>
  <si>
    <t>１事業所</t>
  </si>
  <si>
    <t>　　地　　　　　域</t>
  </si>
  <si>
    <t>　（人）</t>
  </si>
  <si>
    <t xml:space="preserve">  　兵　　庫　　県</t>
  </si>
  <si>
    <t>　　姫　　路　　市</t>
  </si>
  <si>
    <t>　　神戸地域</t>
  </si>
  <si>
    <t>　　阪神北地域</t>
  </si>
  <si>
    <t>　　阪神南地域</t>
  </si>
  <si>
    <t>　　東播磨地域</t>
  </si>
  <si>
    <t>　　北播磨地域</t>
  </si>
  <si>
    <t>　　中播磨地域</t>
  </si>
  <si>
    <t>　　西播磨地域</t>
  </si>
  <si>
    <t>　　但馬地域</t>
  </si>
  <si>
    <t>　　丹波地域</t>
  </si>
  <si>
    <t>　　淡路地域</t>
  </si>
  <si>
    <t>　注）〔神戸地域〕神戸市〔阪神北地域〕伊丹市・宝塚市・川西市・三田市・川辺郡</t>
  </si>
  <si>
    <t>　　　〔阪神南地域〕尼崎市・西宮市・芦屋市〔東播磨地域〕明石市・加古川市・高砂市・加古郡</t>
  </si>
  <si>
    <t>　　　〔中播磨地域〕姫路市・飾磨郡・神崎郡</t>
  </si>
  <si>
    <t>　　　〔西播磨地域〕相生市・龍野市・赤穂市・揖保郡・赤穂郡・佐用郡・宍粟郡</t>
  </si>
  <si>
    <t>　　　〔北播磨地域〕西脇市・三木市・小野市・加西市・美嚢郡・加東郡・多可郡</t>
  </si>
  <si>
    <t>　　　〔但馬地域〕豊岡市・城崎郡・出石郡・美方郡・養父郡・朝来郡〔丹波地域〕篠山市・氷上郡</t>
  </si>
  <si>
    <t>　　　〔淡路地域〕洲本市・津名郡・三原郡</t>
  </si>
  <si>
    <t>-</t>
  </si>
  <si>
    <t>平成8年</t>
  </si>
  <si>
    <t>増加率</t>
  </si>
  <si>
    <t>事　　業　　所　　数</t>
  </si>
  <si>
    <t>従　　業　　者　　数</t>
  </si>
  <si>
    <t>　表13　産業（大分類）別事業所数，従業者数及び兵庫県・中播磨地域内占有率（平成13年）</t>
  </si>
  <si>
    <t>　　（事業所数）</t>
  </si>
  <si>
    <t>　　　産業（大分類）</t>
  </si>
  <si>
    <t>　　事業所総数</t>
  </si>
  <si>
    <t>　　農業</t>
  </si>
  <si>
    <t>　　林業</t>
  </si>
  <si>
    <t>　　漁業</t>
  </si>
  <si>
    <t>　　鉱業</t>
  </si>
  <si>
    <t>　　建設業</t>
  </si>
  <si>
    <t>　　製造業</t>
  </si>
  <si>
    <r>
      <t>　　</t>
    </r>
    <r>
      <rPr>
        <sz val="10.4"/>
        <rFont val="ＭＳ 明朝"/>
        <family val="1"/>
      </rPr>
      <t>電気・ｶﾞ</t>
    </r>
    <r>
      <rPr>
        <sz val="11"/>
        <rFont val="ＭＳ Ｐゴシック"/>
        <family val="3"/>
      </rPr>
      <t>ｽ</t>
    </r>
    <r>
      <rPr>
        <sz val="10.4"/>
        <rFont val="ＭＳ 明朝"/>
        <family val="1"/>
      </rPr>
      <t>・熱供給・水道業</t>
    </r>
  </si>
  <si>
    <t>　　運輸・通信業</t>
  </si>
  <si>
    <t>　　卸売・小売業，飲食店</t>
  </si>
  <si>
    <t>　　金融・保険業</t>
  </si>
  <si>
    <t>　　不動産業</t>
  </si>
  <si>
    <t>　　サービス業</t>
  </si>
  <si>
    <t>　　公務</t>
  </si>
  <si>
    <t>　　（従業者数）</t>
  </si>
  <si>
    <t>　　従業者総数</t>
  </si>
  <si>
    <t>　注）〔中播磨地域〕姫路市・飾磨郡・神崎郡</t>
  </si>
  <si>
    <t>姫路市</t>
  </si>
  <si>
    <t>中播磨地域</t>
  </si>
  <si>
    <t>占有率(%)</t>
  </si>
  <si>
    <t>兵庫県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</si>
</sst>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#,##0;&quot;△ &quot;#,##0"/>
    <numFmt numFmtId="179" formatCode="#,##0.0_ "/>
    <numFmt numFmtId="180" formatCode="0.0_ "/>
    <numFmt numFmtId="181" formatCode="#,##0.0000"/>
    <numFmt numFmtId="182" formatCode="\ ###,###,##0;&quot;-&quot;###,###,##0"/>
    <numFmt numFmtId="183" formatCode="#,###,###,##0;&quot; -&quot;###,###,##0"/>
    <numFmt numFmtId="184" formatCode="\ ###,##0.0;&quot;-&quot;###,##0.0"/>
    <numFmt numFmtId="185" formatCode="0.0_);[Red]\(0.0\)"/>
    <numFmt numFmtId="186" formatCode="###,###,##0;&quot;-&quot;##,###,##0"/>
    <numFmt numFmtId="187" formatCode="##,###,###,##0;&quot;-&quot;#,###,###,##0"/>
    <numFmt numFmtId="188" formatCode="###,###,###,##0;&quot;-&quot;##,###,###,##0"/>
    <numFmt numFmtId="189" formatCode="###,###,##0.0;&quot;-&quot;##,###,##0.0"/>
    <numFmt numFmtId="190" formatCode="\ ###,###,##0.0;&quot;-&quot;###,###,##0.0"/>
    <numFmt numFmtId="191" formatCode="###,##0.0;&quot;-&quot;##,##0.0"/>
    <numFmt numFmtId="192" formatCode="#,###,##0.0;&quot; -&quot;###,##0.0"/>
    <numFmt numFmtId="193" formatCode="#,##0\ ;[Red]\-#,##0"/>
    <numFmt numFmtId="194" formatCode="#,##0;&quot;△    &quot;#,##0"/>
    <numFmt numFmtId="195" formatCode="#,##0;&quot;△       &quot;#,##0"/>
    <numFmt numFmtId="196" formatCode="#,##0;&quot;△      &quot;#,##0"/>
    <numFmt numFmtId="197" formatCode="#,##0;&quot;△     &quot;#,##0"/>
    <numFmt numFmtId="198" formatCode="#,##0;&quot;△  &quot;#,##0"/>
    <numFmt numFmtId="199" formatCode="0.0%"/>
    <numFmt numFmtId="200" formatCode="##,###,##0;&quot;-&quot;#,###,##0"/>
    <numFmt numFmtId="201" formatCode="\ ###,###,###,##0;&quot;-&quot;###,###,###,##0"/>
    <numFmt numFmtId="202" formatCode="#,###,###,###,##0;&quot; -&quot;###,###,###,##0"/>
    <numFmt numFmtId="203" formatCode="#,###,##0;&quot; -&quot;###,##0"/>
    <numFmt numFmtId="204" formatCode="\ ###,##0;&quot;-&quot;###,##0"/>
    <numFmt numFmtId="205" formatCode="#,##0\ "/>
    <numFmt numFmtId="206" formatCode="#,##0\ \ "/>
    <numFmt numFmtId="207" formatCode="#,##0_);[Red]\(#,##0\)"/>
    <numFmt numFmtId="208" formatCode="&quot;\&quot;#,##0.0_);[Red]\(&quot;\&quot;#,##0.0\)"/>
    <numFmt numFmtId="209" formatCode="&quot;\&quot;#,##0.0;&quot;\&quot;\-#,##0.0"/>
    <numFmt numFmtId="210" formatCode="#,##0.0_);[Red]\(#,##0.0\)"/>
    <numFmt numFmtId="211" formatCode="#,##0.0;&quot;△ &quot;#,##0.0"/>
    <numFmt numFmtId="212" formatCode="0.0;&quot;▲ &quot;0.0"/>
    <numFmt numFmtId="213" formatCode="0.0;&quot;△ &quot;0.0"/>
  </numFmts>
  <fonts count="2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color indexed="8"/>
      <name val="ＭＳ Ｐ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8"/>
      <color indexed="17"/>
      <name val="ＭＳ Ｐ明朝"/>
      <family val="1"/>
    </font>
    <font>
      <sz val="8"/>
      <color indexed="8"/>
      <name val="ＭＳ Ｐ明朝"/>
      <family val="1"/>
    </font>
    <font>
      <sz val="8"/>
      <color indexed="9"/>
      <name val="ＭＳ Ｐ明朝"/>
      <family val="1"/>
    </font>
    <font>
      <sz val="9"/>
      <color indexed="9"/>
      <name val="ＭＳ Ｐ明朝"/>
      <family val="1"/>
    </font>
    <font>
      <sz val="9"/>
      <color indexed="17"/>
      <name val="ＭＳ Ｐ明朝"/>
      <family val="1"/>
    </font>
    <font>
      <sz val="10"/>
      <color indexed="8"/>
      <name val="ＭＳ Ｐ明朝"/>
      <family val="1"/>
    </font>
    <font>
      <sz val="6"/>
      <color indexed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.4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6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6" xfId="0" applyFont="1" applyBorder="1" applyAlignment="1">
      <alignment/>
    </xf>
    <xf numFmtId="0" fontId="5" fillId="0" borderId="4" xfId="0" applyFont="1" applyBorder="1" applyAlignment="1">
      <alignment/>
    </xf>
    <xf numFmtId="3" fontId="6" fillId="0" borderId="6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3" fontId="6" fillId="0" borderId="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79" fontId="6" fillId="0" borderId="6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88" fontId="8" fillId="0" borderId="6" xfId="0" applyNumberFormat="1" applyFont="1" applyFill="1" applyBorder="1" applyAlignment="1" quotePrefix="1">
      <alignment horizontal="right" vertical="center"/>
    </xf>
    <xf numFmtId="186" fontId="6" fillId="0" borderId="0" xfId="0" applyNumberFormat="1" applyFont="1" applyFill="1" applyBorder="1" applyAlignment="1" quotePrefix="1">
      <alignment horizontal="right"/>
    </xf>
    <xf numFmtId="182" fontId="6" fillId="0" borderId="0" xfId="0" applyNumberFormat="1" applyFont="1" applyFill="1" applyBorder="1" applyAlignment="1" quotePrefix="1">
      <alignment horizontal="right" vertic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7" xfId="0" applyFont="1" applyBorder="1" applyAlignment="1">
      <alignment/>
    </xf>
    <xf numFmtId="186" fontId="6" fillId="0" borderId="1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right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93" fontId="6" fillId="0" borderId="0" xfId="0" applyNumberFormat="1" applyFont="1" applyFill="1" applyAlignment="1" quotePrefix="1">
      <alignment horizontal="right"/>
    </xf>
    <xf numFmtId="185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93" fontId="6" fillId="0" borderId="0" xfId="0" applyNumberFormat="1" applyFont="1" applyAlignment="1">
      <alignment/>
    </xf>
    <xf numFmtId="194" fontId="6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185" fontId="6" fillId="0" borderId="0" xfId="0" applyNumberFormat="1" applyFont="1" applyAlignment="1">
      <alignment/>
    </xf>
    <xf numFmtId="195" fontId="6" fillId="0" borderId="0" xfId="0" applyNumberFormat="1" applyFont="1" applyAlignment="1">
      <alignment/>
    </xf>
    <xf numFmtId="193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49" fontId="5" fillId="0" borderId="0" xfId="0" applyNumberFormat="1" applyFont="1" applyFill="1" applyBorder="1" applyAlignment="1">
      <alignment horizontal="left" vertical="center"/>
    </xf>
    <xf numFmtId="194" fontId="6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/>
    </xf>
    <xf numFmtId="196" fontId="6" fillId="0" borderId="0" xfId="0" applyNumberFormat="1" applyFont="1" applyAlignment="1">
      <alignment/>
    </xf>
    <xf numFmtId="49" fontId="5" fillId="0" borderId="0" xfId="0" applyNumberFormat="1" applyFont="1" applyFill="1" applyBorder="1" applyAlignment="1">
      <alignment horizontal="left"/>
    </xf>
    <xf numFmtId="193" fontId="6" fillId="0" borderId="6" xfId="0" applyNumberFormat="1" applyFont="1" applyFill="1" applyBorder="1" applyAlignment="1" quotePrefix="1">
      <alignment horizontal="right"/>
    </xf>
    <xf numFmtId="185" fontId="6" fillId="0" borderId="0" xfId="0" applyNumberFormat="1" applyFont="1" applyBorder="1" applyAlignment="1">
      <alignment/>
    </xf>
    <xf numFmtId="194" fontId="6" fillId="0" borderId="0" xfId="0" applyNumberFormat="1" applyFont="1" applyBorder="1" applyAlignment="1">
      <alignment/>
    </xf>
    <xf numFmtId="193" fontId="6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9" fontId="5" fillId="0" borderId="14" xfId="0" applyNumberFormat="1" applyFont="1" applyFill="1" applyBorder="1" applyAlignment="1">
      <alignment horizontal="left" vertical="center"/>
    </xf>
    <xf numFmtId="0" fontId="4" fillId="0" borderId="14" xfId="0" applyFont="1" applyBorder="1" applyAlignment="1">
      <alignment/>
    </xf>
    <xf numFmtId="197" fontId="6" fillId="0" borderId="0" xfId="0" applyNumberFormat="1" applyFont="1" applyAlignment="1">
      <alignment/>
    </xf>
    <xf numFmtId="198" fontId="6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49" fontId="5" fillId="0" borderId="0" xfId="0" applyNumberFormat="1" applyFont="1" applyFill="1" applyBorder="1" applyAlignment="1">
      <alignment horizontal="left" vertical="top"/>
    </xf>
    <xf numFmtId="0" fontId="11" fillId="0" borderId="0" xfId="0" applyFont="1" applyAlignment="1">
      <alignment horizontal="left"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7" xfId="0" applyFont="1" applyFill="1" applyBorder="1" applyAlignment="1">
      <alignment horizontal="right"/>
    </xf>
    <xf numFmtId="0" fontId="12" fillId="0" borderId="8" xfId="0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201" fontId="5" fillId="0" borderId="8" xfId="0" applyNumberFormat="1" applyFont="1" applyFill="1" applyBorder="1" applyAlignment="1">
      <alignment horizontal="right" wrapText="1"/>
    </xf>
    <xf numFmtId="0" fontId="5" fillId="0" borderId="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201" fontId="13" fillId="0" borderId="0" xfId="0" applyNumberFormat="1" applyFont="1" applyFill="1" applyBorder="1" applyAlignment="1">
      <alignment horizontal="distributed"/>
    </xf>
    <xf numFmtId="0" fontId="11" fillId="0" borderId="4" xfId="0" applyFont="1" applyBorder="1" applyAlignment="1">
      <alignment horizontal="distributed"/>
    </xf>
    <xf numFmtId="206" fontId="8" fillId="0" borderId="11" xfId="0" applyNumberFormat="1" applyFont="1" applyFill="1" applyBorder="1" applyAlignment="1" quotePrefix="1">
      <alignment horizontal="right"/>
    </xf>
    <xf numFmtId="206" fontId="6" fillId="0" borderId="12" xfId="0" applyNumberFormat="1" applyFont="1" applyBorder="1" applyAlignment="1">
      <alignment/>
    </xf>
    <xf numFmtId="206" fontId="8" fillId="0" borderId="12" xfId="0" applyNumberFormat="1" applyFont="1" applyFill="1" applyBorder="1" applyAlignment="1" quotePrefix="1">
      <alignment horizontal="right"/>
    </xf>
    <xf numFmtId="207" fontId="8" fillId="0" borderId="11" xfId="0" applyNumberFormat="1" applyFont="1" applyFill="1" applyBorder="1" applyAlignment="1" quotePrefix="1">
      <alignment horizontal="right"/>
    </xf>
    <xf numFmtId="207" fontId="6" fillId="0" borderId="12" xfId="0" applyNumberFormat="1" applyFont="1" applyBorder="1" applyAlignment="1">
      <alignment/>
    </xf>
    <xf numFmtId="206" fontId="8" fillId="0" borderId="6" xfId="0" applyNumberFormat="1" applyFont="1" applyFill="1" applyBorder="1" applyAlignment="1" quotePrefix="1">
      <alignment horizontal="right"/>
    </xf>
    <xf numFmtId="206" fontId="6" fillId="0" borderId="0" xfId="0" applyNumberFormat="1" applyFont="1" applyAlignment="1">
      <alignment/>
    </xf>
    <xf numFmtId="206" fontId="8" fillId="0" borderId="0" xfId="0" applyNumberFormat="1" applyFont="1" applyFill="1" applyBorder="1" applyAlignment="1" quotePrefix="1">
      <alignment horizontal="right"/>
    </xf>
    <xf numFmtId="207" fontId="8" fillId="0" borderId="6" xfId="0" applyNumberFormat="1" applyFont="1" applyFill="1" applyBorder="1" applyAlignment="1" quotePrefix="1">
      <alignment horizontal="right"/>
    </xf>
    <xf numFmtId="207" fontId="6" fillId="0" borderId="0" xfId="0" applyNumberFormat="1" applyFont="1" applyAlignment="1">
      <alignment/>
    </xf>
    <xf numFmtId="201" fontId="13" fillId="0" borderId="14" xfId="0" applyNumberFormat="1" applyFont="1" applyFill="1" applyBorder="1" applyAlignment="1">
      <alignment horizontal="distributed"/>
    </xf>
    <xf numFmtId="0" fontId="11" fillId="0" borderId="15" xfId="0" applyFont="1" applyBorder="1" applyAlignment="1">
      <alignment horizontal="distributed"/>
    </xf>
    <xf numFmtId="206" fontId="8" fillId="0" borderId="16" xfId="0" applyNumberFormat="1" applyFont="1" applyFill="1" applyBorder="1" applyAlignment="1" quotePrefix="1">
      <alignment horizontal="right"/>
    </xf>
    <xf numFmtId="206" fontId="6" fillId="0" borderId="14" xfId="0" applyNumberFormat="1" applyFont="1" applyBorder="1" applyAlignment="1">
      <alignment/>
    </xf>
    <xf numFmtId="176" fontId="6" fillId="0" borderId="14" xfId="0" applyNumberFormat="1" applyFont="1" applyBorder="1" applyAlignment="1">
      <alignment/>
    </xf>
    <xf numFmtId="176" fontId="6" fillId="0" borderId="14" xfId="0" applyNumberFormat="1" applyFont="1" applyBorder="1" applyAlignment="1" quotePrefix="1">
      <alignment horizontal="right"/>
    </xf>
    <xf numFmtId="183" fontId="16" fillId="0" borderId="0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183" fontId="8" fillId="0" borderId="18" xfId="0" applyNumberFormat="1" applyFont="1" applyFill="1" applyBorder="1" applyAlignment="1">
      <alignment horizontal="right"/>
    </xf>
    <xf numFmtId="0" fontId="8" fillId="0" borderId="18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01" fontId="13" fillId="0" borderId="18" xfId="0" applyNumberFormat="1" applyFont="1" applyFill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80" fontId="8" fillId="0" borderId="17" xfId="0" applyNumberFormat="1" applyFont="1" applyFill="1" applyBorder="1" applyAlignment="1" quotePrefix="1">
      <alignment horizontal="right"/>
    </xf>
    <xf numFmtId="0" fontId="0" fillId="0" borderId="18" xfId="0" applyBorder="1" applyAlignment="1">
      <alignment/>
    </xf>
    <xf numFmtId="180" fontId="8" fillId="0" borderId="18" xfId="0" applyNumberFormat="1" applyFont="1" applyFill="1" applyBorder="1" applyAlignment="1" quotePrefix="1">
      <alignment horizontal="right"/>
    </xf>
    <xf numFmtId="0" fontId="0" fillId="0" borderId="19" xfId="0" applyBorder="1" applyAlignment="1">
      <alignment/>
    </xf>
    <xf numFmtId="180" fontId="8" fillId="0" borderId="6" xfId="0" applyNumberFormat="1" applyFont="1" applyFill="1" applyBorder="1" applyAlignment="1" quotePrefix="1">
      <alignment horizontal="right"/>
    </xf>
    <xf numFmtId="0" fontId="0" fillId="0" borderId="0" xfId="0" applyBorder="1" applyAlignment="1">
      <alignment/>
    </xf>
    <xf numFmtId="180" fontId="8" fillId="0" borderId="0" xfId="0" applyNumberFormat="1" applyFont="1" applyFill="1" applyBorder="1" applyAlignment="1" quotePrefix="1">
      <alignment horizontal="right"/>
    </xf>
    <xf numFmtId="0" fontId="0" fillId="0" borderId="4" xfId="0" applyBorder="1" applyAlignment="1">
      <alignment/>
    </xf>
    <xf numFmtId="180" fontId="8" fillId="0" borderId="16" xfId="0" applyNumberFormat="1" applyFont="1" applyFill="1" applyBorder="1" applyAlignment="1" quotePrefix="1">
      <alignment horizontal="right"/>
    </xf>
    <xf numFmtId="0" fontId="0" fillId="0" borderId="14" xfId="0" applyBorder="1" applyAlignment="1">
      <alignment/>
    </xf>
    <xf numFmtId="180" fontId="8" fillId="0" borderId="14" xfId="0" applyNumberFormat="1" applyFont="1" applyFill="1" applyBorder="1" applyAlignment="1" quotePrefix="1">
      <alignment horizontal="right"/>
    </xf>
    <xf numFmtId="0" fontId="0" fillId="0" borderId="15" xfId="0" applyBorder="1" applyAlignment="1">
      <alignment/>
    </xf>
    <xf numFmtId="0" fontId="17" fillId="0" borderId="0" xfId="0" applyFont="1" applyFill="1" applyAlignment="1">
      <alignment vertical="center"/>
    </xf>
    <xf numFmtId="201" fontId="17" fillId="0" borderId="0" xfId="0" applyNumberFormat="1" applyFont="1" applyFill="1" applyAlignment="1">
      <alignment horizontal="left" vertical="center"/>
    </xf>
    <xf numFmtId="201" fontId="13" fillId="0" borderId="0" xfId="0" applyNumberFormat="1" applyFont="1" applyFill="1" applyBorder="1" applyAlignment="1">
      <alignment horizontal="center" wrapText="1"/>
    </xf>
    <xf numFmtId="0" fontId="17" fillId="0" borderId="0" xfId="0" applyFont="1" applyAlignment="1">
      <alignment vertical="center"/>
    </xf>
    <xf numFmtId="187" fontId="17" fillId="0" borderId="0" xfId="0" applyNumberFormat="1" applyFont="1" applyFill="1" applyAlignment="1">
      <alignment horizontal="left" vertical="center"/>
    </xf>
    <xf numFmtId="187" fontId="17" fillId="0" borderId="0" xfId="0" applyNumberFormat="1" applyFont="1" applyFill="1" applyAlignment="1">
      <alignment horizontal="right" vertical="center"/>
    </xf>
    <xf numFmtId="182" fontId="17" fillId="0" borderId="0" xfId="0" applyNumberFormat="1" applyFont="1" applyFill="1" applyAlignment="1">
      <alignment horizontal="right" vertical="center"/>
    </xf>
    <xf numFmtId="186" fontId="17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/>
    </xf>
    <xf numFmtId="201" fontId="13" fillId="0" borderId="0" xfId="0" applyNumberFormat="1" applyFont="1" applyFill="1" applyAlignment="1">
      <alignment horizontal="right" vertical="center"/>
    </xf>
    <xf numFmtId="187" fontId="13" fillId="0" borderId="0" xfId="0" applyNumberFormat="1" applyFont="1" applyFill="1" applyAlignment="1">
      <alignment horizontal="right"/>
    </xf>
    <xf numFmtId="182" fontId="13" fillId="0" borderId="0" xfId="0" applyNumberFormat="1" applyFont="1" applyFill="1" applyAlignment="1">
      <alignment horizontal="right"/>
    </xf>
    <xf numFmtId="186" fontId="13" fillId="0" borderId="0" xfId="0" applyNumberFormat="1" applyFont="1" applyFill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vertical="center"/>
    </xf>
    <xf numFmtId="0" fontId="13" fillId="0" borderId="24" xfId="0" applyFont="1" applyFill="1" applyBorder="1" applyAlignment="1">
      <alignment horizontal="center" vertical="center" wrapText="1"/>
    </xf>
    <xf numFmtId="201" fontId="13" fillId="0" borderId="24" xfId="0" applyNumberFormat="1" applyFont="1" applyFill="1" applyBorder="1" applyAlignment="1">
      <alignment horizontal="center" vertical="center" wrapText="1"/>
    </xf>
    <xf numFmtId="187" fontId="13" fillId="0" borderId="24" xfId="0" applyNumberFormat="1" applyFont="1" applyFill="1" applyBorder="1" applyAlignment="1">
      <alignment horizontal="center" vertical="center" wrapText="1"/>
    </xf>
    <xf numFmtId="182" fontId="13" fillId="0" borderId="24" xfId="0" applyNumberFormat="1" applyFont="1" applyFill="1" applyBorder="1" applyAlignment="1">
      <alignment horizontal="center" vertical="center" wrapText="1"/>
    </xf>
    <xf numFmtId="186" fontId="13" fillId="0" borderId="24" xfId="0" applyNumberFormat="1" applyFont="1" applyFill="1" applyBorder="1" applyAlignment="1">
      <alignment horizontal="center" vertical="center" wrapText="1"/>
    </xf>
    <xf numFmtId="182" fontId="13" fillId="0" borderId="3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/>
    </xf>
    <xf numFmtId="201" fontId="13" fillId="0" borderId="12" xfId="0" applyNumberFormat="1" applyFont="1" applyFill="1" applyBorder="1" applyAlignment="1">
      <alignment horizontal="distributed"/>
    </xf>
    <xf numFmtId="0" fontId="11" fillId="0" borderId="13" xfId="0" applyFont="1" applyBorder="1" applyAlignment="1">
      <alignment horizontal="distributed"/>
    </xf>
    <xf numFmtId="201" fontId="8" fillId="0" borderId="0" xfId="0" applyNumberFormat="1" applyFont="1" applyFill="1" applyBorder="1" applyAlignment="1" quotePrefix="1">
      <alignment horizontal="right"/>
    </xf>
    <xf numFmtId="187" fontId="8" fillId="0" borderId="0" xfId="0" applyNumberFormat="1" applyFont="1" applyFill="1" applyAlignment="1" quotePrefix="1">
      <alignment horizontal="right"/>
    </xf>
    <xf numFmtId="182" fontId="8" fillId="0" borderId="0" xfId="0" applyNumberFormat="1" applyFont="1" applyFill="1" applyBorder="1" applyAlignment="1" quotePrefix="1">
      <alignment horizontal="right"/>
    </xf>
    <xf numFmtId="182" fontId="8" fillId="0" borderId="0" xfId="0" applyNumberFormat="1" applyFont="1" applyFill="1" applyAlignment="1" quotePrefix="1">
      <alignment horizontal="right"/>
    </xf>
    <xf numFmtId="186" fontId="8" fillId="0" borderId="0" xfId="0" applyNumberFormat="1" applyFont="1" applyFill="1" applyAlignment="1" quotePrefix="1">
      <alignment horizontal="right"/>
    </xf>
    <xf numFmtId="0" fontId="13" fillId="0" borderId="0" xfId="0" applyFont="1" applyFill="1" applyBorder="1" applyAlignment="1">
      <alignment/>
    </xf>
    <xf numFmtId="182" fontId="8" fillId="0" borderId="0" xfId="0" applyNumberFormat="1" applyFont="1" applyFill="1" applyAlignment="1">
      <alignment horizontal="right"/>
    </xf>
    <xf numFmtId="186" fontId="8" fillId="0" borderId="0" xfId="0" applyNumberFormat="1" applyFont="1" applyFill="1" applyAlignment="1">
      <alignment horizontal="right"/>
    </xf>
    <xf numFmtId="49" fontId="13" fillId="0" borderId="0" xfId="0" applyNumberFormat="1" applyFont="1" applyFill="1" applyBorder="1" applyAlignment="1">
      <alignment/>
    </xf>
    <xf numFmtId="201" fontId="8" fillId="0" borderId="0" xfId="0" applyNumberFormat="1" applyFont="1" applyFill="1" applyBorder="1" applyAlignment="1">
      <alignment horizontal="right"/>
    </xf>
    <xf numFmtId="187" fontId="8" fillId="0" borderId="0" xfId="0" applyNumberFormat="1" applyFont="1" applyFill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201" fontId="18" fillId="0" borderId="0" xfId="0" applyNumberFormat="1" applyFont="1" applyFill="1" applyBorder="1" applyAlignment="1">
      <alignment horizontal="distributed" wrapText="1"/>
    </xf>
    <xf numFmtId="0" fontId="10" fillId="0" borderId="4" xfId="0" applyFont="1" applyBorder="1" applyAlignment="1">
      <alignment horizontal="distributed" wrapText="1"/>
    </xf>
    <xf numFmtId="0" fontId="5" fillId="0" borderId="0" xfId="0" applyFont="1" applyAlignment="1">
      <alignment/>
    </xf>
    <xf numFmtId="49" fontId="13" fillId="0" borderId="14" xfId="0" applyNumberFormat="1" applyFont="1" applyFill="1" applyBorder="1" applyAlignment="1">
      <alignment vertical="center"/>
    </xf>
    <xf numFmtId="201" fontId="8" fillId="0" borderId="16" xfId="0" applyNumberFormat="1" applyFont="1" applyFill="1" applyBorder="1" applyAlignment="1" quotePrefix="1">
      <alignment horizontal="right" vertical="center"/>
    </xf>
    <xf numFmtId="187" fontId="8" fillId="0" borderId="14" xfId="0" applyNumberFormat="1" applyFont="1" applyFill="1" applyBorder="1" applyAlignment="1" quotePrefix="1">
      <alignment horizontal="right" vertical="center"/>
    </xf>
    <xf numFmtId="182" fontId="8" fillId="0" borderId="14" xfId="0" applyNumberFormat="1" applyFont="1" applyFill="1" applyBorder="1" applyAlignment="1" quotePrefix="1">
      <alignment horizontal="right" vertical="center"/>
    </xf>
    <xf numFmtId="186" fontId="8" fillId="0" borderId="14" xfId="0" applyNumberFormat="1" applyFont="1" applyFill="1" applyBorder="1" applyAlignment="1" quotePrefix="1">
      <alignment horizontal="right" vertical="center"/>
    </xf>
    <xf numFmtId="186" fontId="13" fillId="0" borderId="3" xfId="0" applyNumberFormat="1" applyFont="1" applyFill="1" applyBorder="1" applyAlignment="1">
      <alignment horizontal="center" vertical="center" wrapText="1"/>
    </xf>
    <xf numFmtId="182" fontId="13" fillId="0" borderId="0" xfId="0" applyNumberFormat="1" applyFont="1" applyFill="1" applyBorder="1" applyAlignment="1">
      <alignment horizontal="center" vertical="center" wrapText="1"/>
    </xf>
    <xf numFmtId="202" fontId="8" fillId="0" borderId="0" xfId="0" applyNumberFormat="1" applyFont="1" applyFill="1" applyAlignment="1" quotePrefix="1">
      <alignment horizontal="right"/>
    </xf>
    <xf numFmtId="188" fontId="8" fillId="0" borderId="0" xfId="0" applyNumberFormat="1" applyFont="1" applyFill="1" applyAlignment="1" quotePrefix="1">
      <alignment horizontal="right"/>
    </xf>
    <xf numFmtId="183" fontId="8" fillId="0" borderId="0" xfId="0" applyNumberFormat="1" applyFont="1" applyFill="1" applyAlignment="1" quotePrefix="1">
      <alignment horizontal="right"/>
    </xf>
    <xf numFmtId="183" fontId="8" fillId="0" borderId="0" xfId="0" applyNumberFormat="1" applyFont="1" applyFill="1" applyAlignment="1">
      <alignment horizontal="right"/>
    </xf>
    <xf numFmtId="202" fontId="8" fillId="0" borderId="0" xfId="0" applyNumberFormat="1" applyFont="1" applyFill="1" applyAlignment="1">
      <alignment horizontal="right"/>
    </xf>
    <xf numFmtId="188" fontId="8" fillId="0" borderId="0" xfId="0" applyNumberFormat="1" applyFont="1" applyFill="1" applyAlignment="1">
      <alignment horizontal="right"/>
    </xf>
    <xf numFmtId="201" fontId="18" fillId="0" borderId="0" xfId="0" applyNumberFormat="1" applyFont="1" applyFill="1" applyBorder="1" applyAlignment="1">
      <alignment horizontal="distributed"/>
    </xf>
    <xf numFmtId="0" fontId="10" fillId="0" borderId="4" xfId="0" applyFont="1" applyBorder="1" applyAlignment="1">
      <alignment horizontal="distributed"/>
    </xf>
    <xf numFmtId="182" fontId="8" fillId="0" borderId="0" xfId="0" applyNumberFormat="1" applyFont="1" applyFill="1" applyBorder="1" applyAlignment="1" quotePrefix="1">
      <alignment horizontal="right" vertical="center"/>
    </xf>
    <xf numFmtId="0" fontId="4" fillId="0" borderId="0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9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6" fillId="0" borderId="11" xfId="0" applyNumberFormat="1" applyFont="1" applyFill="1" applyBorder="1" applyAlignment="1">
      <alignment/>
    </xf>
    <xf numFmtId="176" fontId="6" fillId="0" borderId="12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178" fontId="4" fillId="0" borderId="0" xfId="0" applyNumberFormat="1" applyFont="1" applyAlignment="1">
      <alignment/>
    </xf>
    <xf numFmtId="178" fontId="4" fillId="0" borderId="2" xfId="0" applyNumberFormat="1" applyFont="1" applyBorder="1" applyAlignment="1">
      <alignment/>
    </xf>
    <xf numFmtId="178" fontId="6" fillId="0" borderId="20" xfId="0" applyNumberFormat="1" applyFont="1" applyBorder="1" applyAlignment="1">
      <alignment horizontal="center"/>
    </xf>
    <xf numFmtId="178" fontId="5" fillId="0" borderId="9" xfId="0" applyNumberFormat="1" applyFont="1" applyBorder="1" applyAlignment="1">
      <alignment horizontal="right"/>
    </xf>
    <xf numFmtId="178" fontId="4" fillId="0" borderId="12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14" xfId="0" applyNumberFormat="1" applyFont="1" applyFill="1" applyBorder="1" applyAlignment="1">
      <alignment vertical="center"/>
    </xf>
    <xf numFmtId="178" fontId="0" fillId="0" borderId="0" xfId="0" applyNumberFormat="1" applyAlignment="1">
      <alignment/>
    </xf>
    <xf numFmtId="178" fontId="4" fillId="0" borderId="0" xfId="0" applyNumberFormat="1" applyFont="1" applyBorder="1" applyAlignment="1">
      <alignment/>
    </xf>
    <xf numFmtId="178" fontId="4" fillId="0" borderId="1" xfId="0" applyNumberFormat="1" applyFont="1" applyBorder="1" applyAlignment="1">
      <alignment/>
    </xf>
    <xf numFmtId="178" fontId="6" fillId="0" borderId="0" xfId="0" applyNumberFormat="1" applyFont="1" applyBorder="1" applyAlignment="1">
      <alignment horizontal="center"/>
    </xf>
    <xf numFmtId="178" fontId="5" fillId="0" borderId="7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" fillId="0" borderId="12" xfId="0" applyFont="1" applyBorder="1" applyAlignment="1">
      <alignment horizontal="distributed" vertical="center"/>
    </xf>
    <xf numFmtId="0" fontId="19" fillId="0" borderId="12" xfId="0" applyFont="1" applyBorder="1" applyAlignment="1">
      <alignment horizontal="distributed" vertical="center"/>
    </xf>
    <xf numFmtId="0" fontId="19" fillId="0" borderId="13" xfId="0" applyFont="1" applyBorder="1" applyAlignment="1">
      <alignment horizontal="distributed" vertical="center"/>
    </xf>
    <xf numFmtId="3" fontId="6" fillId="0" borderId="11" xfId="0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3" fontId="7" fillId="0" borderId="2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/>
    </xf>
    <xf numFmtId="176" fontId="6" fillId="0" borderId="12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distributed"/>
    </xf>
    <xf numFmtId="0" fontId="19" fillId="0" borderId="0" xfId="0" applyFont="1" applyAlignment="1">
      <alignment horizontal="distributed"/>
    </xf>
    <xf numFmtId="0" fontId="19" fillId="0" borderId="4" xfId="0" applyFont="1" applyBorder="1" applyAlignment="1">
      <alignment horizontal="distributed"/>
    </xf>
    <xf numFmtId="3" fontId="6" fillId="0" borderId="6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176" fontId="6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3" fontId="6" fillId="0" borderId="6" xfId="0" applyNumberFormat="1" applyFont="1" applyBorder="1" applyAlignment="1">
      <alignment horizontal="right" wrapText="1"/>
    </xf>
    <xf numFmtId="3" fontId="7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 wrapText="1"/>
    </xf>
    <xf numFmtId="3" fontId="6" fillId="0" borderId="4" xfId="0" applyNumberFormat="1" applyFont="1" applyBorder="1" applyAlignment="1">
      <alignment horizontal="right" wrapText="1"/>
    </xf>
    <xf numFmtId="3" fontId="7" fillId="0" borderId="5" xfId="0" applyNumberFormat="1" applyFont="1" applyBorder="1" applyAlignment="1">
      <alignment horizontal="right"/>
    </xf>
    <xf numFmtId="176" fontId="6" fillId="0" borderId="6" xfId="0" applyNumberFormat="1" applyFont="1" applyBorder="1" applyAlignment="1">
      <alignment horizontal="right" wrapText="1"/>
    </xf>
    <xf numFmtId="176" fontId="6" fillId="0" borderId="0" xfId="0" applyNumberFormat="1" applyFont="1" applyBorder="1" applyAlignment="1">
      <alignment horizontal="right" wrapText="1"/>
    </xf>
    <xf numFmtId="0" fontId="5" fillId="0" borderId="14" xfId="0" applyFont="1" applyBorder="1" applyAlignment="1">
      <alignment horizontal="distributed"/>
    </xf>
    <xf numFmtId="0" fontId="19" fillId="0" borderId="14" xfId="0" applyFont="1" applyBorder="1" applyAlignment="1">
      <alignment horizontal="distributed"/>
    </xf>
    <xf numFmtId="0" fontId="19" fillId="0" borderId="15" xfId="0" applyFont="1" applyBorder="1" applyAlignment="1">
      <alignment horizontal="distributed"/>
    </xf>
    <xf numFmtId="3" fontId="6" fillId="0" borderId="16" xfId="0" applyNumberFormat="1" applyFont="1" applyBorder="1" applyAlignment="1">
      <alignment horizontal="right" vertical="center" wrapText="1"/>
    </xf>
    <xf numFmtId="3" fontId="7" fillId="0" borderId="14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7" fillId="0" borderId="28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/>
    </xf>
    <xf numFmtId="176" fontId="6" fillId="0" borderId="14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6" fillId="0" borderId="11" xfId="0" applyNumberFormat="1" applyFont="1" applyBorder="1" applyAlignment="1">
      <alignment vertical="center" wrapText="1"/>
    </xf>
    <xf numFmtId="3" fontId="6" fillId="0" borderId="12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vertical="center" wrapText="1"/>
    </xf>
    <xf numFmtId="3" fontId="6" fillId="0" borderId="20" xfId="0" applyNumberFormat="1" applyFont="1" applyBorder="1" applyAlignment="1">
      <alignment vertical="center" wrapText="1"/>
    </xf>
    <xf numFmtId="0" fontId="5" fillId="0" borderId="0" xfId="0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4" xfId="0" applyFill="1" applyBorder="1" applyAlignment="1">
      <alignment horizontal="distributed"/>
    </xf>
    <xf numFmtId="3" fontId="6" fillId="0" borderId="6" xfId="0" applyNumberFormat="1" applyFont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 quotePrefix="1">
      <alignment horizontal="right" wrapText="1"/>
    </xf>
    <xf numFmtId="3" fontId="6" fillId="0" borderId="4" xfId="0" applyNumberFormat="1" applyFont="1" applyBorder="1" applyAlignment="1">
      <alignment wrapText="1"/>
    </xf>
    <xf numFmtId="3" fontId="6" fillId="0" borderId="5" xfId="0" applyNumberFormat="1" applyFont="1" applyBorder="1" applyAlignment="1" quotePrefix="1">
      <alignment horizontal="right" wrapText="1"/>
    </xf>
    <xf numFmtId="3" fontId="6" fillId="0" borderId="6" xfId="0" applyNumberFormat="1" applyFont="1" applyBorder="1" applyAlignment="1" quotePrefix="1">
      <alignment horizontal="right" wrapText="1"/>
    </xf>
    <xf numFmtId="3" fontId="6" fillId="0" borderId="5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4" xfId="0" applyFont="1" applyBorder="1" applyAlignment="1">
      <alignment wrapText="1"/>
    </xf>
    <xf numFmtId="0" fontId="0" fillId="0" borderId="0" xfId="0" applyBorder="1" applyAlignment="1">
      <alignment horizontal="distributed"/>
    </xf>
    <xf numFmtId="0" fontId="0" fillId="0" borderId="4" xfId="0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4" xfId="0" applyFont="1" applyBorder="1" applyAlignment="1">
      <alignment horizontal="distributed"/>
    </xf>
    <xf numFmtId="0" fontId="0" fillId="0" borderId="14" xfId="0" applyBorder="1" applyAlignment="1">
      <alignment horizontal="distributed"/>
    </xf>
    <xf numFmtId="0" fontId="0" fillId="0" borderId="15" xfId="0" applyBorder="1" applyAlignment="1">
      <alignment horizontal="distributed"/>
    </xf>
    <xf numFmtId="3" fontId="6" fillId="0" borderId="16" xfId="0" applyNumberFormat="1" applyFont="1" applyBorder="1" applyAlignment="1" quotePrefix="1">
      <alignment horizontal="right" wrapText="1"/>
    </xf>
    <xf numFmtId="3" fontId="6" fillId="0" borderId="14" xfId="0" applyNumberFormat="1" applyFont="1" applyBorder="1" applyAlignment="1">
      <alignment horizontal="right" wrapText="1"/>
    </xf>
    <xf numFmtId="3" fontId="6" fillId="0" borderId="14" xfId="0" applyNumberFormat="1" applyFont="1" applyBorder="1" applyAlignment="1" quotePrefix="1">
      <alignment horizontal="right" wrapText="1"/>
    </xf>
    <xf numFmtId="3" fontId="6" fillId="0" borderId="15" xfId="0" applyNumberFormat="1" applyFont="1" applyBorder="1" applyAlignment="1">
      <alignment horizontal="right" wrapText="1"/>
    </xf>
    <xf numFmtId="3" fontId="6" fillId="0" borderId="28" xfId="0" applyNumberFormat="1" applyFont="1" applyBorder="1" applyAlignment="1" quotePrefix="1">
      <alignment horizontal="right" wrapText="1"/>
    </xf>
    <xf numFmtId="3" fontId="6" fillId="0" borderId="16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4" xfId="0" applyFont="1" applyFill="1" applyBorder="1" applyAlignment="1">
      <alignment horizontal="left"/>
    </xf>
    <xf numFmtId="176" fontId="6" fillId="0" borderId="6" xfId="0" applyNumberFormat="1" applyFont="1" applyFill="1" applyBorder="1" applyAlignment="1">
      <alignment wrapText="1"/>
    </xf>
    <xf numFmtId="176" fontId="6" fillId="0" borderId="0" xfId="0" applyNumberFormat="1" applyFont="1" applyFill="1" applyBorder="1" applyAlignment="1">
      <alignment wrapText="1"/>
    </xf>
    <xf numFmtId="176" fontId="6" fillId="0" borderId="4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distributed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horizontal="right"/>
    </xf>
    <xf numFmtId="176" fontId="6" fillId="0" borderId="4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7" fillId="0" borderId="12" xfId="0" applyFont="1" applyBorder="1" applyAlignment="1">
      <alignment horizontal="distributed" vertical="center"/>
    </xf>
    <xf numFmtId="3" fontId="8" fillId="0" borderId="11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3" fontId="8" fillId="0" borderId="6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176" fontId="8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 horizontal="distributed"/>
    </xf>
    <xf numFmtId="3" fontId="8" fillId="0" borderId="6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6" fillId="0" borderId="14" xfId="0" applyFont="1" applyFill="1" applyBorder="1" applyAlignment="1">
      <alignment horizontal="distributed"/>
    </xf>
    <xf numFmtId="0" fontId="7" fillId="0" borderId="14" xfId="0" applyFont="1" applyBorder="1" applyAlignment="1">
      <alignment horizontal="distributed"/>
    </xf>
    <xf numFmtId="3" fontId="8" fillId="0" borderId="16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176" fontId="8" fillId="0" borderId="14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210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 quotePrefix="1">
      <alignment horizontal="right"/>
    </xf>
    <xf numFmtId="210" fontId="6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5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3" fontId="6" fillId="0" borderId="14" xfId="0" applyNumberFormat="1" applyFont="1" applyBorder="1" applyAlignment="1">
      <alignment/>
    </xf>
    <xf numFmtId="210" fontId="6" fillId="0" borderId="14" xfId="0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210" fontId="6" fillId="0" borderId="14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6" fillId="0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29" xfId="0" applyFont="1" applyBorder="1" applyAlignment="1">
      <alignment horizontal="center"/>
    </xf>
    <xf numFmtId="207" fontId="6" fillId="0" borderId="29" xfId="0" applyNumberFormat="1" applyFont="1" applyBorder="1" applyAlignment="1">
      <alignment horizontal="center"/>
    </xf>
    <xf numFmtId="207" fontId="6" fillId="0" borderId="25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horizontal="distributed" vertical="center"/>
    </xf>
    <xf numFmtId="0" fontId="20" fillId="0" borderId="4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distributed" vertical="center"/>
    </xf>
    <xf numFmtId="0" fontId="20" fillId="0" borderId="14" xfId="0" applyFont="1" applyFill="1" applyBorder="1" applyAlignment="1">
      <alignment horizontal="distributed" vertical="center"/>
    </xf>
    <xf numFmtId="0" fontId="20" fillId="0" borderId="15" xfId="0" applyFont="1" applyFill="1" applyBorder="1" applyAlignment="1">
      <alignment horizontal="distributed" vertical="center"/>
    </xf>
    <xf numFmtId="178" fontId="17" fillId="0" borderId="0" xfId="0" applyNumberFormat="1" applyFont="1" applyFill="1" applyAlignment="1">
      <alignment/>
    </xf>
    <xf numFmtId="178" fontId="8" fillId="0" borderId="12" xfId="0" applyNumberFormat="1" applyFont="1" applyFill="1" applyBorder="1" applyAlignment="1">
      <alignment/>
    </xf>
    <xf numFmtId="178" fontId="8" fillId="0" borderId="13" xfId="0" applyNumberFormat="1" applyFont="1" applyFill="1" applyBorder="1" applyAlignment="1">
      <alignment/>
    </xf>
    <xf numFmtId="178" fontId="8" fillId="0" borderId="0" xfId="0" applyNumberFormat="1" applyFont="1" applyFill="1" applyBorder="1" applyAlignment="1">
      <alignment/>
    </xf>
    <xf numFmtId="178" fontId="8" fillId="0" borderId="4" xfId="0" applyNumberFormat="1" applyFont="1" applyFill="1" applyBorder="1" applyAlignment="1">
      <alignment/>
    </xf>
    <xf numFmtId="178" fontId="8" fillId="0" borderId="4" xfId="0" applyNumberFormat="1" applyFont="1" applyFill="1" applyBorder="1" applyAlignment="1" quotePrefix="1">
      <alignment horizontal="right"/>
    </xf>
    <xf numFmtId="178" fontId="17" fillId="0" borderId="16" xfId="0" applyNumberFormat="1" applyFont="1" applyFill="1" applyBorder="1" applyAlignment="1">
      <alignment/>
    </xf>
    <xf numFmtId="178" fontId="8" fillId="0" borderId="14" xfId="0" applyNumberFormat="1" applyFont="1" applyFill="1" applyBorder="1" applyAlignment="1">
      <alignment/>
    </xf>
    <xf numFmtId="178" fontId="8" fillId="0" borderId="15" xfId="0" applyNumberFormat="1" applyFont="1" applyFill="1" applyBorder="1" applyAlignment="1">
      <alignment/>
    </xf>
    <xf numFmtId="211" fontId="8" fillId="0" borderId="12" xfId="0" applyNumberFormat="1" applyFont="1" applyFill="1" applyBorder="1" applyAlignment="1">
      <alignment/>
    </xf>
    <xf numFmtId="211" fontId="8" fillId="0" borderId="0" xfId="0" applyNumberFormat="1" applyFont="1" applyFill="1" applyBorder="1" applyAlignment="1">
      <alignment/>
    </xf>
    <xf numFmtId="211" fontId="8" fillId="0" borderId="0" xfId="0" applyNumberFormat="1" applyFont="1" applyFill="1" applyBorder="1" applyAlignment="1" quotePrefix="1">
      <alignment horizontal="right"/>
    </xf>
    <xf numFmtId="211" fontId="8" fillId="0" borderId="14" xfId="0" applyNumberFormat="1" applyFont="1" applyFill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178" fontId="7" fillId="0" borderId="12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3" fontId="6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3" fontId="6" fillId="0" borderId="7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176" fontId="6" fillId="0" borderId="7" xfId="0" applyNumberFormat="1" applyFont="1" applyFill="1" applyBorder="1" applyAlignment="1">
      <alignment vertical="center"/>
    </xf>
    <xf numFmtId="178" fontId="6" fillId="0" borderId="7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3" fontId="6" fillId="0" borderId="12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3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6" fillId="0" borderId="12" xfId="0" applyFont="1" applyBorder="1" applyAlignment="1">
      <alignment horizontal="distributed" vertical="center"/>
    </xf>
    <xf numFmtId="3" fontId="6" fillId="0" borderId="12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13" fillId="0" borderId="5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3" fontId="6" fillId="0" borderId="7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178" fontId="6" fillId="0" borderId="7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178" fontId="8" fillId="0" borderId="12" xfId="0" applyNumberFormat="1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3" fontId="6" fillId="0" borderId="14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180" fontId="0" fillId="0" borderId="0" xfId="0" applyNumberFormat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213" fontId="0" fillId="0" borderId="5" xfId="0" applyNumberFormat="1" applyBorder="1" applyAlignment="1">
      <alignment horizontal="right" vertical="center"/>
    </xf>
    <xf numFmtId="180" fontId="0" fillId="0" borderId="14" xfId="0" applyNumberFormat="1" applyBorder="1" applyAlignment="1">
      <alignment vertical="center"/>
    </xf>
    <xf numFmtId="213" fontId="0" fillId="0" borderId="28" xfId="0" applyNumberFormat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5" xfId="0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16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207" fontId="0" fillId="0" borderId="13" xfId="0" applyNumberFormat="1" applyBorder="1" applyAlignment="1">
      <alignment vertical="center"/>
    </xf>
    <xf numFmtId="207" fontId="0" fillId="0" borderId="4" xfId="0" applyNumberFormat="1" applyBorder="1" applyAlignment="1">
      <alignment vertical="center"/>
    </xf>
    <xf numFmtId="207" fontId="0" fillId="0" borderId="4" xfId="0" applyNumberFormat="1" applyBorder="1" applyAlignment="1">
      <alignment horizontal="right" vertical="center"/>
    </xf>
    <xf numFmtId="207" fontId="0" fillId="0" borderId="15" xfId="0" applyNumberFormat="1" applyBorder="1" applyAlignment="1">
      <alignment vertical="center"/>
    </xf>
    <xf numFmtId="180" fontId="0" fillId="0" borderId="28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14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5" xfId="0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80" fontId="0" fillId="0" borderId="18" xfId="0" applyNumberFormat="1" applyBorder="1" applyAlignment="1">
      <alignment vertical="center"/>
    </xf>
    <xf numFmtId="180" fontId="0" fillId="0" borderId="29" xfId="0" applyNumberFormat="1" applyBorder="1" applyAlignment="1">
      <alignment vertical="center"/>
    </xf>
    <xf numFmtId="180" fontId="0" fillId="0" borderId="19" xfId="0" applyNumberFormat="1" applyBorder="1" applyAlignment="1">
      <alignment vertical="center"/>
    </xf>
    <xf numFmtId="180" fontId="0" fillId="0" borderId="25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'表1'!#REF!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CCFF"/>
              </a:fgClr>
              <a:bgClr>
                <a:srgbClr val="FFFFFF"/>
              </a:bgClr>
            </a:pattFill>
            <a:ln w="3175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'表1'!#REF!</c:f>
              <c:numCache>
                <c:ptCount val="1"/>
                <c:pt idx="0">
                  <c:v>1</c:v>
                </c:pt>
              </c:numCache>
            </c:numRef>
          </c:val>
        </c:ser>
        <c:axId val="27090503"/>
        <c:axId val="42487936"/>
      </c:barChart>
      <c:lineChart>
        <c:grouping val="standard"/>
        <c:varyColors val="0"/>
        <c:ser>
          <c:idx val="0"/>
          <c:order val="1"/>
          <c:tx>
            <c:strRef>
              <c:f>'表1'!#REF!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'表1'!#REF!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847105"/>
        <c:axId val="18970762"/>
      </c:lineChart>
      <c:catAx>
        <c:axId val="27090503"/>
        <c:scaling>
          <c:orientation val="minMax"/>
        </c:scaling>
        <c:axPos val="b"/>
        <c:majorGridlines>
          <c:spPr>
            <a:ln w="3175">
              <a:solidFill>
                <a:srgbClr val="CC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C99FF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2487936"/>
        <c:crosses val="autoZero"/>
        <c:auto val="0"/>
        <c:lblOffset val="100"/>
        <c:noMultiLvlLbl val="0"/>
      </c:catAx>
      <c:valAx>
        <c:axId val="4248793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C99FF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7090503"/>
        <c:crossesAt val="1"/>
        <c:crossBetween val="between"/>
        <c:dispUnits/>
      </c:valAx>
      <c:catAx>
        <c:axId val="46847105"/>
        <c:scaling>
          <c:orientation val="minMax"/>
        </c:scaling>
        <c:axPos val="b"/>
        <c:delete val="1"/>
        <c:majorTickMark val="in"/>
        <c:minorTickMark val="none"/>
        <c:tickLblPos val="nextTo"/>
        <c:crossAx val="18970762"/>
        <c:crosses val="autoZero"/>
        <c:auto val="0"/>
        <c:lblOffset val="100"/>
        <c:noMultiLvlLbl val="0"/>
      </c:catAx>
      <c:valAx>
        <c:axId val="189707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増加率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CC99FF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6847105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CC99FF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ln w="3175">
          <a:solidFill>
            <a:srgbClr val="CC99FF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'表1'!#REF!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CCFF"/>
              </a:fgClr>
              <a:bgClr>
                <a:srgbClr val="FFFFFF"/>
              </a:bgClr>
            </a:pattFill>
            <a:ln w="3175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'表1'!#REF!</c:f>
              <c:numCache>
                <c:ptCount val="1"/>
                <c:pt idx="0">
                  <c:v>1</c:v>
                </c:pt>
              </c:numCache>
            </c:numRef>
          </c:val>
        </c:ser>
        <c:axId val="36519131"/>
        <c:axId val="60236724"/>
      </c:barChart>
      <c:lineChart>
        <c:grouping val="standard"/>
        <c:varyColors val="0"/>
        <c:ser>
          <c:idx val="0"/>
          <c:order val="1"/>
          <c:tx>
            <c:strRef>
              <c:f>'表1'!#REF!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'表1'!#REF!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59605"/>
        <c:axId val="47336446"/>
      </c:lineChart>
      <c:catAx>
        <c:axId val="36519131"/>
        <c:scaling>
          <c:orientation val="minMax"/>
        </c:scaling>
        <c:axPos val="b"/>
        <c:majorGridlines>
          <c:spPr>
            <a:ln w="3175">
              <a:solidFill>
                <a:srgbClr val="CC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C99FF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0236724"/>
        <c:crosses val="autoZero"/>
        <c:auto val="0"/>
        <c:lblOffset val="100"/>
        <c:noMultiLvlLbl val="0"/>
      </c:catAx>
      <c:valAx>
        <c:axId val="602367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C99FF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6519131"/>
        <c:crossesAt val="1"/>
        <c:crossBetween val="between"/>
        <c:dispUnits/>
      </c:valAx>
      <c:catAx>
        <c:axId val="5259605"/>
        <c:scaling>
          <c:orientation val="minMax"/>
        </c:scaling>
        <c:axPos val="b"/>
        <c:delete val="1"/>
        <c:majorTickMark val="in"/>
        <c:minorTickMark val="none"/>
        <c:tickLblPos val="nextTo"/>
        <c:crossAx val="47336446"/>
        <c:crosses val="autoZero"/>
        <c:auto val="0"/>
        <c:lblOffset val="100"/>
        <c:noMultiLvlLbl val="0"/>
      </c:catAx>
      <c:valAx>
        <c:axId val="473364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増加率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CC99FF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259605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CC99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76200</xdr:rowOff>
    </xdr:from>
    <xdr:to>
      <xdr:col>0</xdr:col>
      <xdr:colOff>0</xdr:colOff>
      <xdr:row>59</xdr:row>
      <xdr:rowOff>9525</xdr:rowOff>
    </xdr:to>
    <xdr:graphicFrame>
      <xdr:nvGraphicFramePr>
        <xdr:cNvPr id="1" name="Chart 1"/>
        <xdr:cNvGraphicFramePr/>
      </xdr:nvGraphicFramePr>
      <xdr:xfrm>
        <a:off x="0" y="6096000"/>
        <a:ext cx="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76200</xdr:rowOff>
    </xdr:from>
    <xdr:to>
      <xdr:col>0</xdr:col>
      <xdr:colOff>0</xdr:colOff>
      <xdr:row>59</xdr:row>
      <xdr:rowOff>19050</xdr:rowOff>
    </xdr:to>
    <xdr:graphicFrame>
      <xdr:nvGraphicFramePr>
        <xdr:cNvPr id="2" name="Chart 2"/>
        <xdr:cNvGraphicFramePr/>
      </xdr:nvGraphicFramePr>
      <xdr:xfrm>
        <a:off x="0" y="6096000"/>
        <a:ext cx="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18</xdr:row>
      <xdr:rowOff>85725</xdr:rowOff>
    </xdr:from>
    <xdr:to>
      <xdr:col>12</xdr:col>
      <xdr:colOff>200025</xdr:colOff>
      <xdr:row>18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828925" y="3467100"/>
          <a:ext cx="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0</xdr:row>
      <xdr:rowOff>0</xdr:rowOff>
    </xdr:from>
    <xdr:to>
      <xdr:col>12</xdr:col>
      <xdr:colOff>200025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7908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13</xdr:row>
      <xdr:rowOff>0</xdr:rowOff>
    </xdr:from>
    <xdr:to>
      <xdr:col>4</xdr:col>
      <xdr:colOff>495300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247900" y="2667000"/>
          <a:ext cx="38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13</xdr:row>
      <xdr:rowOff>0</xdr:rowOff>
    </xdr:from>
    <xdr:to>
      <xdr:col>4</xdr:col>
      <xdr:colOff>495300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47900" y="2667000"/>
          <a:ext cx="38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13</xdr:row>
      <xdr:rowOff>0</xdr:rowOff>
    </xdr:from>
    <xdr:to>
      <xdr:col>4</xdr:col>
      <xdr:colOff>495300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247900" y="2667000"/>
          <a:ext cx="38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828925" y="0"/>
          <a:ext cx="38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14</xdr:row>
      <xdr:rowOff>0</xdr:rowOff>
    </xdr:from>
    <xdr:to>
      <xdr:col>8</xdr:col>
      <xdr:colOff>495300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828925" y="2466975"/>
          <a:ext cx="38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14</xdr:row>
      <xdr:rowOff>0</xdr:rowOff>
    </xdr:from>
    <xdr:to>
      <xdr:col>8</xdr:col>
      <xdr:colOff>495300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828925" y="2466975"/>
          <a:ext cx="38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133725" y="0"/>
          <a:ext cx="38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133725" y="0"/>
          <a:ext cx="38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133725" y="0"/>
          <a:ext cx="38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1431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7</xdr:row>
      <xdr:rowOff>66675</xdr:rowOff>
    </xdr:from>
    <xdr:to>
      <xdr:col>4</xdr:col>
      <xdr:colOff>266700</xdr:colOff>
      <xdr:row>8</xdr:row>
      <xdr:rowOff>95250</xdr:rowOff>
    </xdr:to>
    <xdr:grpSp>
      <xdr:nvGrpSpPr>
        <xdr:cNvPr id="1" name="Group 4"/>
        <xdr:cNvGrpSpPr>
          <a:grpSpLocks/>
        </xdr:cNvGrpSpPr>
      </xdr:nvGrpSpPr>
      <xdr:grpSpPr>
        <a:xfrm>
          <a:off x="3038475" y="1552575"/>
          <a:ext cx="114300" cy="219075"/>
          <a:chOff x="309" y="151"/>
          <a:chExt cx="12" cy="21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 flipH="1">
            <a:off x="309" y="1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>
            <a:off x="309" y="151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>
            <a:off x="309" y="171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152400</xdr:colOff>
      <xdr:row>9</xdr:row>
      <xdr:rowOff>66675</xdr:rowOff>
    </xdr:from>
    <xdr:to>
      <xdr:col>4</xdr:col>
      <xdr:colOff>266700</xdr:colOff>
      <xdr:row>10</xdr:row>
      <xdr:rowOff>95250</xdr:rowOff>
    </xdr:to>
    <xdr:grpSp>
      <xdr:nvGrpSpPr>
        <xdr:cNvPr id="5" name="Group 5"/>
        <xdr:cNvGrpSpPr>
          <a:grpSpLocks/>
        </xdr:cNvGrpSpPr>
      </xdr:nvGrpSpPr>
      <xdr:grpSpPr>
        <a:xfrm>
          <a:off x="3038475" y="1933575"/>
          <a:ext cx="114300" cy="219075"/>
          <a:chOff x="309" y="151"/>
          <a:chExt cx="12" cy="21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H="1">
            <a:off x="309" y="1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309" y="151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309" y="171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152400</xdr:colOff>
      <xdr:row>11</xdr:row>
      <xdr:rowOff>66675</xdr:rowOff>
    </xdr:from>
    <xdr:to>
      <xdr:col>4</xdr:col>
      <xdr:colOff>266700</xdr:colOff>
      <xdr:row>12</xdr:row>
      <xdr:rowOff>95250</xdr:rowOff>
    </xdr:to>
    <xdr:grpSp>
      <xdr:nvGrpSpPr>
        <xdr:cNvPr id="9" name="Group 9"/>
        <xdr:cNvGrpSpPr>
          <a:grpSpLocks/>
        </xdr:cNvGrpSpPr>
      </xdr:nvGrpSpPr>
      <xdr:grpSpPr>
        <a:xfrm>
          <a:off x="3038475" y="2314575"/>
          <a:ext cx="114300" cy="219075"/>
          <a:chOff x="309" y="151"/>
          <a:chExt cx="12" cy="21"/>
        </a:xfrm>
        <a:solidFill>
          <a:srgbClr val="FFFFFF"/>
        </a:solidFill>
      </xdr:grpSpPr>
      <xdr:sp>
        <xdr:nvSpPr>
          <xdr:cNvPr id="10" name="Line 10"/>
          <xdr:cNvSpPr>
            <a:spLocks/>
          </xdr:cNvSpPr>
        </xdr:nvSpPr>
        <xdr:spPr>
          <a:xfrm flipH="1">
            <a:off x="309" y="1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309" y="151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309" y="171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152400</xdr:colOff>
      <xdr:row>7</xdr:row>
      <xdr:rowOff>66675</xdr:rowOff>
    </xdr:from>
    <xdr:to>
      <xdr:col>9</xdr:col>
      <xdr:colOff>266700</xdr:colOff>
      <xdr:row>8</xdr:row>
      <xdr:rowOff>95250</xdr:rowOff>
    </xdr:to>
    <xdr:grpSp>
      <xdr:nvGrpSpPr>
        <xdr:cNvPr id="13" name="Group 13"/>
        <xdr:cNvGrpSpPr>
          <a:grpSpLocks/>
        </xdr:cNvGrpSpPr>
      </xdr:nvGrpSpPr>
      <xdr:grpSpPr>
        <a:xfrm>
          <a:off x="6210300" y="1552575"/>
          <a:ext cx="114300" cy="219075"/>
          <a:chOff x="309" y="151"/>
          <a:chExt cx="12" cy="21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 flipH="1">
            <a:off x="309" y="1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09" y="151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309" y="171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152400</xdr:colOff>
      <xdr:row>9</xdr:row>
      <xdr:rowOff>66675</xdr:rowOff>
    </xdr:from>
    <xdr:to>
      <xdr:col>9</xdr:col>
      <xdr:colOff>266700</xdr:colOff>
      <xdr:row>10</xdr:row>
      <xdr:rowOff>95250</xdr:rowOff>
    </xdr:to>
    <xdr:grpSp>
      <xdr:nvGrpSpPr>
        <xdr:cNvPr id="17" name="Group 17"/>
        <xdr:cNvGrpSpPr>
          <a:grpSpLocks/>
        </xdr:cNvGrpSpPr>
      </xdr:nvGrpSpPr>
      <xdr:grpSpPr>
        <a:xfrm>
          <a:off x="6210300" y="1933575"/>
          <a:ext cx="114300" cy="219075"/>
          <a:chOff x="309" y="151"/>
          <a:chExt cx="12" cy="21"/>
        </a:xfrm>
        <a:solidFill>
          <a:srgbClr val="FFFFFF"/>
        </a:solidFill>
      </xdr:grpSpPr>
      <xdr:sp>
        <xdr:nvSpPr>
          <xdr:cNvPr id="18" name="Line 18"/>
          <xdr:cNvSpPr>
            <a:spLocks/>
          </xdr:cNvSpPr>
        </xdr:nvSpPr>
        <xdr:spPr>
          <a:xfrm flipH="1">
            <a:off x="309" y="1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309" y="151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309" y="171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152400</xdr:colOff>
      <xdr:row>11</xdr:row>
      <xdr:rowOff>66675</xdr:rowOff>
    </xdr:from>
    <xdr:to>
      <xdr:col>9</xdr:col>
      <xdr:colOff>266700</xdr:colOff>
      <xdr:row>12</xdr:row>
      <xdr:rowOff>95250</xdr:rowOff>
    </xdr:to>
    <xdr:grpSp>
      <xdr:nvGrpSpPr>
        <xdr:cNvPr id="21" name="Group 21"/>
        <xdr:cNvGrpSpPr>
          <a:grpSpLocks/>
        </xdr:cNvGrpSpPr>
      </xdr:nvGrpSpPr>
      <xdr:grpSpPr>
        <a:xfrm>
          <a:off x="6210300" y="2314575"/>
          <a:ext cx="114300" cy="219075"/>
          <a:chOff x="309" y="151"/>
          <a:chExt cx="12" cy="21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 flipH="1">
            <a:off x="309" y="1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309" y="151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309" y="171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9"/>
  <sheetViews>
    <sheetView tabSelected="1" zoomScaleSheetLayoutView="100" workbookViewId="0" topLeftCell="A1">
      <selection activeCell="A1" sqref="A1"/>
    </sheetView>
  </sheetViews>
  <sheetFormatPr defaultColWidth="9.00390625" defaultRowHeight="13.5" customHeight="1"/>
  <cols>
    <col min="1" max="1" width="1.4921875" style="1" customWidth="1"/>
    <col min="2" max="3" width="4.625" style="1" customWidth="1"/>
    <col min="4" max="4" width="7.50390625" style="1" customWidth="1"/>
    <col min="5" max="13" width="7.125" style="1" customWidth="1"/>
    <col min="14" max="14" width="1.625" style="1" customWidth="1"/>
    <col min="15" max="15" width="3.875" style="1" customWidth="1"/>
    <col min="16" max="16" width="5.00390625" style="1" customWidth="1"/>
    <col min="17" max="17" width="4.875" style="1" customWidth="1"/>
    <col min="18" max="18" width="6.625" style="1" customWidth="1"/>
    <col min="19" max="19" width="5.375" style="1" customWidth="1"/>
    <col min="20" max="20" width="1.875" style="1" customWidth="1"/>
    <col min="21" max="21" width="5.375" style="1" customWidth="1"/>
    <col min="22" max="22" width="6.625" style="1" customWidth="1"/>
    <col min="23" max="23" width="6.75390625" style="1" customWidth="1"/>
    <col min="24" max="25" width="6.125" style="1" customWidth="1"/>
    <col min="26" max="26" width="5.375" style="1" customWidth="1"/>
    <col min="27" max="27" width="5.75390625" style="1" customWidth="1"/>
    <col min="28" max="28" width="6.00390625" style="1" customWidth="1"/>
    <col min="29" max="29" width="5.75390625" style="1" customWidth="1"/>
    <col min="30" max="34" width="5.375" style="1" customWidth="1"/>
    <col min="35" max="16384" width="9.00390625" style="1" customWidth="1"/>
  </cols>
  <sheetData>
    <row r="1" spans="2:13" ht="13.5" customHeight="1">
      <c r="B1" s="3" t="s">
        <v>29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6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7.25" customHeight="1">
      <c r="B3" s="4"/>
      <c r="C3" s="4"/>
      <c r="D3" s="5"/>
      <c r="E3" s="6"/>
      <c r="F3" s="4" t="s">
        <v>0</v>
      </c>
      <c r="G3" s="5"/>
      <c r="H3" s="6"/>
      <c r="I3" s="4" t="s">
        <v>1</v>
      </c>
      <c r="J3" s="4"/>
      <c r="K3" s="4"/>
      <c r="L3" s="4"/>
      <c r="M3" s="45" t="s">
        <v>2</v>
      </c>
    </row>
    <row r="4" spans="2:13" ht="16.5" customHeight="1">
      <c r="B4" s="10" t="s">
        <v>3</v>
      </c>
      <c r="C4" s="44"/>
      <c r="D4" s="7"/>
      <c r="E4" s="8" t="s">
        <v>4</v>
      </c>
      <c r="F4" s="8" t="s">
        <v>5</v>
      </c>
      <c r="G4" s="9" t="s">
        <v>6</v>
      </c>
      <c r="H4" s="8" t="s">
        <v>4</v>
      </c>
      <c r="I4" s="8" t="s">
        <v>5</v>
      </c>
      <c r="J4" s="9" t="s">
        <v>7</v>
      </c>
      <c r="K4" s="8" t="s">
        <v>8</v>
      </c>
      <c r="L4" s="10" t="s">
        <v>6</v>
      </c>
      <c r="M4" s="46"/>
    </row>
    <row r="5" spans="2:13" ht="16.5" customHeight="1">
      <c r="B5" s="11"/>
      <c r="C5" s="12"/>
      <c r="D5" s="13"/>
      <c r="E5" s="8"/>
      <c r="F5" s="14" t="s">
        <v>9</v>
      </c>
      <c r="G5" s="15"/>
      <c r="H5" s="8"/>
      <c r="I5" s="14" t="s">
        <v>9</v>
      </c>
      <c r="J5" s="15"/>
      <c r="K5" s="16"/>
      <c r="L5" s="17"/>
      <c r="M5" s="46"/>
    </row>
    <row r="6" spans="2:13" ht="6.75" customHeight="1">
      <c r="B6" s="18"/>
      <c r="C6" s="18"/>
      <c r="D6" s="19"/>
      <c r="E6" s="20"/>
      <c r="F6" s="20"/>
      <c r="G6" s="19"/>
      <c r="H6" s="20"/>
      <c r="I6" s="20"/>
      <c r="J6" s="19"/>
      <c r="K6" s="20"/>
      <c r="L6" s="21"/>
      <c r="M6" s="21"/>
    </row>
    <row r="7" spans="2:13" ht="6.75" customHeight="1">
      <c r="B7" s="22"/>
      <c r="C7" s="22"/>
      <c r="D7" s="23"/>
      <c r="E7" s="24"/>
      <c r="F7" s="25"/>
      <c r="G7" s="26"/>
      <c r="H7" s="24"/>
      <c r="I7" s="25"/>
      <c r="J7" s="25"/>
      <c r="K7" s="25"/>
      <c r="L7" s="25"/>
      <c r="M7" s="27"/>
    </row>
    <row r="8" spans="2:13" ht="13.5" customHeight="1">
      <c r="B8" s="22" t="s">
        <v>10</v>
      </c>
      <c r="C8" s="22" t="s">
        <v>11</v>
      </c>
      <c r="D8" s="28" t="s">
        <v>12</v>
      </c>
      <c r="E8" s="29">
        <v>20382</v>
      </c>
      <c r="F8" s="30" t="s">
        <v>13</v>
      </c>
      <c r="G8" s="31">
        <v>19943</v>
      </c>
      <c r="H8" s="29">
        <v>209625</v>
      </c>
      <c r="I8" s="30" t="s">
        <v>13</v>
      </c>
      <c r="J8" s="30" t="s">
        <v>13</v>
      </c>
      <c r="K8" s="30" t="s">
        <v>13</v>
      </c>
      <c r="L8" s="32">
        <v>192783</v>
      </c>
      <c r="M8" s="33">
        <v>10.284810126582279</v>
      </c>
    </row>
    <row r="9" spans="2:13" ht="13.5" customHeight="1">
      <c r="B9" s="22"/>
      <c r="C9" s="22" t="s">
        <v>14</v>
      </c>
      <c r="D9" s="28" t="s">
        <v>15</v>
      </c>
      <c r="E9" s="29">
        <v>22480</v>
      </c>
      <c r="F9" s="34">
        <v>10.293396133843586</v>
      </c>
      <c r="G9" s="31">
        <v>22026</v>
      </c>
      <c r="H9" s="29">
        <v>212112</v>
      </c>
      <c r="I9" s="35">
        <v>1.186404293381031</v>
      </c>
      <c r="J9" s="30" t="s">
        <v>13</v>
      </c>
      <c r="K9" s="30" t="s">
        <v>13</v>
      </c>
      <c r="L9" s="32">
        <v>194757</v>
      </c>
      <c r="M9" s="33">
        <v>9.4355871886121</v>
      </c>
    </row>
    <row r="10" spans="2:13" ht="12.75" customHeight="1">
      <c r="B10" s="22"/>
      <c r="C10" s="22" t="s">
        <v>16</v>
      </c>
      <c r="D10" s="28" t="s">
        <v>17</v>
      </c>
      <c r="E10" s="29">
        <v>24970</v>
      </c>
      <c r="F10" s="34">
        <v>11.076512455516024</v>
      </c>
      <c r="G10" s="31">
        <v>24481</v>
      </c>
      <c r="H10" s="29">
        <v>211363</v>
      </c>
      <c r="I10" s="35">
        <v>-0.35311533529456085</v>
      </c>
      <c r="J10" s="30" t="s">
        <v>13</v>
      </c>
      <c r="K10" s="30" t="s">
        <v>13</v>
      </c>
      <c r="L10" s="32">
        <v>193756</v>
      </c>
      <c r="M10" s="33">
        <v>8.464677613135763</v>
      </c>
    </row>
    <row r="11" spans="2:13" ht="12.75" customHeight="1">
      <c r="B11" s="22"/>
      <c r="C11" s="22" t="s">
        <v>18</v>
      </c>
      <c r="D11" s="28" t="s">
        <v>19</v>
      </c>
      <c r="E11" s="29">
        <v>26686</v>
      </c>
      <c r="F11" s="34">
        <v>6.8722466960352335</v>
      </c>
      <c r="G11" s="31">
        <v>26198</v>
      </c>
      <c r="H11" s="29">
        <v>223557</v>
      </c>
      <c r="I11" s="35">
        <v>5.769221670774911</v>
      </c>
      <c r="J11" s="30" t="s">
        <v>13</v>
      </c>
      <c r="K11" s="30" t="s">
        <v>13</v>
      </c>
      <c r="L11" s="32">
        <v>206015</v>
      </c>
      <c r="M11" s="33">
        <v>8.377313947388144</v>
      </c>
    </row>
    <row r="12" spans="2:13" ht="12.75" customHeight="1">
      <c r="B12" s="22"/>
      <c r="C12" s="22" t="s">
        <v>20</v>
      </c>
      <c r="D12" s="28" t="s">
        <v>19</v>
      </c>
      <c r="E12" s="29">
        <v>27955</v>
      </c>
      <c r="F12" s="34">
        <v>4.7553024057558275</v>
      </c>
      <c r="G12" s="31">
        <v>27472</v>
      </c>
      <c r="H12" s="29">
        <v>233776</v>
      </c>
      <c r="I12" s="35">
        <v>4.571093725537565</v>
      </c>
      <c r="J12" s="36">
        <v>144495</v>
      </c>
      <c r="K12" s="32">
        <v>89281</v>
      </c>
      <c r="L12" s="32">
        <v>217617</v>
      </c>
      <c r="M12" s="33">
        <v>8.362582722232158</v>
      </c>
    </row>
    <row r="13" spans="2:13" ht="17.25" customHeight="1">
      <c r="B13" s="22" t="s">
        <v>21</v>
      </c>
      <c r="C13" s="22" t="s">
        <v>22</v>
      </c>
      <c r="D13" s="28" t="s">
        <v>19</v>
      </c>
      <c r="E13" s="29">
        <v>28425</v>
      </c>
      <c r="F13" s="34">
        <v>1.6812734752280392</v>
      </c>
      <c r="G13" s="31">
        <v>27904</v>
      </c>
      <c r="H13" s="29">
        <v>253660</v>
      </c>
      <c r="I13" s="35">
        <v>8.505577989186236</v>
      </c>
      <c r="J13" s="36">
        <v>152689</v>
      </c>
      <c r="K13" s="32">
        <v>100971</v>
      </c>
      <c r="L13" s="32">
        <v>239071</v>
      </c>
      <c r="M13" s="33">
        <v>8.923834652594547</v>
      </c>
    </row>
    <row r="14" spans="2:13" ht="13.5" customHeight="1">
      <c r="B14" s="22"/>
      <c r="C14" s="22" t="s">
        <v>23</v>
      </c>
      <c r="D14" s="28" t="s">
        <v>24</v>
      </c>
      <c r="E14" s="29">
        <v>28142</v>
      </c>
      <c r="F14" s="34">
        <v>-0.995602462620937</v>
      </c>
      <c r="G14" s="31">
        <v>27601</v>
      </c>
      <c r="H14" s="29">
        <v>269621</v>
      </c>
      <c r="I14" s="35">
        <v>6.292281006071107</v>
      </c>
      <c r="J14" s="36">
        <v>159209</v>
      </c>
      <c r="K14" s="32">
        <v>110412</v>
      </c>
      <c r="L14" s="32">
        <v>255034</v>
      </c>
      <c r="M14" s="33">
        <v>9.580733423352996</v>
      </c>
    </row>
    <row r="15" spans="2:13" ht="13.5" customHeight="1">
      <c r="B15" s="22"/>
      <c r="C15" s="22" t="s">
        <v>25</v>
      </c>
      <c r="D15" s="28" t="s">
        <v>19</v>
      </c>
      <c r="E15" s="37">
        <v>25210</v>
      </c>
      <c r="F15" s="34">
        <v>-10.41859142918058</v>
      </c>
      <c r="G15" s="38">
        <v>24598</v>
      </c>
      <c r="H15" s="29">
        <v>248329</v>
      </c>
      <c r="I15" s="35">
        <v>-7.897010989500075</v>
      </c>
      <c r="J15" s="36">
        <v>144853</v>
      </c>
      <c r="K15" s="32">
        <v>103476</v>
      </c>
      <c r="L15" s="39">
        <v>233454</v>
      </c>
      <c r="M15" s="33">
        <v>9.850416501388338</v>
      </c>
    </row>
    <row r="16" spans="2:13" ht="6" customHeight="1">
      <c r="B16" s="40"/>
      <c r="C16" s="40"/>
      <c r="D16" s="41"/>
      <c r="E16" s="42"/>
      <c r="F16" s="40"/>
      <c r="G16" s="41"/>
      <c r="H16" s="42"/>
      <c r="I16" s="40"/>
      <c r="J16" s="40"/>
      <c r="K16" s="40"/>
      <c r="L16" s="40"/>
      <c r="M16" s="42"/>
    </row>
    <row r="17" spans="2:13" ht="6.75" customHeight="1">
      <c r="B17" s="43"/>
      <c r="M17" s="43"/>
    </row>
    <row r="18" spans="2:12" s="2" customFormat="1" ht="13.5" customHeight="1">
      <c r="B18" s="22" t="s">
        <v>26</v>
      </c>
      <c r="C18" s="47" t="s">
        <v>27</v>
      </c>
      <c r="D18" s="48"/>
      <c r="E18" s="48"/>
      <c r="F18" s="48"/>
      <c r="G18" s="48"/>
      <c r="H18" s="48"/>
      <c r="I18" s="48"/>
      <c r="J18" s="48"/>
      <c r="K18" s="48"/>
      <c r="L18" s="48"/>
    </row>
    <row r="19" spans="2:12" s="2" customFormat="1" ht="13.5" customHeight="1">
      <c r="B19" s="22"/>
      <c r="C19" s="47" t="s">
        <v>28</v>
      </c>
      <c r="D19" s="48"/>
      <c r="E19" s="48"/>
      <c r="F19" s="48"/>
      <c r="G19" s="48"/>
      <c r="H19" s="48"/>
      <c r="I19" s="48"/>
      <c r="J19" s="48"/>
      <c r="K19" s="48"/>
      <c r="L19" s="48"/>
    </row>
    <row r="20" ht="16.5" customHeight="1"/>
    <row r="21" ht="20.25" customHeight="1"/>
    <row r="22" ht="6.75" customHeight="1"/>
    <row r="25" ht="12.75" customHeight="1"/>
    <row r="26" ht="6.75" customHeight="1"/>
    <row r="27" ht="12.75" customHeight="1"/>
    <row r="28" ht="17.25" customHeight="1"/>
    <row r="31" ht="6" customHeight="1"/>
    <row r="32" ht="6.75" customHeight="1"/>
    <row r="33" s="2" customFormat="1" ht="13.5" customHeight="1"/>
    <row r="34" s="2" customFormat="1" ht="13.5" customHeight="1"/>
    <row r="35" s="2" customFormat="1" ht="13.5" customHeight="1"/>
    <row r="36" s="2" customFormat="1" ht="13.5" customHeight="1"/>
  </sheetData>
  <mergeCells count="3">
    <mergeCell ref="M3:M5"/>
    <mergeCell ref="C18:L18"/>
    <mergeCell ref="C19:L19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38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0.875" style="1" customWidth="1"/>
    <col min="2" max="2" width="2.50390625" style="1" customWidth="1"/>
    <col min="3" max="5" width="2.125" style="1" customWidth="1"/>
    <col min="6" max="6" width="8.125" style="1" customWidth="1"/>
    <col min="7" max="16" width="8.625" style="1" customWidth="1"/>
    <col min="17" max="17" width="6.625" style="1" customWidth="1"/>
    <col min="18" max="18" width="1.875" style="1" customWidth="1"/>
    <col min="19" max="19" width="1.75390625" style="1" customWidth="1"/>
    <col min="20" max="20" width="6.75390625" style="1" customWidth="1"/>
    <col min="21" max="21" width="6.125" style="1" customWidth="1"/>
    <col min="22" max="22" width="6.375" style="1" customWidth="1"/>
    <col min="23" max="25" width="5.375" style="1" customWidth="1"/>
    <col min="26" max="16384" width="9.00390625" style="1" customWidth="1"/>
  </cols>
  <sheetData>
    <row r="1" ht="13.5" customHeight="1">
      <c r="B1" s="22" t="s">
        <v>199</v>
      </c>
    </row>
    <row r="2" spans="7:18" ht="8.25" customHeight="1">
      <c r="G2" s="22"/>
      <c r="H2" s="22"/>
      <c r="I2" s="22"/>
      <c r="J2" s="22"/>
      <c r="K2" s="22"/>
      <c r="L2" s="22"/>
      <c r="M2" s="22"/>
      <c r="N2" s="22"/>
      <c r="O2" s="22"/>
      <c r="P2" s="22"/>
      <c r="Q2" s="2"/>
      <c r="R2" s="22"/>
    </row>
    <row r="3" spans="2:16" s="2" customFormat="1" ht="13.5" customHeight="1">
      <c r="B3" s="444" t="s">
        <v>200</v>
      </c>
      <c r="C3" s="445"/>
      <c r="D3" s="445"/>
      <c r="E3" s="445"/>
      <c r="F3" s="446"/>
      <c r="G3" s="364" t="s">
        <v>174</v>
      </c>
      <c r="H3" s="447"/>
      <c r="I3" s="447"/>
      <c r="J3" s="447"/>
      <c r="K3" s="448"/>
      <c r="L3" s="364" t="s">
        <v>124</v>
      </c>
      <c r="M3" s="447"/>
      <c r="N3" s="447"/>
      <c r="O3" s="447"/>
      <c r="P3" s="447"/>
    </row>
    <row r="4" spans="2:17" s="2" customFormat="1" ht="13.5" customHeight="1">
      <c r="B4" s="449"/>
      <c r="C4" s="449"/>
      <c r="D4" s="449"/>
      <c r="E4" s="449"/>
      <c r="F4" s="450"/>
      <c r="G4" s="451" t="s">
        <v>4</v>
      </c>
      <c r="H4" s="415" t="s">
        <v>192</v>
      </c>
      <c r="I4" s="415" t="s">
        <v>193</v>
      </c>
      <c r="J4" s="452" t="s">
        <v>201</v>
      </c>
      <c r="K4" s="453"/>
      <c r="L4" s="451" t="s">
        <v>4</v>
      </c>
      <c r="M4" s="413" t="s">
        <v>192</v>
      </c>
      <c r="N4" s="415" t="s">
        <v>193</v>
      </c>
      <c r="O4" s="452" t="s">
        <v>201</v>
      </c>
      <c r="P4" s="454"/>
      <c r="Q4" s="22"/>
    </row>
    <row r="5" spans="2:16" s="2" customFormat="1" ht="13.5" customHeight="1">
      <c r="B5" s="455"/>
      <c r="C5" s="455"/>
      <c r="D5" s="455"/>
      <c r="E5" s="455"/>
      <c r="F5" s="456"/>
      <c r="G5" s="457"/>
      <c r="H5" s="420"/>
      <c r="I5" s="457"/>
      <c r="J5" s="421" t="s">
        <v>192</v>
      </c>
      <c r="K5" s="421" t="s">
        <v>193</v>
      </c>
      <c r="L5" s="457"/>
      <c r="M5" s="420"/>
      <c r="N5" s="457"/>
      <c r="O5" s="421" t="s">
        <v>192</v>
      </c>
      <c r="P5" s="423" t="s">
        <v>193</v>
      </c>
    </row>
    <row r="6" spans="2:16" ht="13.5" customHeight="1">
      <c r="B6" s="458" t="s">
        <v>202</v>
      </c>
      <c r="C6" s="459"/>
      <c r="D6" s="459"/>
      <c r="E6" s="459"/>
      <c r="F6" s="460"/>
      <c r="G6" s="32">
        <v>248329</v>
      </c>
      <c r="H6" s="32">
        <v>144853</v>
      </c>
      <c r="I6" s="32">
        <v>103476</v>
      </c>
      <c r="J6" s="461">
        <f>H6/G6*100</f>
        <v>58.33108497195253</v>
      </c>
      <c r="K6" s="461">
        <f>I6/G6*100</f>
        <v>41.66891502804747</v>
      </c>
      <c r="L6" s="29">
        <v>269621</v>
      </c>
      <c r="M6" s="32">
        <v>159209</v>
      </c>
      <c r="N6" s="32">
        <v>110412</v>
      </c>
      <c r="O6" s="461">
        <f>M6/L6*100</f>
        <v>59.04918385437337</v>
      </c>
      <c r="P6" s="461">
        <f>N6/L6*100</f>
        <v>40.95081614562664</v>
      </c>
    </row>
    <row r="7" spans="2:16" ht="13.5" customHeight="1">
      <c r="B7" s="458" t="s">
        <v>146</v>
      </c>
      <c r="C7" s="459"/>
      <c r="D7" s="459"/>
      <c r="E7" s="459"/>
      <c r="F7" s="460"/>
      <c r="G7" s="32">
        <v>179</v>
      </c>
      <c r="H7" s="32">
        <v>96</v>
      </c>
      <c r="I7" s="32">
        <v>83</v>
      </c>
      <c r="J7" s="461">
        <f>H7/G7*100</f>
        <v>53.63128491620112</v>
      </c>
      <c r="K7" s="461">
        <f>I7/G7*100</f>
        <v>46.36871508379888</v>
      </c>
      <c r="L7" s="29">
        <v>325</v>
      </c>
      <c r="M7" s="32">
        <v>202</v>
      </c>
      <c r="N7" s="32">
        <v>123</v>
      </c>
      <c r="O7" s="461">
        <f>M7/L7*100</f>
        <v>62.153846153846146</v>
      </c>
      <c r="P7" s="461">
        <f>N7/L7*100</f>
        <v>37.84615384615385</v>
      </c>
    </row>
    <row r="8" spans="2:16" ht="13.5" customHeight="1">
      <c r="B8" s="458" t="s">
        <v>147</v>
      </c>
      <c r="C8" s="459"/>
      <c r="D8" s="459"/>
      <c r="E8" s="459"/>
      <c r="F8" s="460"/>
      <c r="G8" s="32">
        <v>1</v>
      </c>
      <c r="H8" s="462" t="s">
        <v>148</v>
      </c>
      <c r="I8" s="32">
        <v>1</v>
      </c>
      <c r="J8" s="462" t="s">
        <v>148</v>
      </c>
      <c r="K8" s="461">
        <f>I8/G8*100</f>
        <v>100</v>
      </c>
      <c r="L8" s="29">
        <v>1</v>
      </c>
      <c r="M8" s="32">
        <v>1</v>
      </c>
      <c r="N8" s="462" t="s">
        <v>148</v>
      </c>
      <c r="O8" s="462" t="s">
        <v>148</v>
      </c>
      <c r="P8" s="461">
        <f>0/L8*100</f>
        <v>0</v>
      </c>
    </row>
    <row r="9" spans="2:16" ht="13.5" customHeight="1">
      <c r="B9" s="458" t="s">
        <v>149</v>
      </c>
      <c r="C9" s="459"/>
      <c r="D9" s="459"/>
      <c r="E9" s="459"/>
      <c r="F9" s="460"/>
      <c r="G9" s="462" t="s">
        <v>148</v>
      </c>
      <c r="H9" s="462" t="s">
        <v>148</v>
      </c>
      <c r="I9" s="462" t="s">
        <v>148</v>
      </c>
      <c r="J9" s="462" t="s">
        <v>148</v>
      </c>
      <c r="K9" s="462" t="s">
        <v>148</v>
      </c>
      <c r="L9" s="29">
        <v>1</v>
      </c>
      <c r="M9" s="32">
        <v>1</v>
      </c>
      <c r="N9" s="462" t="s">
        <v>148</v>
      </c>
      <c r="O9" s="462" t="s">
        <v>148</v>
      </c>
      <c r="P9" s="462" t="s">
        <v>148</v>
      </c>
    </row>
    <row r="10" spans="2:16" ht="13.5" customHeight="1">
      <c r="B10" s="458" t="s">
        <v>150</v>
      </c>
      <c r="C10" s="459"/>
      <c r="D10" s="459"/>
      <c r="E10" s="459"/>
      <c r="F10" s="460"/>
      <c r="G10" s="32">
        <v>63</v>
      </c>
      <c r="H10" s="32">
        <v>48</v>
      </c>
      <c r="I10" s="32">
        <v>15</v>
      </c>
      <c r="J10" s="461">
        <f aca="true" t="shared" si="0" ref="J10:J19">H10/G10*100</f>
        <v>76.19047619047619</v>
      </c>
      <c r="K10" s="461">
        <f aca="true" t="shared" si="1" ref="K10:K19">I10/G10*100</f>
        <v>23.809523809523807</v>
      </c>
      <c r="L10" s="29">
        <v>46</v>
      </c>
      <c r="M10" s="32">
        <v>39</v>
      </c>
      <c r="N10" s="32">
        <v>7</v>
      </c>
      <c r="O10" s="461">
        <f aca="true" t="shared" si="2" ref="O10:O19">M10/L10*100</f>
        <v>84.78260869565217</v>
      </c>
      <c r="P10" s="461">
        <f aca="true" t="shared" si="3" ref="P10:P19">N10/L10*100</f>
        <v>15.217391304347828</v>
      </c>
    </row>
    <row r="11" spans="2:16" ht="13.5" customHeight="1">
      <c r="B11" s="458" t="s">
        <v>151</v>
      </c>
      <c r="C11" s="459"/>
      <c r="D11" s="459"/>
      <c r="E11" s="459"/>
      <c r="F11" s="460"/>
      <c r="G11" s="32">
        <v>21636</v>
      </c>
      <c r="H11" s="32">
        <v>17993</v>
      </c>
      <c r="I11" s="32">
        <v>3643</v>
      </c>
      <c r="J11" s="463">
        <f t="shared" si="0"/>
        <v>83.16232205583287</v>
      </c>
      <c r="K11" s="463">
        <f t="shared" si="1"/>
        <v>16.83767794416713</v>
      </c>
      <c r="L11" s="29">
        <v>26029</v>
      </c>
      <c r="M11" s="32">
        <v>21617</v>
      </c>
      <c r="N11" s="32">
        <v>4412</v>
      </c>
      <c r="O11" s="461">
        <f t="shared" si="2"/>
        <v>83.04967536209612</v>
      </c>
      <c r="P11" s="461">
        <f t="shared" si="3"/>
        <v>16.950324637903876</v>
      </c>
    </row>
    <row r="12" spans="2:16" ht="13.5" customHeight="1">
      <c r="B12" s="458" t="s">
        <v>152</v>
      </c>
      <c r="C12" s="459"/>
      <c r="D12" s="459"/>
      <c r="E12" s="459"/>
      <c r="F12" s="460"/>
      <c r="G12" s="32">
        <v>49732</v>
      </c>
      <c r="H12" s="32">
        <v>35664</v>
      </c>
      <c r="I12" s="32">
        <v>14068</v>
      </c>
      <c r="J12" s="463">
        <f t="shared" si="0"/>
        <v>71.71237834794498</v>
      </c>
      <c r="K12" s="463">
        <f t="shared" si="1"/>
        <v>28.287621652055016</v>
      </c>
      <c r="L12" s="29">
        <v>60033</v>
      </c>
      <c r="M12" s="32">
        <v>41141</v>
      </c>
      <c r="N12" s="32">
        <v>18892</v>
      </c>
      <c r="O12" s="461">
        <f t="shared" si="2"/>
        <v>68.53064148051905</v>
      </c>
      <c r="P12" s="461">
        <f t="shared" si="3"/>
        <v>31.46935851948095</v>
      </c>
    </row>
    <row r="13" spans="2:16" ht="13.5" customHeight="1">
      <c r="B13" s="464" t="s">
        <v>203</v>
      </c>
      <c r="C13" s="465"/>
      <c r="D13" s="465"/>
      <c r="E13" s="465"/>
      <c r="F13" s="466"/>
      <c r="G13" s="32">
        <v>1853</v>
      </c>
      <c r="H13" s="32">
        <v>1701</v>
      </c>
      <c r="I13" s="32">
        <v>152</v>
      </c>
      <c r="J13" s="463">
        <f t="shared" si="0"/>
        <v>91.79708580679979</v>
      </c>
      <c r="K13" s="463">
        <f t="shared" si="1"/>
        <v>8.202914193200215</v>
      </c>
      <c r="L13" s="29">
        <v>2425</v>
      </c>
      <c r="M13" s="32">
        <v>2235</v>
      </c>
      <c r="N13" s="32">
        <v>190</v>
      </c>
      <c r="O13" s="461">
        <f t="shared" si="2"/>
        <v>92.16494845360825</v>
      </c>
      <c r="P13" s="461">
        <f t="shared" si="3"/>
        <v>7.835051546391752</v>
      </c>
    </row>
    <row r="14" spans="2:16" ht="13.5" customHeight="1">
      <c r="B14" s="458" t="s">
        <v>155</v>
      </c>
      <c r="C14" s="459"/>
      <c r="D14" s="459"/>
      <c r="E14" s="459"/>
      <c r="F14" s="460"/>
      <c r="G14" s="32">
        <v>15816</v>
      </c>
      <c r="H14" s="32">
        <v>13100</v>
      </c>
      <c r="I14" s="32">
        <v>2716</v>
      </c>
      <c r="J14" s="463">
        <f t="shared" si="0"/>
        <v>82.82751643904906</v>
      </c>
      <c r="K14" s="463">
        <f t="shared" si="1"/>
        <v>17.172483560950937</v>
      </c>
      <c r="L14" s="29">
        <v>16154</v>
      </c>
      <c r="M14" s="32">
        <v>13767</v>
      </c>
      <c r="N14" s="32">
        <v>2387</v>
      </c>
      <c r="O14" s="461">
        <f t="shared" si="2"/>
        <v>85.2234740621518</v>
      </c>
      <c r="P14" s="461">
        <f t="shared" si="3"/>
        <v>14.776525937848211</v>
      </c>
    </row>
    <row r="15" spans="2:16" ht="13.5" customHeight="1">
      <c r="B15" s="458" t="s">
        <v>156</v>
      </c>
      <c r="C15" s="459"/>
      <c r="D15" s="459"/>
      <c r="E15" s="459"/>
      <c r="F15" s="460"/>
      <c r="G15" s="32">
        <v>78508</v>
      </c>
      <c r="H15" s="32">
        <v>36863</v>
      </c>
      <c r="I15" s="32">
        <v>41645</v>
      </c>
      <c r="J15" s="463">
        <f t="shared" si="0"/>
        <v>46.95445050185968</v>
      </c>
      <c r="K15" s="463">
        <f t="shared" si="1"/>
        <v>53.04554949814032</v>
      </c>
      <c r="L15" s="29">
        <v>86215</v>
      </c>
      <c r="M15" s="32">
        <v>40848</v>
      </c>
      <c r="N15" s="32">
        <v>45367</v>
      </c>
      <c r="O15" s="461">
        <f t="shared" si="2"/>
        <v>47.37922635272284</v>
      </c>
      <c r="P15" s="461">
        <f t="shared" si="3"/>
        <v>52.620773647277154</v>
      </c>
    </row>
    <row r="16" spans="2:16" ht="13.5" customHeight="1">
      <c r="B16" s="458" t="s">
        <v>157</v>
      </c>
      <c r="C16" s="459"/>
      <c r="D16" s="459"/>
      <c r="E16" s="459"/>
      <c r="F16" s="460"/>
      <c r="G16" s="32">
        <v>8036</v>
      </c>
      <c r="H16" s="32">
        <v>3746</v>
      </c>
      <c r="I16" s="32">
        <v>4290</v>
      </c>
      <c r="J16" s="463">
        <f t="shared" si="0"/>
        <v>46.61523145843704</v>
      </c>
      <c r="K16" s="463">
        <f t="shared" si="1"/>
        <v>53.38476854156296</v>
      </c>
      <c r="L16" s="29">
        <v>9660</v>
      </c>
      <c r="M16" s="32">
        <v>4025</v>
      </c>
      <c r="N16" s="32">
        <v>5635</v>
      </c>
      <c r="O16" s="461">
        <f t="shared" si="2"/>
        <v>41.66666666666667</v>
      </c>
      <c r="P16" s="461">
        <f t="shared" si="3"/>
        <v>58.333333333333336</v>
      </c>
    </row>
    <row r="17" spans="2:16" ht="13.5" customHeight="1">
      <c r="B17" s="458" t="s">
        <v>158</v>
      </c>
      <c r="C17" s="459"/>
      <c r="D17" s="459"/>
      <c r="E17" s="459"/>
      <c r="F17" s="460"/>
      <c r="G17" s="32">
        <v>3426</v>
      </c>
      <c r="H17" s="32">
        <v>1910</v>
      </c>
      <c r="I17" s="32">
        <v>1516</v>
      </c>
      <c r="J17" s="463">
        <f t="shared" si="0"/>
        <v>55.75014594279043</v>
      </c>
      <c r="K17" s="463">
        <f t="shared" si="1"/>
        <v>44.249854057209575</v>
      </c>
      <c r="L17" s="29">
        <v>3346</v>
      </c>
      <c r="M17" s="32">
        <v>2036</v>
      </c>
      <c r="N17" s="32">
        <v>1310</v>
      </c>
      <c r="O17" s="461">
        <f t="shared" si="2"/>
        <v>60.848774656306034</v>
      </c>
      <c r="P17" s="461">
        <f t="shared" si="3"/>
        <v>39.151225343693966</v>
      </c>
    </row>
    <row r="18" spans="2:16" ht="13.5" customHeight="1">
      <c r="B18" s="458" t="s">
        <v>159</v>
      </c>
      <c r="C18" s="459"/>
      <c r="D18" s="459"/>
      <c r="E18" s="459"/>
      <c r="F18" s="460"/>
      <c r="G18" s="32">
        <v>64195</v>
      </c>
      <c r="H18" s="32">
        <v>29554</v>
      </c>
      <c r="I18" s="32">
        <v>34641</v>
      </c>
      <c r="J18" s="463">
        <f t="shared" si="0"/>
        <v>46.03785341537503</v>
      </c>
      <c r="K18" s="463">
        <f t="shared" si="1"/>
        <v>53.96214658462497</v>
      </c>
      <c r="L18" s="29">
        <v>60741</v>
      </c>
      <c r="M18" s="32">
        <v>29168</v>
      </c>
      <c r="N18" s="32">
        <v>31573</v>
      </c>
      <c r="O18" s="461">
        <f t="shared" si="2"/>
        <v>48.020282840256165</v>
      </c>
      <c r="P18" s="461">
        <f t="shared" si="3"/>
        <v>51.979717159743835</v>
      </c>
    </row>
    <row r="19" spans="2:16" ht="13.5" customHeight="1">
      <c r="B19" s="467" t="s">
        <v>204</v>
      </c>
      <c r="C19" s="468"/>
      <c r="D19" s="468"/>
      <c r="E19" s="468"/>
      <c r="F19" s="469"/>
      <c r="G19" s="470">
        <v>4884</v>
      </c>
      <c r="H19" s="470">
        <v>4178</v>
      </c>
      <c r="I19" s="470">
        <v>706</v>
      </c>
      <c r="J19" s="471">
        <f t="shared" si="0"/>
        <v>85.54463554463555</v>
      </c>
      <c r="K19" s="471">
        <f t="shared" si="1"/>
        <v>14.455364455364455</v>
      </c>
      <c r="L19" s="472">
        <v>4647</v>
      </c>
      <c r="M19" s="470">
        <v>4131</v>
      </c>
      <c r="N19" s="470">
        <v>516</v>
      </c>
      <c r="O19" s="473">
        <f t="shared" si="2"/>
        <v>88.89606197546804</v>
      </c>
      <c r="P19" s="473">
        <f t="shared" si="3"/>
        <v>11.103938024531956</v>
      </c>
    </row>
    <row r="22" spans="2:12" ht="13.5" customHeight="1">
      <c r="B22" s="444" t="s">
        <v>200</v>
      </c>
      <c r="C22" s="474"/>
      <c r="D22" s="474"/>
      <c r="E22" s="474"/>
      <c r="F22" s="475"/>
      <c r="G22" s="476" t="s">
        <v>205</v>
      </c>
      <c r="H22" s="447"/>
      <c r="I22" s="447"/>
      <c r="J22" s="447"/>
      <c r="K22" s="447"/>
      <c r="L22" s="447"/>
    </row>
    <row r="23" spans="2:12" ht="13.5" customHeight="1">
      <c r="B23" s="289"/>
      <c r="C23" s="289"/>
      <c r="D23" s="289"/>
      <c r="E23" s="289"/>
      <c r="F23" s="477"/>
      <c r="G23" s="452" t="s">
        <v>206</v>
      </c>
      <c r="H23" s="478"/>
      <c r="I23" s="479"/>
      <c r="J23" s="480" t="s">
        <v>207</v>
      </c>
      <c r="K23" s="481"/>
      <c r="L23" s="481"/>
    </row>
    <row r="24" spans="2:12" ht="13.5" customHeight="1">
      <c r="B24" s="482"/>
      <c r="C24" s="482"/>
      <c r="D24" s="482"/>
      <c r="E24" s="482"/>
      <c r="F24" s="483"/>
      <c r="G24" s="484" t="s">
        <v>4</v>
      </c>
      <c r="H24" s="485" t="s">
        <v>192</v>
      </c>
      <c r="I24" s="486" t="s">
        <v>193</v>
      </c>
      <c r="J24" s="484" t="s">
        <v>4</v>
      </c>
      <c r="K24" s="485" t="s">
        <v>192</v>
      </c>
      <c r="L24" s="486" t="s">
        <v>193</v>
      </c>
    </row>
    <row r="25" spans="2:13" ht="13.5" customHeight="1">
      <c r="B25" s="487" t="s">
        <v>202</v>
      </c>
      <c r="C25" s="488"/>
      <c r="D25" s="488"/>
      <c r="E25" s="488"/>
      <c r="F25" s="489"/>
      <c r="G25" s="496">
        <f aca="true" t="shared" si="4" ref="G25:I26">G6-L6</f>
        <v>-21292</v>
      </c>
      <c r="H25" s="497">
        <f t="shared" si="4"/>
        <v>-14356</v>
      </c>
      <c r="I25" s="498">
        <f t="shared" si="4"/>
        <v>-6936</v>
      </c>
      <c r="J25" s="505">
        <f>G6/L6*100-100</f>
        <v>-7.897010989500075</v>
      </c>
      <c r="K25" s="505">
        <v>-9.01707818025362</v>
      </c>
      <c r="L25" s="505">
        <v>-6.281925877622001</v>
      </c>
      <c r="M25" s="43"/>
    </row>
    <row r="26" spans="2:13" ht="13.5" customHeight="1">
      <c r="B26" s="487" t="s">
        <v>146</v>
      </c>
      <c r="C26" s="488"/>
      <c r="D26" s="488"/>
      <c r="E26" s="488"/>
      <c r="F26" s="489"/>
      <c r="G26" s="496">
        <f t="shared" si="4"/>
        <v>-146</v>
      </c>
      <c r="H26" s="499">
        <f t="shared" si="4"/>
        <v>-106</v>
      </c>
      <c r="I26" s="500">
        <f t="shared" si="4"/>
        <v>-40</v>
      </c>
      <c r="J26" s="506">
        <f>G7/L7*100-100</f>
        <v>-44.92307692307692</v>
      </c>
      <c r="K26" s="506">
        <v>-52.475247524752476</v>
      </c>
      <c r="L26" s="506">
        <v>-32.52032520325203</v>
      </c>
      <c r="M26" s="43"/>
    </row>
    <row r="27" spans="2:13" ht="13.5" customHeight="1">
      <c r="B27" s="487" t="s">
        <v>147</v>
      </c>
      <c r="C27" s="488"/>
      <c r="D27" s="488"/>
      <c r="E27" s="488"/>
      <c r="F27" s="489"/>
      <c r="G27" s="496">
        <f>G8-L8</f>
        <v>0</v>
      </c>
      <c r="H27" s="499">
        <f>0-M8</f>
        <v>-1</v>
      </c>
      <c r="I27" s="500">
        <f>I8-0</f>
        <v>1</v>
      </c>
      <c r="J27" s="506">
        <f>G8/L8*100-100</f>
        <v>0</v>
      </c>
      <c r="K27" s="506">
        <v>-100</v>
      </c>
      <c r="L27" s="506">
        <v>100</v>
      </c>
      <c r="M27" s="43"/>
    </row>
    <row r="28" spans="2:13" ht="13.5" customHeight="1">
      <c r="B28" s="487" t="s">
        <v>149</v>
      </c>
      <c r="C28" s="488"/>
      <c r="D28" s="488"/>
      <c r="E28" s="488"/>
      <c r="F28" s="489"/>
      <c r="G28" s="496">
        <f>0-L9</f>
        <v>-1</v>
      </c>
      <c r="H28" s="499">
        <f>0-M9</f>
        <v>-1</v>
      </c>
      <c r="I28" s="501" t="s">
        <v>148</v>
      </c>
      <c r="J28" s="506">
        <f>0/L9*100-100</f>
        <v>-100</v>
      </c>
      <c r="K28" s="506">
        <v>-100</v>
      </c>
      <c r="L28" s="507" t="s">
        <v>148</v>
      </c>
      <c r="M28" s="43"/>
    </row>
    <row r="29" spans="2:13" ht="13.5" customHeight="1">
      <c r="B29" s="487" t="s">
        <v>150</v>
      </c>
      <c r="C29" s="488"/>
      <c r="D29" s="488"/>
      <c r="E29" s="488"/>
      <c r="F29" s="489"/>
      <c r="G29" s="496">
        <f aca="true" t="shared" si="5" ref="G29:I38">G10-L10</f>
        <v>17</v>
      </c>
      <c r="H29" s="499">
        <f t="shared" si="5"/>
        <v>9</v>
      </c>
      <c r="I29" s="500">
        <f t="shared" si="5"/>
        <v>8</v>
      </c>
      <c r="J29" s="506">
        <f aca="true" t="shared" si="6" ref="J29:J38">G10/L10*100-100</f>
        <v>36.95652173913044</v>
      </c>
      <c r="K29" s="506">
        <v>23.07692307692308</v>
      </c>
      <c r="L29" s="506">
        <v>114.28571428571428</v>
      </c>
      <c r="M29" s="43"/>
    </row>
    <row r="30" spans="2:13" ht="13.5" customHeight="1">
      <c r="B30" s="487" t="s">
        <v>151</v>
      </c>
      <c r="C30" s="488"/>
      <c r="D30" s="488"/>
      <c r="E30" s="488"/>
      <c r="F30" s="489"/>
      <c r="G30" s="496">
        <f t="shared" si="5"/>
        <v>-4393</v>
      </c>
      <c r="H30" s="499">
        <f t="shared" si="5"/>
        <v>-3624</v>
      </c>
      <c r="I30" s="500">
        <f t="shared" si="5"/>
        <v>-769</v>
      </c>
      <c r="J30" s="506">
        <f t="shared" si="6"/>
        <v>-16.87732913289024</v>
      </c>
      <c r="K30" s="506">
        <v>-16.764583429708097</v>
      </c>
      <c r="L30" s="506">
        <v>-17.429737080689037</v>
      </c>
      <c r="M30" s="43"/>
    </row>
    <row r="31" spans="2:13" ht="13.5" customHeight="1">
      <c r="B31" s="487" t="s">
        <v>152</v>
      </c>
      <c r="C31" s="488"/>
      <c r="D31" s="488"/>
      <c r="E31" s="488"/>
      <c r="F31" s="489"/>
      <c r="G31" s="496">
        <f t="shared" si="5"/>
        <v>-10301</v>
      </c>
      <c r="H31" s="499">
        <f t="shared" si="5"/>
        <v>-5477</v>
      </c>
      <c r="I31" s="500">
        <f t="shared" si="5"/>
        <v>-4824</v>
      </c>
      <c r="J31" s="506">
        <f t="shared" si="6"/>
        <v>-17.158895940566026</v>
      </c>
      <c r="K31" s="506">
        <v>-13.312753700687878</v>
      </c>
      <c r="L31" s="506">
        <v>-25.534617827651914</v>
      </c>
      <c r="M31" s="43"/>
    </row>
    <row r="32" spans="2:13" ht="13.5" customHeight="1">
      <c r="B32" s="490" t="s">
        <v>203</v>
      </c>
      <c r="C32" s="491"/>
      <c r="D32" s="491"/>
      <c r="E32" s="491"/>
      <c r="F32" s="492"/>
      <c r="G32" s="496">
        <f t="shared" si="5"/>
        <v>-572</v>
      </c>
      <c r="H32" s="499">
        <f t="shared" si="5"/>
        <v>-534</v>
      </c>
      <c r="I32" s="500">
        <f t="shared" si="5"/>
        <v>-38</v>
      </c>
      <c r="J32" s="506">
        <f t="shared" si="6"/>
        <v>-23.587628865979383</v>
      </c>
      <c r="K32" s="506">
        <v>-23.892617449664428</v>
      </c>
      <c r="L32" s="506">
        <v>-20</v>
      </c>
      <c r="M32" s="43"/>
    </row>
    <row r="33" spans="2:13" ht="13.5" customHeight="1">
      <c r="B33" s="487" t="s">
        <v>155</v>
      </c>
      <c r="C33" s="488"/>
      <c r="D33" s="488"/>
      <c r="E33" s="488"/>
      <c r="F33" s="489"/>
      <c r="G33" s="496">
        <f t="shared" si="5"/>
        <v>-338</v>
      </c>
      <c r="H33" s="499">
        <f t="shared" si="5"/>
        <v>-667</v>
      </c>
      <c r="I33" s="500">
        <f t="shared" si="5"/>
        <v>329</v>
      </c>
      <c r="J33" s="506">
        <f t="shared" si="6"/>
        <v>-2.092361025133087</v>
      </c>
      <c r="K33" s="506">
        <v>-4.844919009224952</v>
      </c>
      <c r="L33" s="506">
        <v>13.782991202346054</v>
      </c>
      <c r="M33" s="43"/>
    </row>
    <row r="34" spans="2:13" ht="13.5" customHeight="1">
      <c r="B34" s="487" t="s">
        <v>156</v>
      </c>
      <c r="C34" s="488"/>
      <c r="D34" s="488"/>
      <c r="E34" s="488"/>
      <c r="F34" s="489"/>
      <c r="G34" s="496">
        <f t="shared" si="5"/>
        <v>-7707</v>
      </c>
      <c r="H34" s="499">
        <f t="shared" si="5"/>
        <v>-3985</v>
      </c>
      <c r="I34" s="500">
        <f t="shared" si="5"/>
        <v>-3722</v>
      </c>
      <c r="J34" s="506">
        <f t="shared" si="6"/>
        <v>-8.93927970770747</v>
      </c>
      <c r="K34" s="506">
        <v>-9.755679592636113</v>
      </c>
      <c r="L34" s="506">
        <v>-8.204201291687795</v>
      </c>
      <c r="M34" s="43"/>
    </row>
    <row r="35" spans="2:13" ht="13.5" customHeight="1">
      <c r="B35" s="487" t="s">
        <v>157</v>
      </c>
      <c r="C35" s="488"/>
      <c r="D35" s="488"/>
      <c r="E35" s="488"/>
      <c r="F35" s="489"/>
      <c r="G35" s="496">
        <f t="shared" si="5"/>
        <v>-1624</v>
      </c>
      <c r="H35" s="499">
        <f t="shared" si="5"/>
        <v>-279</v>
      </c>
      <c r="I35" s="500">
        <f t="shared" si="5"/>
        <v>-1345</v>
      </c>
      <c r="J35" s="506">
        <f t="shared" si="6"/>
        <v>-16.811594202898547</v>
      </c>
      <c r="K35" s="506">
        <v>-6.931677018633536</v>
      </c>
      <c r="L35" s="506">
        <v>-23.868677905944992</v>
      </c>
      <c r="M35" s="43"/>
    </row>
    <row r="36" spans="2:13" ht="13.5" customHeight="1">
      <c r="B36" s="487" t="s">
        <v>158</v>
      </c>
      <c r="C36" s="488"/>
      <c r="D36" s="488"/>
      <c r="E36" s="488"/>
      <c r="F36" s="489"/>
      <c r="G36" s="496">
        <f t="shared" si="5"/>
        <v>80</v>
      </c>
      <c r="H36" s="499">
        <f t="shared" si="5"/>
        <v>-126</v>
      </c>
      <c r="I36" s="500">
        <f t="shared" si="5"/>
        <v>206</v>
      </c>
      <c r="J36" s="506">
        <f t="shared" si="6"/>
        <v>2.390914524805737</v>
      </c>
      <c r="K36" s="506">
        <v>-6.188605108055015</v>
      </c>
      <c r="L36" s="506">
        <v>15.725190839694662</v>
      </c>
      <c r="M36" s="43"/>
    </row>
    <row r="37" spans="2:13" ht="13.5" customHeight="1">
      <c r="B37" s="487" t="s">
        <v>159</v>
      </c>
      <c r="C37" s="488"/>
      <c r="D37" s="488"/>
      <c r="E37" s="488"/>
      <c r="F37" s="489"/>
      <c r="G37" s="496">
        <f t="shared" si="5"/>
        <v>3454</v>
      </c>
      <c r="H37" s="499">
        <f t="shared" si="5"/>
        <v>386</v>
      </c>
      <c r="I37" s="500">
        <f t="shared" si="5"/>
        <v>3068</v>
      </c>
      <c r="J37" s="506">
        <f t="shared" si="6"/>
        <v>5.686439143247554</v>
      </c>
      <c r="K37" s="506">
        <v>1.3233680746022998</v>
      </c>
      <c r="L37" s="506">
        <v>9.717163399106823</v>
      </c>
      <c r="M37" s="43"/>
    </row>
    <row r="38" spans="2:13" ht="13.5" customHeight="1">
      <c r="B38" s="493" t="s">
        <v>204</v>
      </c>
      <c r="C38" s="494"/>
      <c r="D38" s="494"/>
      <c r="E38" s="494"/>
      <c r="F38" s="495"/>
      <c r="G38" s="502">
        <f t="shared" si="5"/>
        <v>237</v>
      </c>
      <c r="H38" s="503">
        <f t="shared" si="5"/>
        <v>47</v>
      </c>
      <c r="I38" s="504">
        <f t="shared" si="5"/>
        <v>190</v>
      </c>
      <c r="J38" s="508">
        <f t="shared" si="6"/>
        <v>5.100064557779206</v>
      </c>
      <c r="K38" s="508">
        <v>1.1377390462357795</v>
      </c>
      <c r="L38" s="508">
        <v>36.8217054263566</v>
      </c>
      <c r="M38" s="43"/>
    </row>
  </sheetData>
  <mergeCells count="43">
    <mergeCell ref="B38:F38"/>
    <mergeCell ref="B34:F34"/>
    <mergeCell ref="B35:F35"/>
    <mergeCell ref="B36:F36"/>
    <mergeCell ref="B37:F37"/>
    <mergeCell ref="B30:F30"/>
    <mergeCell ref="B31:F31"/>
    <mergeCell ref="B32:F32"/>
    <mergeCell ref="B33:F33"/>
    <mergeCell ref="B26:F26"/>
    <mergeCell ref="B27:F27"/>
    <mergeCell ref="B28:F28"/>
    <mergeCell ref="B29:F29"/>
    <mergeCell ref="G22:L22"/>
    <mergeCell ref="G23:I23"/>
    <mergeCell ref="J23:L23"/>
    <mergeCell ref="B25:F25"/>
    <mergeCell ref="B17:F17"/>
    <mergeCell ref="B18:F18"/>
    <mergeCell ref="B19:F19"/>
    <mergeCell ref="B22:F24"/>
    <mergeCell ref="B13:F13"/>
    <mergeCell ref="B14:F14"/>
    <mergeCell ref="B15:F15"/>
    <mergeCell ref="B16:F16"/>
    <mergeCell ref="B9:F9"/>
    <mergeCell ref="B10:F10"/>
    <mergeCell ref="B11:F11"/>
    <mergeCell ref="B12:F12"/>
    <mergeCell ref="O4:P4"/>
    <mergeCell ref="B6:F6"/>
    <mergeCell ref="B7:F7"/>
    <mergeCell ref="B8:F8"/>
    <mergeCell ref="B3:F5"/>
    <mergeCell ref="G3:K3"/>
    <mergeCell ref="L3:P3"/>
    <mergeCell ref="G4:G5"/>
    <mergeCell ref="H4:H5"/>
    <mergeCell ref="I4:I5"/>
    <mergeCell ref="J4:K4"/>
    <mergeCell ref="L4:L5"/>
    <mergeCell ref="M4:M5"/>
    <mergeCell ref="N4:N5"/>
  </mergeCells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U6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00390625" style="226" customWidth="1"/>
    <col min="2" max="26" width="2.375" style="226" customWidth="1"/>
    <col min="27" max="38" width="3.625" style="226" customWidth="1"/>
    <col min="39" max="39" width="2.75390625" style="226" customWidth="1"/>
    <col min="40" max="40" width="0.74609375" style="226" customWidth="1"/>
    <col min="41" max="41" width="2.25390625" style="226" customWidth="1"/>
    <col min="42" max="42" width="4.75390625" style="533" customWidth="1"/>
    <col min="43" max="43" width="7.75390625" style="533" customWidth="1"/>
    <col min="44" max="44" width="6.375" style="533" customWidth="1"/>
    <col min="45" max="45" width="7.00390625" style="533" customWidth="1"/>
    <col min="46" max="46" width="7.50390625" style="533" customWidth="1"/>
    <col min="47" max="47" width="4.00390625" style="533" customWidth="1"/>
    <col min="48" max="48" width="6.125" style="226" customWidth="1"/>
    <col min="49" max="50" width="7.50390625" style="226" customWidth="1"/>
    <col min="51" max="16384" width="9.00390625" style="226" customWidth="1"/>
  </cols>
  <sheetData>
    <row r="1" spans="2:34" ht="13.5" customHeight="1">
      <c r="B1" s="533" t="s">
        <v>208</v>
      </c>
      <c r="X1" s="533"/>
      <c r="Y1" s="533"/>
      <c r="Z1" s="533"/>
      <c r="AA1" s="533"/>
      <c r="AB1" s="533"/>
      <c r="AC1" s="533"/>
      <c r="AD1" s="533"/>
      <c r="AE1" s="533"/>
      <c r="AF1" s="533"/>
      <c r="AG1" s="533"/>
      <c r="AH1" s="533"/>
    </row>
    <row r="2" spans="25:34" ht="9" customHeight="1">
      <c r="Y2" s="533"/>
      <c r="Z2" s="533"/>
      <c r="AA2" s="533"/>
      <c r="AC2" s="533"/>
      <c r="AD2" s="533"/>
      <c r="AE2" s="533"/>
      <c r="AG2" s="533"/>
      <c r="AH2" s="533"/>
    </row>
    <row r="3" spans="2:47" s="260" customFormat="1" ht="12" customHeight="1">
      <c r="B3" s="509" t="s">
        <v>209</v>
      </c>
      <c r="C3" s="510"/>
      <c r="D3" s="510"/>
      <c r="E3" s="510" t="s">
        <v>119</v>
      </c>
      <c r="F3" s="510"/>
      <c r="G3" s="510"/>
      <c r="H3" s="510"/>
      <c r="I3" s="510"/>
      <c r="J3" s="510"/>
      <c r="K3" s="510"/>
      <c r="L3" s="510"/>
      <c r="M3" s="511"/>
      <c r="N3" s="511"/>
      <c r="O3" s="511"/>
      <c r="P3" s="510" t="s">
        <v>120</v>
      </c>
      <c r="Q3" s="510"/>
      <c r="R3" s="510"/>
      <c r="S3" s="510"/>
      <c r="T3" s="510"/>
      <c r="U3" s="510"/>
      <c r="V3" s="510"/>
      <c r="W3" s="510"/>
      <c r="X3" s="510"/>
      <c r="Y3" s="510"/>
      <c r="Z3" s="512"/>
      <c r="AA3" s="512" t="s">
        <v>210</v>
      </c>
      <c r="AB3" s="445"/>
      <c r="AC3" s="445"/>
      <c r="AD3" s="445"/>
      <c r="AE3" s="445"/>
      <c r="AF3" s="445"/>
      <c r="AG3" s="445"/>
      <c r="AH3" s="445"/>
      <c r="AI3" s="445"/>
      <c r="AJ3" s="445"/>
      <c r="AK3" s="445"/>
      <c r="AL3" s="445"/>
      <c r="AP3" s="533"/>
      <c r="AQ3" s="533"/>
      <c r="AR3" s="533"/>
      <c r="AS3" s="533"/>
      <c r="AT3" s="533"/>
      <c r="AU3" s="533"/>
    </row>
    <row r="4" spans="2:47" s="260" customFormat="1" ht="22.5" customHeight="1">
      <c r="B4" s="513"/>
      <c r="C4" s="514"/>
      <c r="D4" s="514"/>
      <c r="E4" s="266" t="s">
        <v>174</v>
      </c>
      <c r="F4" s="515"/>
      <c r="G4" s="516"/>
      <c r="H4" s="517" t="s">
        <v>211</v>
      </c>
      <c r="I4" s="517"/>
      <c r="J4" s="517" t="s">
        <v>125</v>
      </c>
      <c r="K4" s="517"/>
      <c r="L4" s="517"/>
      <c r="M4" s="517" t="s">
        <v>124</v>
      </c>
      <c r="N4" s="517"/>
      <c r="O4" s="517"/>
      <c r="P4" s="517" t="s">
        <v>174</v>
      </c>
      <c r="Q4" s="517"/>
      <c r="R4" s="517"/>
      <c r="S4" s="517" t="s">
        <v>211</v>
      </c>
      <c r="T4" s="517"/>
      <c r="U4" s="517" t="s">
        <v>125</v>
      </c>
      <c r="V4" s="517"/>
      <c r="W4" s="517"/>
      <c r="X4" s="517" t="s">
        <v>124</v>
      </c>
      <c r="Y4" s="517"/>
      <c r="Z4" s="266"/>
      <c r="AA4" s="518" t="s">
        <v>212</v>
      </c>
      <c r="AB4" s="455"/>
      <c r="AC4" s="455"/>
      <c r="AD4" s="455"/>
      <c r="AE4" s="455"/>
      <c r="AF4" s="455"/>
      <c r="AG4" s="455"/>
      <c r="AH4" s="455"/>
      <c r="AI4" s="455"/>
      <c r="AJ4" s="455"/>
      <c r="AK4" s="455"/>
      <c r="AL4" s="455"/>
      <c r="AP4" s="533"/>
      <c r="AQ4" s="533"/>
      <c r="AR4" s="533"/>
      <c r="AS4" s="533"/>
      <c r="AT4" s="533"/>
      <c r="AU4" s="533"/>
    </row>
    <row r="5" spans="2:47" s="260" customFormat="1" ht="14.25" customHeight="1">
      <c r="B5" s="424" t="s">
        <v>213</v>
      </c>
      <c r="C5" s="424"/>
      <c r="D5" s="519"/>
      <c r="E5" s="520">
        <v>25210</v>
      </c>
      <c r="F5" s="520"/>
      <c r="G5" s="521"/>
      <c r="H5" s="522">
        <v>100</v>
      </c>
      <c r="I5" s="522"/>
      <c r="J5" s="541">
        <v>-2932</v>
      </c>
      <c r="K5" s="541"/>
      <c r="L5" s="541"/>
      <c r="M5" s="520">
        <v>28142</v>
      </c>
      <c r="N5" s="524"/>
      <c r="O5" s="524"/>
      <c r="P5" s="525">
        <v>248329</v>
      </c>
      <c r="Q5" s="526"/>
      <c r="R5" s="526"/>
      <c r="S5" s="527">
        <v>100</v>
      </c>
      <c r="T5" s="527"/>
      <c r="U5" s="542">
        <v>-21292</v>
      </c>
      <c r="V5" s="542"/>
      <c r="W5" s="542"/>
      <c r="X5" s="526">
        <v>269621</v>
      </c>
      <c r="Y5" s="526"/>
      <c r="Z5" s="529"/>
      <c r="AA5" s="530" t="s">
        <v>214</v>
      </c>
      <c r="AB5" s="531"/>
      <c r="AC5" s="531"/>
      <c r="AD5" s="531"/>
      <c r="AE5" s="530" t="s">
        <v>159</v>
      </c>
      <c r="AF5" s="531"/>
      <c r="AG5" s="531"/>
      <c r="AH5" s="531"/>
      <c r="AI5" s="530" t="s">
        <v>152</v>
      </c>
      <c r="AJ5" s="530"/>
      <c r="AK5" s="530"/>
      <c r="AL5" s="532"/>
      <c r="AP5" s="533"/>
      <c r="AQ5" s="533"/>
      <c r="AR5" s="533"/>
      <c r="AS5" s="533"/>
      <c r="AT5" s="533"/>
      <c r="AU5" s="533"/>
    </row>
    <row r="6" spans="2:47" s="545" customFormat="1" ht="12" customHeight="1">
      <c r="B6" s="386" t="s">
        <v>215</v>
      </c>
      <c r="C6" s="546"/>
      <c r="D6" s="547"/>
      <c r="E6" s="548">
        <v>2324</v>
      </c>
      <c r="F6" s="549"/>
      <c r="G6" s="550"/>
      <c r="H6" s="551">
        <v>9.218564061880206</v>
      </c>
      <c r="I6" s="551"/>
      <c r="J6" s="552">
        <v>-438</v>
      </c>
      <c r="K6" s="552"/>
      <c r="L6" s="552"/>
      <c r="M6" s="548">
        <v>2762</v>
      </c>
      <c r="N6" s="553"/>
      <c r="O6" s="553"/>
      <c r="P6" s="554">
        <v>16991</v>
      </c>
      <c r="Q6" s="549"/>
      <c r="R6" s="549"/>
      <c r="S6" s="551">
        <v>6.84213281574041</v>
      </c>
      <c r="T6" s="551"/>
      <c r="U6" s="552">
        <v>-1086</v>
      </c>
      <c r="V6" s="552"/>
      <c r="W6" s="552"/>
      <c r="X6" s="548">
        <v>18077</v>
      </c>
      <c r="Y6" s="548"/>
      <c r="Z6" s="555"/>
      <c r="AA6" s="534" t="s">
        <v>214</v>
      </c>
      <c r="AB6" s="535"/>
      <c r="AC6" s="535"/>
      <c r="AD6" s="535"/>
      <c r="AE6" s="534" t="s">
        <v>159</v>
      </c>
      <c r="AF6" s="535"/>
      <c r="AG6" s="535"/>
      <c r="AH6" s="535"/>
      <c r="AI6" s="556" t="s">
        <v>157</v>
      </c>
      <c r="AJ6" s="556"/>
      <c r="AK6" s="556"/>
      <c r="AL6" s="557"/>
      <c r="AP6" s="407"/>
      <c r="AQ6" s="407"/>
      <c r="AR6" s="407"/>
      <c r="AS6" s="407"/>
      <c r="AT6" s="407"/>
      <c r="AU6" s="407"/>
    </row>
    <row r="7" spans="2:47" s="545" customFormat="1" ht="12" customHeight="1">
      <c r="B7" s="386" t="s">
        <v>216</v>
      </c>
      <c r="C7" s="546"/>
      <c r="D7" s="547"/>
      <c r="E7" s="548">
        <v>1381</v>
      </c>
      <c r="F7" s="549"/>
      <c r="G7" s="550"/>
      <c r="H7" s="551">
        <v>5.477984926616422</v>
      </c>
      <c r="I7" s="551"/>
      <c r="J7" s="552">
        <v>-304</v>
      </c>
      <c r="K7" s="552"/>
      <c r="L7" s="552"/>
      <c r="M7" s="548">
        <v>1685</v>
      </c>
      <c r="N7" s="553"/>
      <c r="O7" s="553"/>
      <c r="P7" s="554">
        <v>13044</v>
      </c>
      <c r="Q7" s="549"/>
      <c r="R7" s="549"/>
      <c r="S7" s="551">
        <v>5.252709107675704</v>
      </c>
      <c r="T7" s="551"/>
      <c r="U7" s="552">
        <v>-5217</v>
      </c>
      <c r="V7" s="552"/>
      <c r="W7" s="552"/>
      <c r="X7" s="548">
        <v>18261</v>
      </c>
      <c r="Y7" s="548"/>
      <c r="Z7" s="555"/>
      <c r="AA7" s="534" t="s">
        <v>214</v>
      </c>
      <c r="AB7" s="535"/>
      <c r="AC7" s="535"/>
      <c r="AD7" s="535"/>
      <c r="AE7" s="534" t="s">
        <v>159</v>
      </c>
      <c r="AF7" s="535"/>
      <c r="AG7" s="535"/>
      <c r="AH7" s="535"/>
      <c r="AI7" s="556" t="s">
        <v>157</v>
      </c>
      <c r="AJ7" s="556"/>
      <c r="AK7" s="556"/>
      <c r="AL7" s="557"/>
      <c r="AP7" s="407"/>
      <c r="AQ7" s="407"/>
      <c r="AR7" s="407"/>
      <c r="AS7" s="407"/>
      <c r="AT7" s="407"/>
      <c r="AU7" s="407"/>
    </row>
    <row r="8" spans="2:47" s="545" customFormat="1" ht="12" customHeight="1">
      <c r="B8" s="386" t="s">
        <v>217</v>
      </c>
      <c r="C8" s="546"/>
      <c r="D8" s="547"/>
      <c r="E8" s="548">
        <v>410</v>
      </c>
      <c r="F8" s="549"/>
      <c r="G8" s="550"/>
      <c r="H8" s="551">
        <v>1.6263387544625147</v>
      </c>
      <c r="I8" s="551"/>
      <c r="J8" s="552">
        <v>-92</v>
      </c>
      <c r="K8" s="552"/>
      <c r="L8" s="552"/>
      <c r="M8" s="548">
        <v>502</v>
      </c>
      <c r="N8" s="553"/>
      <c r="O8" s="553"/>
      <c r="P8" s="554">
        <v>2100</v>
      </c>
      <c r="Q8" s="549"/>
      <c r="R8" s="549"/>
      <c r="S8" s="551">
        <v>0.8456523402421787</v>
      </c>
      <c r="T8" s="551"/>
      <c r="U8" s="552">
        <v>-339</v>
      </c>
      <c r="V8" s="552"/>
      <c r="W8" s="552"/>
      <c r="X8" s="548">
        <v>2439</v>
      </c>
      <c r="Y8" s="548"/>
      <c r="Z8" s="555"/>
      <c r="AA8" s="556" t="s">
        <v>159</v>
      </c>
      <c r="AB8" s="556"/>
      <c r="AC8" s="556"/>
      <c r="AD8" s="556"/>
      <c r="AE8" s="534" t="s">
        <v>214</v>
      </c>
      <c r="AF8" s="535"/>
      <c r="AG8" s="535"/>
      <c r="AH8" s="535"/>
      <c r="AI8" s="556" t="s">
        <v>151</v>
      </c>
      <c r="AJ8" s="556"/>
      <c r="AK8" s="556"/>
      <c r="AL8" s="557"/>
      <c r="AP8" s="407"/>
      <c r="AQ8" s="407"/>
      <c r="AR8" s="407"/>
      <c r="AS8" s="407"/>
      <c r="AT8" s="407"/>
      <c r="AU8" s="407"/>
    </row>
    <row r="9" spans="2:47" s="545" customFormat="1" ht="12" customHeight="1">
      <c r="B9" s="386" t="s">
        <v>218</v>
      </c>
      <c r="C9" s="546"/>
      <c r="D9" s="547"/>
      <c r="E9" s="548">
        <v>577</v>
      </c>
      <c r="F9" s="549"/>
      <c r="G9" s="550"/>
      <c r="H9" s="551">
        <v>2.28877429591432</v>
      </c>
      <c r="I9" s="551"/>
      <c r="J9" s="552">
        <v>-44</v>
      </c>
      <c r="K9" s="552"/>
      <c r="L9" s="552"/>
      <c r="M9" s="548">
        <v>621</v>
      </c>
      <c r="N9" s="553"/>
      <c r="O9" s="553"/>
      <c r="P9" s="554">
        <v>4867</v>
      </c>
      <c r="Q9" s="549"/>
      <c r="R9" s="549"/>
      <c r="S9" s="551">
        <v>1.9598999714088972</v>
      </c>
      <c r="T9" s="551"/>
      <c r="U9" s="552">
        <v>102</v>
      </c>
      <c r="V9" s="552"/>
      <c r="W9" s="552"/>
      <c r="X9" s="548">
        <v>4765</v>
      </c>
      <c r="Y9" s="548"/>
      <c r="Z9" s="555"/>
      <c r="AA9" s="556" t="s">
        <v>159</v>
      </c>
      <c r="AB9" s="556"/>
      <c r="AC9" s="556"/>
      <c r="AD9" s="556"/>
      <c r="AE9" s="534" t="s">
        <v>214</v>
      </c>
      <c r="AF9" s="535"/>
      <c r="AG9" s="535"/>
      <c r="AH9" s="535"/>
      <c r="AI9" s="556" t="s">
        <v>219</v>
      </c>
      <c r="AJ9" s="556"/>
      <c r="AK9" s="556"/>
      <c r="AL9" s="557"/>
      <c r="AP9" s="407"/>
      <c r="AQ9" s="407"/>
      <c r="AR9" s="407"/>
      <c r="AS9" s="407"/>
      <c r="AT9" s="407"/>
      <c r="AU9" s="407"/>
    </row>
    <row r="10" spans="2:47" s="545" customFormat="1" ht="12" customHeight="1">
      <c r="B10" s="558" t="s">
        <v>220</v>
      </c>
      <c r="C10" s="559"/>
      <c r="D10" s="560"/>
      <c r="E10" s="561">
        <v>578</v>
      </c>
      <c r="F10" s="562"/>
      <c r="G10" s="563"/>
      <c r="H10" s="564">
        <v>2.2927409758032526</v>
      </c>
      <c r="I10" s="564"/>
      <c r="J10" s="565">
        <v>-87</v>
      </c>
      <c r="K10" s="565"/>
      <c r="L10" s="565"/>
      <c r="M10" s="561">
        <v>665</v>
      </c>
      <c r="N10" s="562"/>
      <c r="O10" s="562"/>
      <c r="P10" s="566">
        <v>4919</v>
      </c>
      <c r="Q10" s="562"/>
      <c r="R10" s="562"/>
      <c r="S10" s="564">
        <v>1.9808399341196559</v>
      </c>
      <c r="T10" s="564"/>
      <c r="U10" s="565">
        <v>-875</v>
      </c>
      <c r="V10" s="565"/>
      <c r="W10" s="565"/>
      <c r="X10" s="561">
        <v>5794</v>
      </c>
      <c r="Y10" s="561"/>
      <c r="Z10" s="567"/>
      <c r="AA10" s="534" t="s">
        <v>214</v>
      </c>
      <c r="AB10" s="535"/>
      <c r="AC10" s="535"/>
      <c r="AD10" s="535"/>
      <c r="AE10" s="534" t="s">
        <v>159</v>
      </c>
      <c r="AF10" s="535"/>
      <c r="AG10" s="535"/>
      <c r="AH10" s="535"/>
      <c r="AI10" s="556" t="s">
        <v>219</v>
      </c>
      <c r="AJ10" s="556"/>
      <c r="AK10" s="556"/>
      <c r="AL10" s="557"/>
      <c r="AP10" s="407"/>
      <c r="AQ10" s="407"/>
      <c r="AR10" s="407"/>
      <c r="AS10" s="407"/>
      <c r="AT10" s="407"/>
      <c r="AU10" s="407"/>
    </row>
    <row r="11" spans="2:47" s="545" customFormat="1" ht="12" customHeight="1">
      <c r="B11" s="386" t="s">
        <v>221</v>
      </c>
      <c r="C11" s="546"/>
      <c r="D11" s="547"/>
      <c r="E11" s="548">
        <v>492</v>
      </c>
      <c r="F11" s="549"/>
      <c r="G11" s="550"/>
      <c r="H11" s="551">
        <v>1.9516065053550178</v>
      </c>
      <c r="I11" s="551"/>
      <c r="J11" s="552">
        <v>-103</v>
      </c>
      <c r="K11" s="552"/>
      <c r="L11" s="552"/>
      <c r="M11" s="548">
        <v>595</v>
      </c>
      <c r="N11" s="553"/>
      <c r="O11" s="553"/>
      <c r="P11" s="554">
        <v>5143</v>
      </c>
      <c r="Q11" s="549"/>
      <c r="R11" s="549"/>
      <c r="S11" s="551">
        <v>2.0710428504121547</v>
      </c>
      <c r="T11" s="551"/>
      <c r="U11" s="552">
        <v>-357</v>
      </c>
      <c r="V11" s="552"/>
      <c r="W11" s="552"/>
      <c r="X11" s="548">
        <v>5500</v>
      </c>
      <c r="Y11" s="548"/>
      <c r="Z11" s="555"/>
      <c r="AA11" s="530" t="s">
        <v>214</v>
      </c>
      <c r="AB11" s="531"/>
      <c r="AC11" s="531"/>
      <c r="AD11" s="531"/>
      <c r="AE11" s="568" t="s">
        <v>152</v>
      </c>
      <c r="AF11" s="568"/>
      <c r="AG11" s="568"/>
      <c r="AH11" s="568"/>
      <c r="AI11" s="530" t="s">
        <v>159</v>
      </c>
      <c r="AJ11" s="531"/>
      <c r="AK11" s="531"/>
      <c r="AL11" s="536"/>
      <c r="AP11" s="407"/>
      <c r="AQ11" s="407"/>
      <c r="AR11" s="407"/>
      <c r="AS11" s="407"/>
      <c r="AT11" s="407"/>
      <c r="AU11" s="407"/>
    </row>
    <row r="12" spans="2:47" s="545" customFormat="1" ht="12" customHeight="1">
      <c r="B12" s="386" t="s">
        <v>222</v>
      </c>
      <c r="C12" s="546"/>
      <c r="D12" s="547"/>
      <c r="E12" s="548">
        <v>1019</v>
      </c>
      <c r="F12" s="549"/>
      <c r="G12" s="550"/>
      <c r="H12" s="551">
        <v>4.04204680682269</v>
      </c>
      <c r="I12" s="551"/>
      <c r="J12" s="552">
        <v>-93</v>
      </c>
      <c r="K12" s="552"/>
      <c r="L12" s="552"/>
      <c r="M12" s="548">
        <v>1112</v>
      </c>
      <c r="N12" s="553"/>
      <c r="O12" s="553"/>
      <c r="P12" s="554">
        <v>17475</v>
      </c>
      <c r="Q12" s="549"/>
      <c r="R12" s="549"/>
      <c r="S12" s="551">
        <v>7.037035545586702</v>
      </c>
      <c r="T12" s="551"/>
      <c r="U12" s="569">
        <v>2125</v>
      </c>
      <c r="V12" s="569"/>
      <c r="W12" s="569"/>
      <c r="X12" s="548">
        <v>15350</v>
      </c>
      <c r="Y12" s="548"/>
      <c r="Z12" s="555"/>
      <c r="AA12" s="556" t="s">
        <v>159</v>
      </c>
      <c r="AB12" s="556"/>
      <c r="AC12" s="556"/>
      <c r="AD12" s="556"/>
      <c r="AE12" s="534" t="s">
        <v>214</v>
      </c>
      <c r="AF12" s="535"/>
      <c r="AG12" s="535"/>
      <c r="AH12" s="535"/>
      <c r="AI12" s="556" t="s">
        <v>151</v>
      </c>
      <c r="AJ12" s="556"/>
      <c r="AK12" s="556"/>
      <c r="AL12" s="557"/>
      <c r="AP12" s="407"/>
      <c r="AQ12" s="407"/>
      <c r="AR12" s="407"/>
      <c r="AS12" s="407"/>
      <c r="AT12" s="407"/>
      <c r="AU12" s="407"/>
    </row>
    <row r="13" spans="2:47" s="545" customFormat="1" ht="12" customHeight="1">
      <c r="B13" s="386" t="s">
        <v>223</v>
      </c>
      <c r="C13" s="546"/>
      <c r="D13" s="547"/>
      <c r="E13" s="548">
        <v>1226</v>
      </c>
      <c r="F13" s="549"/>
      <c r="G13" s="550"/>
      <c r="H13" s="551">
        <v>4.863149543831813</v>
      </c>
      <c r="I13" s="551"/>
      <c r="J13" s="552">
        <v>-156</v>
      </c>
      <c r="K13" s="552"/>
      <c r="L13" s="552"/>
      <c r="M13" s="548">
        <v>1382</v>
      </c>
      <c r="N13" s="553"/>
      <c r="O13" s="553"/>
      <c r="P13" s="554">
        <v>14790</v>
      </c>
      <c r="Q13" s="549"/>
      <c r="R13" s="549"/>
      <c r="S13" s="551">
        <v>5.955808624848488</v>
      </c>
      <c r="T13" s="551"/>
      <c r="U13" s="552">
        <v>-1782</v>
      </c>
      <c r="V13" s="552"/>
      <c r="W13" s="552"/>
      <c r="X13" s="548">
        <v>16572</v>
      </c>
      <c r="Y13" s="548"/>
      <c r="Z13" s="555"/>
      <c r="AA13" s="534" t="s">
        <v>214</v>
      </c>
      <c r="AB13" s="535"/>
      <c r="AC13" s="535"/>
      <c r="AD13" s="535"/>
      <c r="AE13" s="534" t="s">
        <v>159</v>
      </c>
      <c r="AF13" s="535"/>
      <c r="AG13" s="535"/>
      <c r="AH13" s="535"/>
      <c r="AI13" s="556" t="s">
        <v>151</v>
      </c>
      <c r="AJ13" s="556"/>
      <c r="AK13" s="556"/>
      <c r="AL13" s="557"/>
      <c r="AP13" s="407"/>
      <c r="AQ13" s="407"/>
      <c r="AR13" s="407"/>
      <c r="AS13" s="407"/>
      <c r="AT13" s="407"/>
      <c r="AU13" s="407"/>
    </row>
    <row r="14" spans="2:47" s="545" customFormat="1" ht="12" customHeight="1">
      <c r="B14" s="386" t="s">
        <v>224</v>
      </c>
      <c r="C14" s="546"/>
      <c r="D14" s="547"/>
      <c r="E14" s="548">
        <v>731</v>
      </c>
      <c r="F14" s="549"/>
      <c r="G14" s="550"/>
      <c r="H14" s="551">
        <v>2.899642998809996</v>
      </c>
      <c r="I14" s="551"/>
      <c r="J14" s="552">
        <v>-30</v>
      </c>
      <c r="K14" s="552"/>
      <c r="L14" s="552"/>
      <c r="M14" s="548">
        <v>761</v>
      </c>
      <c r="N14" s="553"/>
      <c r="O14" s="553"/>
      <c r="P14" s="554">
        <v>6598</v>
      </c>
      <c r="Q14" s="549"/>
      <c r="R14" s="549"/>
      <c r="S14" s="551">
        <v>2.6569591147228073</v>
      </c>
      <c r="T14" s="551"/>
      <c r="U14" s="552">
        <v>-810</v>
      </c>
      <c r="V14" s="552"/>
      <c r="W14" s="552"/>
      <c r="X14" s="548">
        <v>7408</v>
      </c>
      <c r="Y14" s="548"/>
      <c r="Z14" s="555"/>
      <c r="AA14" s="534" t="s">
        <v>214</v>
      </c>
      <c r="AB14" s="535"/>
      <c r="AC14" s="535"/>
      <c r="AD14" s="535"/>
      <c r="AE14" s="534" t="s">
        <v>159</v>
      </c>
      <c r="AF14" s="535"/>
      <c r="AG14" s="535"/>
      <c r="AH14" s="535"/>
      <c r="AI14" s="556" t="s">
        <v>152</v>
      </c>
      <c r="AJ14" s="556"/>
      <c r="AK14" s="556"/>
      <c r="AL14" s="557"/>
      <c r="AP14" s="407"/>
      <c r="AQ14" s="407"/>
      <c r="AR14" s="407"/>
      <c r="AS14" s="407"/>
      <c r="AT14" s="407"/>
      <c r="AU14" s="407"/>
    </row>
    <row r="15" spans="2:47" s="545" customFormat="1" ht="12" customHeight="1">
      <c r="B15" s="386" t="s">
        <v>225</v>
      </c>
      <c r="C15" s="546"/>
      <c r="D15" s="547"/>
      <c r="E15" s="548">
        <v>866</v>
      </c>
      <c r="F15" s="549"/>
      <c r="G15" s="550"/>
      <c r="H15" s="551">
        <v>3.4351447838159457</v>
      </c>
      <c r="I15" s="551"/>
      <c r="J15" s="552">
        <v>-180</v>
      </c>
      <c r="K15" s="552"/>
      <c r="L15" s="552"/>
      <c r="M15" s="548">
        <v>1046</v>
      </c>
      <c r="N15" s="553"/>
      <c r="O15" s="553"/>
      <c r="P15" s="554">
        <v>11372</v>
      </c>
      <c r="Q15" s="549"/>
      <c r="R15" s="549"/>
      <c r="S15" s="551">
        <v>4.579408768206694</v>
      </c>
      <c r="T15" s="551"/>
      <c r="U15" s="552">
        <v>-1264</v>
      </c>
      <c r="V15" s="552"/>
      <c r="W15" s="552"/>
      <c r="X15" s="548">
        <v>12636</v>
      </c>
      <c r="Y15" s="548"/>
      <c r="Z15" s="555"/>
      <c r="AA15" s="570" t="s">
        <v>152</v>
      </c>
      <c r="AB15" s="570"/>
      <c r="AC15" s="570"/>
      <c r="AD15" s="570"/>
      <c r="AE15" s="537" t="s">
        <v>159</v>
      </c>
      <c r="AF15" s="538"/>
      <c r="AG15" s="538"/>
      <c r="AH15" s="538"/>
      <c r="AI15" s="537" t="s">
        <v>214</v>
      </c>
      <c r="AJ15" s="538"/>
      <c r="AK15" s="538"/>
      <c r="AL15" s="543"/>
      <c r="AP15" s="407"/>
      <c r="AQ15" s="407"/>
      <c r="AR15" s="407"/>
      <c r="AS15" s="407"/>
      <c r="AT15" s="407"/>
      <c r="AU15" s="407"/>
    </row>
    <row r="16" spans="2:47" s="545" customFormat="1" ht="12" customHeight="1">
      <c r="B16" s="376" t="s">
        <v>226</v>
      </c>
      <c r="C16" s="571"/>
      <c r="D16" s="572"/>
      <c r="E16" s="573">
        <v>695</v>
      </c>
      <c r="F16" s="574"/>
      <c r="G16" s="575"/>
      <c r="H16" s="576">
        <v>2.7568425228084092</v>
      </c>
      <c r="I16" s="576"/>
      <c r="J16" s="577">
        <v>-7</v>
      </c>
      <c r="K16" s="577"/>
      <c r="L16" s="577"/>
      <c r="M16" s="573">
        <v>702</v>
      </c>
      <c r="N16" s="574"/>
      <c r="O16" s="574"/>
      <c r="P16" s="578">
        <v>6550</v>
      </c>
      <c r="Q16" s="574"/>
      <c r="R16" s="574"/>
      <c r="S16" s="576">
        <v>2.6376299183744147</v>
      </c>
      <c r="T16" s="576"/>
      <c r="U16" s="577">
        <v>167</v>
      </c>
      <c r="V16" s="577"/>
      <c r="W16" s="577"/>
      <c r="X16" s="573">
        <v>6383</v>
      </c>
      <c r="Y16" s="573"/>
      <c r="Z16" s="579"/>
      <c r="AA16" s="534" t="s">
        <v>214</v>
      </c>
      <c r="AB16" s="535"/>
      <c r="AC16" s="535"/>
      <c r="AD16" s="535"/>
      <c r="AE16" s="534" t="s">
        <v>159</v>
      </c>
      <c r="AF16" s="535"/>
      <c r="AG16" s="535"/>
      <c r="AH16" s="535"/>
      <c r="AI16" s="556" t="s">
        <v>151</v>
      </c>
      <c r="AJ16" s="556"/>
      <c r="AK16" s="556"/>
      <c r="AL16" s="557"/>
      <c r="AP16" s="407"/>
      <c r="AQ16" s="407"/>
      <c r="AR16" s="407"/>
      <c r="AS16" s="407"/>
      <c r="AT16" s="407"/>
      <c r="AU16" s="407"/>
    </row>
    <row r="17" spans="2:47" s="545" customFormat="1" ht="12" customHeight="1">
      <c r="B17" s="386" t="s">
        <v>227</v>
      </c>
      <c r="C17" s="546"/>
      <c r="D17" s="547"/>
      <c r="E17" s="548">
        <v>296</v>
      </c>
      <c r="F17" s="549"/>
      <c r="G17" s="580"/>
      <c r="H17" s="551">
        <v>1.174137247124157</v>
      </c>
      <c r="I17" s="551"/>
      <c r="J17" s="552">
        <v>-21</v>
      </c>
      <c r="K17" s="552"/>
      <c r="L17" s="552"/>
      <c r="M17" s="548">
        <v>317</v>
      </c>
      <c r="N17" s="549"/>
      <c r="O17" s="549"/>
      <c r="P17" s="554">
        <v>4174</v>
      </c>
      <c r="Q17" s="549"/>
      <c r="R17" s="549"/>
      <c r="S17" s="551">
        <v>1.6808346991289782</v>
      </c>
      <c r="T17" s="551"/>
      <c r="U17" s="552">
        <v>-677</v>
      </c>
      <c r="V17" s="552"/>
      <c r="W17" s="552"/>
      <c r="X17" s="548">
        <v>4851</v>
      </c>
      <c r="Y17" s="548"/>
      <c r="Z17" s="555"/>
      <c r="AA17" s="556" t="s">
        <v>152</v>
      </c>
      <c r="AB17" s="556"/>
      <c r="AC17" s="556"/>
      <c r="AD17" s="556"/>
      <c r="AE17" s="534" t="s">
        <v>214</v>
      </c>
      <c r="AF17" s="535"/>
      <c r="AG17" s="535"/>
      <c r="AH17" s="535"/>
      <c r="AI17" s="534" t="s">
        <v>159</v>
      </c>
      <c r="AJ17" s="535"/>
      <c r="AK17" s="535"/>
      <c r="AL17" s="539"/>
      <c r="AP17" s="407"/>
      <c r="AQ17" s="407"/>
      <c r="AR17" s="407"/>
      <c r="AS17" s="407"/>
      <c r="AT17" s="407"/>
      <c r="AU17" s="407"/>
    </row>
    <row r="18" spans="2:47" s="545" customFormat="1" ht="12" customHeight="1">
      <c r="B18" s="386" t="s">
        <v>228</v>
      </c>
      <c r="C18" s="546"/>
      <c r="D18" s="547"/>
      <c r="E18" s="548">
        <v>340</v>
      </c>
      <c r="F18" s="549"/>
      <c r="G18" s="580"/>
      <c r="H18" s="551">
        <v>1.3486711622372074</v>
      </c>
      <c r="I18" s="551"/>
      <c r="J18" s="552">
        <v>-122</v>
      </c>
      <c r="K18" s="552"/>
      <c r="L18" s="552"/>
      <c r="M18" s="548">
        <v>462</v>
      </c>
      <c r="N18" s="549"/>
      <c r="O18" s="549"/>
      <c r="P18" s="554">
        <v>2180</v>
      </c>
      <c r="Q18" s="549"/>
      <c r="R18" s="549"/>
      <c r="S18" s="551">
        <v>0.8778676674894998</v>
      </c>
      <c r="T18" s="551"/>
      <c r="U18" s="552">
        <v>-524</v>
      </c>
      <c r="V18" s="552"/>
      <c r="W18" s="552"/>
      <c r="X18" s="548">
        <v>2704</v>
      </c>
      <c r="Y18" s="548"/>
      <c r="Z18" s="555"/>
      <c r="AA18" s="534" t="s">
        <v>214</v>
      </c>
      <c r="AB18" s="535"/>
      <c r="AC18" s="535"/>
      <c r="AD18" s="535"/>
      <c r="AE18" s="534" t="s">
        <v>159</v>
      </c>
      <c r="AF18" s="535"/>
      <c r="AG18" s="535"/>
      <c r="AH18" s="535"/>
      <c r="AI18" s="556" t="s">
        <v>151</v>
      </c>
      <c r="AJ18" s="556"/>
      <c r="AK18" s="556"/>
      <c r="AL18" s="557"/>
      <c r="AP18" s="407"/>
      <c r="AQ18" s="407"/>
      <c r="AR18" s="407"/>
      <c r="AS18" s="407"/>
      <c r="AT18" s="407"/>
      <c r="AU18" s="407"/>
    </row>
    <row r="19" spans="2:47" s="545" customFormat="1" ht="12" customHeight="1">
      <c r="B19" s="386" t="s">
        <v>229</v>
      </c>
      <c r="C19" s="546"/>
      <c r="D19" s="547"/>
      <c r="E19" s="548">
        <v>357</v>
      </c>
      <c r="F19" s="549"/>
      <c r="G19" s="580"/>
      <c r="H19" s="551">
        <v>1.4161047203490678</v>
      </c>
      <c r="I19" s="551"/>
      <c r="J19" s="552">
        <v>-29</v>
      </c>
      <c r="K19" s="552"/>
      <c r="L19" s="552"/>
      <c r="M19" s="548">
        <v>386</v>
      </c>
      <c r="N19" s="549"/>
      <c r="O19" s="549"/>
      <c r="P19" s="554">
        <v>2366</v>
      </c>
      <c r="Q19" s="549"/>
      <c r="R19" s="549"/>
      <c r="S19" s="551">
        <v>0.9527683033395214</v>
      </c>
      <c r="T19" s="551"/>
      <c r="U19" s="552">
        <v>90</v>
      </c>
      <c r="V19" s="552"/>
      <c r="W19" s="552"/>
      <c r="X19" s="548">
        <v>2276</v>
      </c>
      <c r="Y19" s="548"/>
      <c r="Z19" s="555"/>
      <c r="AA19" s="534" t="s">
        <v>214</v>
      </c>
      <c r="AB19" s="535"/>
      <c r="AC19" s="535"/>
      <c r="AD19" s="535"/>
      <c r="AE19" s="534" t="s">
        <v>159</v>
      </c>
      <c r="AF19" s="535"/>
      <c r="AG19" s="535"/>
      <c r="AH19" s="535"/>
      <c r="AI19" s="556" t="s">
        <v>151</v>
      </c>
      <c r="AJ19" s="556"/>
      <c r="AK19" s="556"/>
      <c r="AL19" s="557"/>
      <c r="AP19" s="407"/>
      <c r="AQ19" s="407"/>
      <c r="AR19" s="407"/>
      <c r="AS19" s="407"/>
      <c r="AT19" s="407"/>
      <c r="AU19" s="407"/>
    </row>
    <row r="20" spans="2:47" s="545" customFormat="1" ht="12" customHeight="1">
      <c r="B20" s="558" t="s">
        <v>230</v>
      </c>
      <c r="C20" s="559"/>
      <c r="D20" s="560"/>
      <c r="E20" s="561">
        <v>466</v>
      </c>
      <c r="F20" s="562"/>
      <c r="G20" s="563"/>
      <c r="H20" s="564">
        <v>1.8484728282427607</v>
      </c>
      <c r="I20" s="564"/>
      <c r="J20" s="565">
        <v>14</v>
      </c>
      <c r="K20" s="565"/>
      <c r="L20" s="565"/>
      <c r="M20" s="561">
        <v>452</v>
      </c>
      <c r="N20" s="562"/>
      <c r="O20" s="562"/>
      <c r="P20" s="566">
        <v>3281</v>
      </c>
      <c r="Q20" s="562"/>
      <c r="R20" s="562"/>
      <c r="S20" s="564">
        <v>1.3212311087307562</v>
      </c>
      <c r="T20" s="564"/>
      <c r="U20" s="565">
        <v>-66</v>
      </c>
      <c r="V20" s="565"/>
      <c r="W20" s="565"/>
      <c r="X20" s="561">
        <v>3347</v>
      </c>
      <c r="Y20" s="561"/>
      <c r="Z20" s="567"/>
      <c r="AA20" s="556" t="s">
        <v>159</v>
      </c>
      <c r="AB20" s="556"/>
      <c r="AC20" s="556"/>
      <c r="AD20" s="556"/>
      <c r="AE20" s="534" t="s">
        <v>214</v>
      </c>
      <c r="AF20" s="535"/>
      <c r="AG20" s="535"/>
      <c r="AH20" s="535"/>
      <c r="AI20" s="556" t="s">
        <v>231</v>
      </c>
      <c r="AJ20" s="556"/>
      <c r="AK20" s="556"/>
      <c r="AL20" s="557"/>
      <c r="AP20" s="407"/>
      <c r="AQ20" s="407"/>
      <c r="AR20" s="407"/>
      <c r="AS20" s="407"/>
      <c r="AT20" s="407"/>
      <c r="AU20" s="407"/>
    </row>
    <row r="21" spans="2:47" s="545" customFormat="1" ht="12" customHeight="1">
      <c r="B21" s="386" t="s">
        <v>232</v>
      </c>
      <c r="C21" s="546"/>
      <c r="D21" s="547"/>
      <c r="E21" s="548">
        <v>235</v>
      </c>
      <c r="F21" s="549"/>
      <c r="G21" s="550"/>
      <c r="H21" s="551">
        <v>0.9321697738992463</v>
      </c>
      <c r="I21" s="551"/>
      <c r="J21" s="552">
        <v>-22</v>
      </c>
      <c r="K21" s="552"/>
      <c r="L21" s="552"/>
      <c r="M21" s="548">
        <v>257</v>
      </c>
      <c r="N21" s="553"/>
      <c r="O21" s="553"/>
      <c r="P21" s="554">
        <v>1270</v>
      </c>
      <c r="Q21" s="549"/>
      <c r="R21" s="549"/>
      <c r="S21" s="551">
        <v>0.5114183200512223</v>
      </c>
      <c r="T21" s="551"/>
      <c r="U21" s="552">
        <v>-102</v>
      </c>
      <c r="V21" s="552"/>
      <c r="W21" s="552"/>
      <c r="X21" s="548">
        <v>1372</v>
      </c>
      <c r="Y21" s="548"/>
      <c r="Z21" s="555"/>
      <c r="AA21" s="568" t="s">
        <v>159</v>
      </c>
      <c r="AB21" s="568"/>
      <c r="AC21" s="568"/>
      <c r="AD21" s="568"/>
      <c r="AE21" s="530" t="s">
        <v>214</v>
      </c>
      <c r="AF21" s="531"/>
      <c r="AG21" s="531"/>
      <c r="AH21" s="531"/>
      <c r="AI21" s="568" t="s">
        <v>231</v>
      </c>
      <c r="AJ21" s="568"/>
      <c r="AK21" s="568"/>
      <c r="AL21" s="581"/>
      <c r="AP21" s="407"/>
      <c r="AQ21" s="407"/>
      <c r="AR21" s="407"/>
      <c r="AS21" s="407"/>
      <c r="AT21" s="407"/>
      <c r="AU21" s="407"/>
    </row>
    <row r="22" spans="2:47" s="545" customFormat="1" ht="12" customHeight="1">
      <c r="B22" s="386" t="s">
        <v>233</v>
      </c>
      <c r="C22" s="546"/>
      <c r="D22" s="547"/>
      <c r="E22" s="548">
        <v>289</v>
      </c>
      <c r="F22" s="549"/>
      <c r="G22" s="550"/>
      <c r="H22" s="551">
        <v>1.1463704879016263</v>
      </c>
      <c r="I22" s="551"/>
      <c r="J22" s="552">
        <v>-14</v>
      </c>
      <c r="K22" s="552"/>
      <c r="L22" s="552"/>
      <c r="M22" s="548">
        <v>303</v>
      </c>
      <c r="N22" s="553"/>
      <c r="O22" s="553"/>
      <c r="P22" s="554">
        <v>1528</v>
      </c>
      <c r="Q22" s="549"/>
      <c r="R22" s="549"/>
      <c r="S22" s="551">
        <v>0.6153127504238328</v>
      </c>
      <c r="T22" s="551"/>
      <c r="U22" s="552">
        <v>-110</v>
      </c>
      <c r="V22" s="552"/>
      <c r="W22" s="552"/>
      <c r="X22" s="548">
        <v>1638</v>
      </c>
      <c r="Y22" s="548"/>
      <c r="Z22" s="555"/>
      <c r="AA22" s="556" t="s">
        <v>159</v>
      </c>
      <c r="AB22" s="556"/>
      <c r="AC22" s="556"/>
      <c r="AD22" s="556"/>
      <c r="AE22" s="534" t="s">
        <v>214</v>
      </c>
      <c r="AF22" s="535"/>
      <c r="AG22" s="535"/>
      <c r="AH22" s="535"/>
      <c r="AI22" s="556" t="s">
        <v>151</v>
      </c>
      <c r="AJ22" s="556"/>
      <c r="AK22" s="556"/>
      <c r="AL22" s="557"/>
      <c r="AP22" s="407"/>
      <c r="AQ22" s="407"/>
      <c r="AR22" s="407"/>
      <c r="AS22" s="407"/>
      <c r="AT22" s="407"/>
      <c r="AU22" s="407"/>
    </row>
    <row r="23" spans="2:47" s="260" customFormat="1" ht="12" customHeight="1">
      <c r="B23" s="582" t="s">
        <v>234</v>
      </c>
      <c r="C23" s="583"/>
      <c r="D23" s="584"/>
      <c r="E23" s="585">
        <v>308</v>
      </c>
      <c r="F23" s="520"/>
      <c r="G23" s="521"/>
      <c r="H23" s="586">
        <v>1.2217374057913526</v>
      </c>
      <c r="I23" s="586"/>
      <c r="J23" s="587">
        <v>-23</v>
      </c>
      <c r="K23" s="587"/>
      <c r="L23" s="587"/>
      <c r="M23" s="585">
        <v>331</v>
      </c>
      <c r="N23" s="524"/>
      <c r="O23" s="524"/>
      <c r="P23" s="588">
        <v>3013</v>
      </c>
      <c r="Q23" s="520"/>
      <c r="R23" s="520"/>
      <c r="S23" s="586">
        <v>1.2133097624522309</v>
      </c>
      <c r="T23" s="586"/>
      <c r="U23" s="587">
        <v>-165</v>
      </c>
      <c r="V23" s="587"/>
      <c r="W23" s="587"/>
      <c r="X23" s="585">
        <v>3178</v>
      </c>
      <c r="Y23" s="585"/>
      <c r="Z23" s="589"/>
      <c r="AA23" s="556" t="s">
        <v>204</v>
      </c>
      <c r="AB23" s="556"/>
      <c r="AC23" s="556"/>
      <c r="AD23" s="556"/>
      <c r="AE23" s="556" t="s">
        <v>159</v>
      </c>
      <c r="AF23" s="556"/>
      <c r="AG23" s="556"/>
      <c r="AH23" s="556"/>
      <c r="AI23" s="534" t="s">
        <v>214</v>
      </c>
      <c r="AJ23" s="535"/>
      <c r="AK23" s="535"/>
      <c r="AL23" s="539"/>
      <c r="AP23" s="533"/>
      <c r="AQ23" s="533"/>
      <c r="AR23" s="533"/>
      <c r="AS23" s="533"/>
      <c r="AT23" s="533"/>
      <c r="AU23" s="533"/>
    </row>
    <row r="24" spans="2:47" s="260" customFormat="1" ht="12" customHeight="1">
      <c r="B24" s="582" t="s">
        <v>235</v>
      </c>
      <c r="C24" s="583"/>
      <c r="D24" s="584"/>
      <c r="E24" s="585">
        <v>374</v>
      </c>
      <c r="F24" s="520"/>
      <c r="G24" s="521"/>
      <c r="H24" s="586">
        <v>1.4835382784609281</v>
      </c>
      <c r="I24" s="586"/>
      <c r="J24" s="587">
        <v>-22</v>
      </c>
      <c r="K24" s="587"/>
      <c r="L24" s="587"/>
      <c r="M24" s="585">
        <v>396</v>
      </c>
      <c r="N24" s="524"/>
      <c r="O24" s="524"/>
      <c r="P24" s="588">
        <v>2464</v>
      </c>
      <c r="Q24" s="520"/>
      <c r="R24" s="520"/>
      <c r="S24" s="586">
        <v>0.9922320792174897</v>
      </c>
      <c r="T24" s="586"/>
      <c r="U24" s="587">
        <v>-66</v>
      </c>
      <c r="V24" s="587"/>
      <c r="W24" s="587"/>
      <c r="X24" s="585">
        <v>2530</v>
      </c>
      <c r="Y24" s="585"/>
      <c r="Z24" s="589"/>
      <c r="AA24" s="534" t="s">
        <v>214</v>
      </c>
      <c r="AB24" s="535"/>
      <c r="AC24" s="535"/>
      <c r="AD24" s="535"/>
      <c r="AE24" s="556" t="s">
        <v>159</v>
      </c>
      <c r="AF24" s="556"/>
      <c r="AG24" s="556"/>
      <c r="AH24" s="556"/>
      <c r="AI24" s="534" t="s">
        <v>236</v>
      </c>
      <c r="AJ24" s="534"/>
      <c r="AK24" s="534"/>
      <c r="AL24" s="544"/>
      <c r="AP24" s="533"/>
      <c r="AQ24" s="533"/>
      <c r="AR24" s="533"/>
      <c r="AS24" s="533"/>
      <c r="AT24" s="533"/>
      <c r="AU24" s="533"/>
    </row>
    <row r="25" spans="2:47" s="260" customFormat="1" ht="12" customHeight="1">
      <c r="B25" s="582" t="s">
        <v>237</v>
      </c>
      <c r="C25" s="583"/>
      <c r="D25" s="584"/>
      <c r="E25" s="585">
        <v>343</v>
      </c>
      <c r="F25" s="520"/>
      <c r="G25" s="521"/>
      <c r="H25" s="586">
        <v>1.3605712019040064</v>
      </c>
      <c r="I25" s="586"/>
      <c r="J25" s="587">
        <v>-28</v>
      </c>
      <c r="K25" s="587"/>
      <c r="L25" s="587"/>
      <c r="M25" s="585">
        <v>371</v>
      </c>
      <c r="N25" s="524"/>
      <c r="O25" s="524"/>
      <c r="P25" s="588">
        <v>2533</v>
      </c>
      <c r="Q25" s="520"/>
      <c r="R25" s="520"/>
      <c r="S25" s="586">
        <v>1.0200177989683041</v>
      </c>
      <c r="T25" s="586"/>
      <c r="U25" s="587">
        <v>-83</v>
      </c>
      <c r="V25" s="587"/>
      <c r="W25" s="587"/>
      <c r="X25" s="585">
        <v>2616</v>
      </c>
      <c r="Y25" s="585"/>
      <c r="Z25" s="589"/>
      <c r="AA25" s="537" t="s">
        <v>214</v>
      </c>
      <c r="AB25" s="538"/>
      <c r="AC25" s="538"/>
      <c r="AD25" s="538"/>
      <c r="AE25" s="570" t="s">
        <v>159</v>
      </c>
      <c r="AF25" s="570"/>
      <c r="AG25" s="570"/>
      <c r="AH25" s="570"/>
      <c r="AI25" s="570" t="s">
        <v>152</v>
      </c>
      <c r="AJ25" s="570"/>
      <c r="AK25" s="570"/>
      <c r="AL25" s="590"/>
      <c r="AP25" s="533"/>
      <c r="AQ25" s="533"/>
      <c r="AR25" s="533"/>
      <c r="AS25" s="533"/>
      <c r="AT25" s="533"/>
      <c r="AU25" s="533"/>
    </row>
    <row r="26" spans="2:47" s="260" customFormat="1" ht="12" customHeight="1">
      <c r="B26" s="591" t="s">
        <v>238</v>
      </c>
      <c r="C26" s="424"/>
      <c r="D26" s="519"/>
      <c r="E26" s="592">
        <v>200</v>
      </c>
      <c r="F26" s="526"/>
      <c r="G26" s="528"/>
      <c r="H26" s="593">
        <v>0.7933359777865925</v>
      </c>
      <c r="I26" s="593"/>
      <c r="J26" s="594">
        <v>-4</v>
      </c>
      <c r="K26" s="594"/>
      <c r="L26" s="594"/>
      <c r="M26" s="592">
        <v>204</v>
      </c>
      <c r="N26" s="526"/>
      <c r="O26" s="526"/>
      <c r="P26" s="595">
        <v>2415</v>
      </c>
      <c r="Q26" s="526"/>
      <c r="R26" s="526"/>
      <c r="S26" s="593">
        <v>0.9725001912785055</v>
      </c>
      <c r="T26" s="593"/>
      <c r="U26" s="594">
        <v>-188</v>
      </c>
      <c r="V26" s="594"/>
      <c r="W26" s="594"/>
      <c r="X26" s="592">
        <v>2603</v>
      </c>
      <c r="Y26" s="592"/>
      <c r="Z26" s="596"/>
      <c r="AA26" s="530" t="s">
        <v>214</v>
      </c>
      <c r="AB26" s="531"/>
      <c r="AC26" s="531"/>
      <c r="AD26" s="531"/>
      <c r="AE26" s="568" t="s">
        <v>159</v>
      </c>
      <c r="AF26" s="568"/>
      <c r="AG26" s="568"/>
      <c r="AH26" s="568"/>
      <c r="AI26" s="568" t="s">
        <v>152</v>
      </c>
      <c r="AJ26" s="568"/>
      <c r="AK26" s="568"/>
      <c r="AL26" s="581"/>
      <c r="AP26" s="533"/>
      <c r="AQ26" s="533"/>
      <c r="AR26" s="533"/>
      <c r="AS26" s="533"/>
      <c r="AT26" s="533"/>
      <c r="AU26" s="533"/>
    </row>
    <row r="27" spans="2:47" s="260" customFormat="1" ht="12" customHeight="1">
      <c r="B27" s="582" t="s">
        <v>239</v>
      </c>
      <c r="C27" s="583"/>
      <c r="D27" s="584"/>
      <c r="E27" s="585">
        <v>236</v>
      </c>
      <c r="F27" s="520"/>
      <c r="G27" s="523"/>
      <c r="H27" s="586">
        <v>0.9361364537881793</v>
      </c>
      <c r="I27" s="586"/>
      <c r="J27" s="587">
        <v>-20</v>
      </c>
      <c r="K27" s="587"/>
      <c r="L27" s="587"/>
      <c r="M27" s="585">
        <v>256</v>
      </c>
      <c r="N27" s="520"/>
      <c r="O27" s="520"/>
      <c r="P27" s="588">
        <v>2950</v>
      </c>
      <c r="Q27" s="520"/>
      <c r="R27" s="520"/>
      <c r="S27" s="586">
        <v>1.1879401922449653</v>
      </c>
      <c r="T27" s="586"/>
      <c r="U27" s="587">
        <v>145</v>
      </c>
      <c r="V27" s="587"/>
      <c r="W27" s="587"/>
      <c r="X27" s="585">
        <v>2805</v>
      </c>
      <c r="Y27" s="585"/>
      <c r="Z27" s="589"/>
      <c r="AA27" s="556" t="s">
        <v>152</v>
      </c>
      <c r="AB27" s="556"/>
      <c r="AC27" s="556"/>
      <c r="AD27" s="556"/>
      <c r="AE27" s="556" t="s">
        <v>159</v>
      </c>
      <c r="AF27" s="556"/>
      <c r="AG27" s="556"/>
      <c r="AH27" s="556"/>
      <c r="AI27" s="534" t="s">
        <v>214</v>
      </c>
      <c r="AJ27" s="535"/>
      <c r="AK27" s="535"/>
      <c r="AL27" s="539"/>
      <c r="AP27" s="533"/>
      <c r="AQ27" s="533"/>
      <c r="AR27" s="533"/>
      <c r="AS27" s="533"/>
      <c r="AT27" s="533"/>
      <c r="AU27" s="533"/>
    </row>
    <row r="28" spans="2:47" s="260" customFormat="1" ht="12" customHeight="1">
      <c r="B28" s="582" t="s">
        <v>240</v>
      </c>
      <c r="C28" s="583"/>
      <c r="D28" s="584"/>
      <c r="E28" s="585">
        <v>169</v>
      </c>
      <c r="F28" s="520"/>
      <c r="G28" s="523"/>
      <c r="H28" s="586">
        <v>0.6703689012296707</v>
      </c>
      <c r="I28" s="586"/>
      <c r="J28" s="587">
        <v>-39</v>
      </c>
      <c r="K28" s="587"/>
      <c r="L28" s="587"/>
      <c r="M28" s="585">
        <v>208</v>
      </c>
      <c r="N28" s="520"/>
      <c r="O28" s="520"/>
      <c r="P28" s="588">
        <v>1129</v>
      </c>
      <c r="Q28" s="520"/>
      <c r="R28" s="520"/>
      <c r="S28" s="586">
        <v>0.45463880577781896</v>
      </c>
      <c r="T28" s="586"/>
      <c r="U28" s="587">
        <v>-87</v>
      </c>
      <c r="V28" s="587"/>
      <c r="W28" s="587"/>
      <c r="X28" s="585">
        <v>1216</v>
      </c>
      <c r="Y28" s="585"/>
      <c r="Z28" s="589"/>
      <c r="AA28" s="556" t="s">
        <v>152</v>
      </c>
      <c r="AB28" s="556"/>
      <c r="AC28" s="556"/>
      <c r="AD28" s="556"/>
      <c r="AE28" s="556" t="s">
        <v>159</v>
      </c>
      <c r="AF28" s="556"/>
      <c r="AG28" s="556"/>
      <c r="AH28" s="556"/>
      <c r="AI28" s="534" t="s">
        <v>214</v>
      </c>
      <c r="AJ28" s="535"/>
      <c r="AK28" s="535"/>
      <c r="AL28" s="539"/>
      <c r="AP28" s="533"/>
      <c r="AQ28" s="533"/>
      <c r="AR28" s="533"/>
      <c r="AS28" s="533"/>
      <c r="AT28" s="533"/>
      <c r="AU28" s="533"/>
    </row>
    <row r="29" spans="2:47" s="260" customFormat="1" ht="12" customHeight="1">
      <c r="B29" s="582" t="s">
        <v>241</v>
      </c>
      <c r="C29" s="583"/>
      <c r="D29" s="584"/>
      <c r="E29" s="585">
        <v>103</v>
      </c>
      <c r="F29" s="520"/>
      <c r="G29" s="523"/>
      <c r="H29" s="586">
        <v>0.4085680285600952</v>
      </c>
      <c r="I29" s="586"/>
      <c r="J29" s="587">
        <v>2</v>
      </c>
      <c r="K29" s="587"/>
      <c r="L29" s="587"/>
      <c r="M29" s="585">
        <v>101</v>
      </c>
      <c r="N29" s="520"/>
      <c r="O29" s="520"/>
      <c r="P29" s="588">
        <v>673</v>
      </c>
      <c r="Q29" s="520"/>
      <c r="R29" s="520"/>
      <c r="S29" s="586">
        <v>0.27101144046808867</v>
      </c>
      <c r="T29" s="586"/>
      <c r="U29" s="587">
        <v>-80</v>
      </c>
      <c r="V29" s="587"/>
      <c r="W29" s="587"/>
      <c r="X29" s="585">
        <v>753</v>
      </c>
      <c r="Y29" s="585"/>
      <c r="Z29" s="589"/>
      <c r="AA29" s="556" t="s">
        <v>159</v>
      </c>
      <c r="AB29" s="556"/>
      <c r="AC29" s="556"/>
      <c r="AD29" s="556"/>
      <c r="AE29" s="556" t="s">
        <v>219</v>
      </c>
      <c r="AF29" s="556"/>
      <c r="AG29" s="556"/>
      <c r="AH29" s="556"/>
      <c r="AI29" s="597" t="s">
        <v>103</v>
      </c>
      <c r="AJ29" s="597"/>
      <c r="AK29" s="535"/>
      <c r="AL29" s="539"/>
      <c r="AP29" s="533"/>
      <c r="AQ29" s="533"/>
      <c r="AR29" s="533"/>
      <c r="AS29" s="533"/>
      <c r="AT29" s="533"/>
      <c r="AU29" s="533"/>
    </row>
    <row r="30" spans="2:47" s="260" customFormat="1" ht="12" customHeight="1">
      <c r="B30" s="598" t="s">
        <v>242</v>
      </c>
      <c r="C30" s="599"/>
      <c r="D30" s="600"/>
      <c r="E30" s="601">
        <v>87</v>
      </c>
      <c r="F30" s="602"/>
      <c r="G30" s="603"/>
      <c r="H30" s="604">
        <v>0.3451011503371678</v>
      </c>
      <c r="I30" s="604"/>
      <c r="J30" s="605">
        <v>-7</v>
      </c>
      <c r="K30" s="605"/>
      <c r="L30" s="605"/>
      <c r="M30" s="601">
        <v>94</v>
      </c>
      <c r="N30" s="602"/>
      <c r="O30" s="602"/>
      <c r="P30" s="606">
        <v>625</v>
      </c>
      <c r="Q30" s="602"/>
      <c r="R30" s="602"/>
      <c r="S30" s="604">
        <v>0.2516822441196961</v>
      </c>
      <c r="T30" s="604"/>
      <c r="U30" s="605">
        <v>-10</v>
      </c>
      <c r="V30" s="605"/>
      <c r="W30" s="605"/>
      <c r="X30" s="601">
        <v>635</v>
      </c>
      <c r="Y30" s="601"/>
      <c r="Z30" s="607"/>
      <c r="AA30" s="570" t="s">
        <v>152</v>
      </c>
      <c r="AB30" s="570"/>
      <c r="AC30" s="570"/>
      <c r="AD30" s="570"/>
      <c r="AE30" s="570" t="s">
        <v>159</v>
      </c>
      <c r="AF30" s="570"/>
      <c r="AG30" s="570"/>
      <c r="AH30" s="570"/>
      <c r="AI30" s="537" t="s">
        <v>214</v>
      </c>
      <c r="AJ30" s="538"/>
      <c r="AK30" s="538"/>
      <c r="AL30" s="543"/>
      <c r="AP30" s="533"/>
      <c r="AQ30" s="533"/>
      <c r="AR30" s="533"/>
      <c r="AS30" s="533"/>
      <c r="AT30" s="533"/>
      <c r="AU30" s="533"/>
    </row>
    <row r="31" spans="2:47" s="260" customFormat="1" ht="12" customHeight="1">
      <c r="B31" s="582" t="s">
        <v>243</v>
      </c>
      <c r="C31" s="583"/>
      <c r="D31" s="584"/>
      <c r="E31" s="585">
        <v>158</v>
      </c>
      <c r="F31" s="520"/>
      <c r="G31" s="521"/>
      <c r="H31" s="586">
        <v>0.6267354224514082</v>
      </c>
      <c r="I31" s="586"/>
      <c r="J31" s="587">
        <v>-23</v>
      </c>
      <c r="K31" s="587"/>
      <c r="L31" s="587"/>
      <c r="M31" s="585">
        <v>181</v>
      </c>
      <c r="N31" s="524"/>
      <c r="O31" s="524"/>
      <c r="P31" s="588">
        <v>1647</v>
      </c>
      <c r="Q31" s="520"/>
      <c r="R31" s="520"/>
      <c r="S31" s="586">
        <v>0.663233049704223</v>
      </c>
      <c r="T31" s="586"/>
      <c r="U31" s="587">
        <v>-301</v>
      </c>
      <c r="V31" s="587"/>
      <c r="W31" s="587"/>
      <c r="X31" s="585">
        <v>1948</v>
      </c>
      <c r="Y31" s="585"/>
      <c r="Z31" s="589"/>
      <c r="AA31" s="530" t="s">
        <v>214</v>
      </c>
      <c r="AB31" s="531"/>
      <c r="AC31" s="531"/>
      <c r="AD31" s="531"/>
      <c r="AE31" s="568" t="s">
        <v>152</v>
      </c>
      <c r="AF31" s="568"/>
      <c r="AG31" s="568"/>
      <c r="AH31" s="568"/>
      <c r="AI31" s="568" t="s">
        <v>159</v>
      </c>
      <c r="AJ31" s="568"/>
      <c r="AK31" s="568"/>
      <c r="AL31" s="581"/>
      <c r="AP31" s="533"/>
      <c r="AQ31" s="533"/>
      <c r="AR31" s="533"/>
      <c r="AS31" s="533"/>
      <c r="AT31" s="533"/>
      <c r="AU31" s="533"/>
    </row>
    <row r="32" spans="2:47" s="260" customFormat="1" ht="12" customHeight="1">
      <c r="B32" s="582" t="s">
        <v>244</v>
      </c>
      <c r="C32" s="583"/>
      <c r="D32" s="584"/>
      <c r="E32" s="585">
        <v>387</v>
      </c>
      <c r="F32" s="520"/>
      <c r="G32" s="521"/>
      <c r="H32" s="586">
        <v>1.5351051170170569</v>
      </c>
      <c r="I32" s="586"/>
      <c r="J32" s="587">
        <v>-45</v>
      </c>
      <c r="K32" s="587"/>
      <c r="L32" s="587"/>
      <c r="M32" s="585">
        <v>432</v>
      </c>
      <c r="N32" s="524"/>
      <c r="O32" s="524"/>
      <c r="P32" s="588">
        <v>4419</v>
      </c>
      <c r="Q32" s="520"/>
      <c r="R32" s="520"/>
      <c r="S32" s="586">
        <v>1.7794941388238987</v>
      </c>
      <c r="T32" s="586"/>
      <c r="U32" s="587">
        <v>-1017</v>
      </c>
      <c r="V32" s="587"/>
      <c r="W32" s="587"/>
      <c r="X32" s="585">
        <v>5436</v>
      </c>
      <c r="Y32" s="585"/>
      <c r="Z32" s="589"/>
      <c r="AA32" s="556" t="s">
        <v>152</v>
      </c>
      <c r="AB32" s="556"/>
      <c r="AC32" s="556"/>
      <c r="AD32" s="556"/>
      <c r="AE32" s="534" t="s">
        <v>214</v>
      </c>
      <c r="AF32" s="535"/>
      <c r="AG32" s="535"/>
      <c r="AH32" s="535"/>
      <c r="AI32" s="556" t="s">
        <v>159</v>
      </c>
      <c r="AJ32" s="556"/>
      <c r="AK32" s="556"/>
      <c r="AL32" s="557"/>
      <c r="AP32" s="533"/>
      <c r="AQ32" s="533"/>
      <c r="AR32" s="533"/>
      <c r="AS32" s="533"/>
      <c r="AT32" s="533"/>
      <c r="AU32" s="533"/>
    </row>
    <row r="33" spans="2:47" s="260" customFormat="1" ht="12" customHeight="1">
      <c r="B33" s="582" t="s">
        <v>245</v>
      </c>
      <c r="C33" s="583"/>
      <c r="D33" s="584"/>
      <c r="E33" s="585">
        <v>200</v>
      </c>
      <c r="F33" s="520"/>
      <c r="G33" s="521"/>
      <c r="H33" s="586">
        <v>0.7933359777865925</v>
      </c>
      <c r="I33" s="586"/>
      <c r="J33" s="587">
        <v>-32</v>
      </c>
      <c r="K33" s="587"/>
      <c r="L33" s="587"/>
      <c r="M33" s="585">
        <v>232</v>
      </c>
      <c r="N33" s="524"/>
      <c r="O33" s="524"/>
      <c r="P33" s="588">
        <v>1638</v>
      </c>
      <c r="Q33" s="520"/>
      <c r="R33" s="520"/>
      <c r="S33" s="586">
        <v>0.6596088253888994</v>
      </c>
      <c r="T33" s="586"/>
      <c r="U33" s="587">
        <v>-245</v>
      </c>
      <c r="V33" s="587"/>
      <c r="W33" s="587"/>
      <c r="X33" s="585">
        <v>1883</v>
      </c>
      <c r="Y33" s="585"/>
      <c r="Z33" s="589"/>
      <c r="AA33" s="556" t="s">
        <v>159</v>
      </c>
      <c r="AB33" s="556"/>
      <c r="AC33" s="556"/>
      <c r="AD33" s="556"/>
      <c r="AE33" s="556" t="s">
        <v>152</v>
      </c>
      <c r="AF33" s="556"/>
      <c r="AG33" s="556"/>
      <c r="AH33" s="556"/>
      <c r="AI33" s="597" t="s">
        <v>103</v>
      </c>
      <c r="AJ33" s="597"/>
      <c r="AK33" s="535"/>
      <c r="AL33" s="539"/>
      <c r="AP33" s="533"/>
      <c r="AQ33" s="533"/>
      <c r="AR33" s="533"/>
      <c r="AS33" s="533"/>
      <c r="AT33" s="533"/>
      <c r="AU33" s="533"/>
    </row>
    <row r="34" spans="2:47" s="260" customFormat="1" ht="12" customHeight="1">
      <c r="B34" s="582" t="s">
        <v>246</v>
      </c>
      <c r="C34" s="583"/>
      <c r="D34" s="584"/>
      <c r="E34" s="585">
        <v>181</v>
      </c>
      <c r="F34" s="520"/>
      <c r="G34" s="521"/>
      <c r="H34" s="586">
        <v>0.7179690598968663</v>
      </c>
      <c r="I34" s="586"/>
      <c r="J34" s="587">
        <v>-14</v>
      </c>
      <c r="K34" s="587"/>
      <c r="L34" s="587"/>
      <c r="M34" s="585">
        <v>195</v>
      </c>
      <c r="N34" s="524"/>
      <c r="O34" s="524"/>
      <c r="P34" s="588">
        <v>3924</v>
      </c>
      <c r="Q34" s="520"/>
      <c r="R34" s="520"/>
      <c r="S34" s="586">
        <v>1.5801618014810996</v>
      </c>
      <c r="T34" s="586"/>
      <c r="U34" s="587">
        <v>-248</v>
      </c>
      <c r="V34" s="587"/>
      <c r="W34" s="587"/>
      <c r="X34" s="585">
        <v>4172</v>
      </c>
      <c r="Y34" s="585"/>
      <c r="Z34" s="589"/>
      <c r="AA34" s="556" t="s">
        <v>152</v>
      </c>
      <c r="AB34" s="556"/>
      <c r="AC34" s="556"/>
      <c r="AD34" s="556"/>
      <c r="AE34" s="556" t="s">
        <v>159</v>
      </c>
      <c r="AF34" s="556"/>
      <c r="AG34" s="556"/>
      <c r="AH34" s="556"/>
      <c r="AI34" s="534" t="s">
        <v>214</v>
      </c>
      <c r="AJ34" s="534"/>
      <c r="AK34" s="534"/>
      <c r="AL34" s="544"/>
      <c r="AP34" s="533"/>
      <c r="AQ34" s="533"/>
      <c r="AR34" s="533"/>
      <c r="AS34" s="533"/>
      <c r="AT34" s="533"/>
      <c r="AU34" s="533"/>
    </row>
    <row r="35" spans="2:47" s="260" customFormat="1" ht="12" customHeight="1">
      <c r="B35" s="582" t="s">
        <v>247</v>
      </c>
      <c r="C35" s="583"/>
      <c r="D35" s="584"/>
      <c r="E35" s="585">
        <v>279</v>
      </c>
      <c r="F35" s="520"/>
      <c r="G35" s="521"/>
      <c r="H35" s="586">
        <v>1.1067036890122968</v>
      </c>
      <c r="I35" s="586"/>
      <c r="J35" s="587">
        <v>-37</v>
      </c>
      <c r="K35" s="587"/>
      <c r="L35" s="587"/>
      <c r="M35" s="585">
        <v>316</v>
      </c>
      <c r="N35" s="524"/>
      <c r="O35" s="524"/>
      <c r="P35" s="588">
        <v>1548</v>
      </c>
      <c r="Q35" s="520"/>
      <c r="R35" s="520"/>
      <c r="S35" s="586">
        <v>0.6233665822356632</v>
      </c>
      <c r="T35" s="586"/>
      <c r="U35" s="587">
        <v>-15</v>
      </c>
      <c r="V35" s="587"/>
      <c r="W35" s="587"/>
      <c r="X35" s="585">
        <v>1563</v>
      </c>
      <c r="Y35" s="585"/>
      <c r="Z35" s="589"/>
      <c r="AA35" s="570" t="s">
        <v>159</v>
      </c>
      <c r="AB35" s="570"/>
      <c r="AC35" s="570"/>
      <c r="AD35" s="570"/>
      <c r="AE35" s="537" t="s">
        <v>214</v>
      </c>
      <c r="AF35" s="537"/>
      <c r="AG35" s="537"/>
      <c r="AH35" s="537"/>
      <c r="AI35" s="537" t="s">
        <v>151</v>
      </c>
      <c r="AJ35" s="537"/>
      <c r="AK35" s="537"/>
      <c r="AL35" s="608"/>
      <c r="AP35" s="533"/>
      <c r="AQ35" s="533"/>
      <c r="AR35" s="533"/>
      <c r="AS35" s="533"/>
      <c r="AT35" s="533"/>
      <c r="AU35" s="533"/>
    </row>
    <row r="36" spans="2:47" s="260" customFormat="1" ht="12" customHeight="1">
      <c r="B36" s="591" t="s">
        <v>248</v>
      </c>
      <c r="C36" s="424"/>
      <c r="D36" s="519"/>
      <c r="E36" s="592">
        <v>158</v>
      </c>
      <c r="F36" s="526"/>
      <c r="G36" s="528"/>
      <c r="H36" s="593">
        <v>0.6267354224514082</v>
      </c>
      <c r="I36" s="593"/>
      <c r="J36" s="594">
        <v>-17</v>
      </c>
      <c r="K36" s="594"/>
      <c r="L36" s="594"/>
      <c r="M36" s="592">
        <v>175</v>
      </c>
      <c r="N36" s="526"/>
      <c r="O36" s="526"/>
      <c r="P36" s="595">
        <v>719</v>
      </c>
      <c r="Q36" s="526"/>
      <c r="R36" s="526"/>
      <c r="S36" s="593">
        <v>0.2895352536352983</v>
      </c>
      <c r="T36" s="593"/>
      <c r="U36" s="594">
        <v>-107</v>
      </c>
      <c r="V36" s="594"/>
      <c r="W36" s="594"/>
      <c r="X36" s="592">
        <v>826</v>
      </c>
      <c r="Y36" s="592"/>
      <c r="Z36" s="596"/>
      <c r="AA36" s="568" t="s">
        <v>152</v>
      </c>
      <c r="AB36" s="568"/>
      <c r="AC36" s="568"/>
      <c r="AD36" s="568"/>
      <c r="AE36" s="568" t="s">
        <v>159</v>
      </c>
      <c r="AF36" s="568"/>
      <c r="AG36" s="568"/>
      <c r="AH36" s="568"/>
      <c r="AI36" s="530" t="s">
        <v>214</v>
      </c>
      <c r="AJ36" s="530"/>
      <c r="AK36" s="530"/>
      <c r="AL36" s="532"/>
      <c r="AP36" s="533"/>
      <c r="AQ36" s="533"/>
      <c r="AR36" s="533"/>
      <c r="AS36" s="533"/>
      <c r="AT36" s="533"/>
      <c r="AU36" s="533"/>
    </row>
    <row r="37" spans="2:47" s="545" customFormat="1" ht="12" customHeight="1">
      <c r="B37" s="386" t="s">
        <v>249</v>
      </c>
      <c r="C37" s="546"/>
      <c r="D37" s="547"/>
      <c r="E37" s="548">
        <v>145</v>
      </c>
      <c r="F37" s="549"/>
      <c r="G37" s="580"/>
      <c r="H37" s="551">
        <v>0.5751685838952797</v>
      </c>
      <c r="I37" s="551"/>
      <c r="J37" s="552">
        <v>-26</v>
      </c>
      <c r="K37" s="552"/>
      <c r="L37" s="552"/>
      <c r="M37" s="548">
        <v>171</v>
      </c>
      <c r="N37" s="549"/>
      <c r="O37" s="549"/>
      <c r="P37" s="554">
        <v>1412</v>
      </c>
      <c r="Q37" s="549"/>
      <c r="R37" s="549"/>
      <c r="S37" s="551">
        <v>0.5686005259152173</v>
      </c>
      <c r="T37" s="551"/>
      <c r="U37" s="552">
        <v>6</v>
      </c>
      <c r="V37" s="552"/>
      <c r="W37" s="552"/>
      <c r="X37" s="548">
        <v>1406</v>
      </c>
      <c r="Y37" s="548"/>
      <c r="Z37" s="555"/>
      <c r="AA37" s="534" t="s">
        <v>214</v>
      </c>
      <c r="AB37" s="534"/>
      <c r="AC37" s="534"/>
      <c r="AD37" s="534"/>
      <c r="AE37" s="556" t="s">
        <v>152</v>
      </c>
      <c r="AF37" s="556"/>
      <c r="AG37" s="556"/>
      <c r="AH37" s="556"/>
      <c r="AI37" s="597" t="s">
        <v>103</v>
      </c>
      <c r="AJ37" s="597"/>
      <c r="AK37" s="535"/>
      <c r="AL37" s="539"/>
      <c r="AP37" s="407"/>
      <c r="AQ37" s="407"/>
      <c r="AR37" s="407"/>
      <c r="AS37" s="407"/>
      <c r="AT37" s="407"/>
      <c r="AU37" s="407"/>
    </row>
    <row r="38" spans="2:47" s="545" customFormat="1" ht="12" customHeight="1">
      <c r="B38" s="386" t="s">
        <v>250</v>
      </c>
      <c r="C38" s="546"/>
      <c r="D38" s="547"/>
      <c r="E38" s="548">
        <v>210</v>
      </c>
      <c r="F38" s="549"/>
      <c r="G38" s="580"/>
      <c r="H38" s="551">
        <v>0.8330027766759223</v>
      </c>
      <c r="I38" s="551"/>
      <c r="J38" s="552">
        <v>17</v>
      </c>
      <c r="K38" s="552"/>
      <c r="L38" s="552"/>
      <c r="M38" s="548">
        <v>193</v>
      </c>
      <c r="N38" s="549"/>
      <c r="O38" s="549"/>
      <c r="P38" s="554">
        <v>1568</v>
      </c>
      <c r="Q38" s="549"/>
      <c r="R38" s="549"/>
      <c r="S38" s="551">
        <v>0.6314204140474934</v>
      </c>
      <c r="T38" s="551"/>
      <c r="U38" s="552">
        <v>123</v>
      </c>
      <c r="V38" s="552"/>
      <c r="W38" s="552"/>
      <c r="X38" s="548">
        <v>1445</v>
      </c>
      <c r="Y38" s="548"/>
      <c r="Z38" s="555"/>
      <c r="AA38" s="534" t="s">
        <v>214</v>
      </c>
      <c r="AB38" s="534"/>
      <c r="AC38" s="534"/>
      <c r="AD38" s="534"/>
      <c r="AE38" s="556" t="s">
        <v>159</v>
      </c>
      <c r="AF38" s="556"/>
      <c r="AG38" s="556"/>
      <c r="AH38" s="556"/>
      <c r="AI38" s="556" t="s">
        <v>219</v>
      </c>
      <c r="AJ38" s="556"/>
      <c r="AK38" s="556"/>
      <c r="AL38" s="557"/>
      <c r="AP38" s="407"/>
      <c r="AQ38" s="407"/>
      <c r="AR38" s="407"/>
      <c r="AS38" s="407"/>
      <c r="AT38" s="407"/>
      <c r="AU38" s="407"/>
    </row>
    <row r="39" spans="2:47" s="545" customFormat="1" ht="12" customHeight="1">
      <c r="B39" s="386" t="s">
        <v>251</v>
      </c>
      <c r="C39" s="546"/>
      <c r="D39" s="547"/>
      <c r="E39" s="548">
        <v>676</v>
      </c>
      <c r="F39" s="549"/>
      <c r="G39" s="580"/>
      <c r="H39" s="551">
        <v>2.681475604918683</v>
      </c>
      <c r="I39" s="551"/>
      <c r="J39" s="552">
        <v>-64</v>
      </c>
      <c r="K39" s="552"/>
      <c r="L39" s="552"/>
      <c r="M39" s="548">
        <v>740</v>
      </c>
      <c r="N39" s="549"/>
      <c r="O39" s="549"/>
      <c r="P39" s="554">
        <v>8369</v>
      </c>
      <c r="Q39" s="549"/>
      <c r="R39" s="549"/>
      <c r="S39" s="551">
        <v>3.370125921660378</v>
      </c>
      <c r="T39" s="551"/>
      <c r="U39" s="552">
        <v>-551</v>
      </c>
      <c r="V39" s="552"/>
      <c r="W39" s="552"/>
      <c r="X39" s="548">
        <v>8920</v>
      </c>
      <c r="Y39" s="548"/>
      <c r="Z39" s="555"/>
      <c r="AA39" s="556" t="s">
        <v>152</v>
      </c>
      <c r="AB39" s="556"/>
      <c r="AC39" s="556"/>
      <c r="AD39" s="556"/>
      <c r="AE39" s="534" t="s">
        <v>214</v>
      </c>
      <c r="AF39" s="534"/>
      <c r="AG39" s="534"/>
      <c r="AH39" s="534"/>
      <c r="AI39" s="556" t="s">
        <v>159</v>
      </c>
      <c r="AJ39" s="556"/>
      <c r="AK39" s="556"/>
      <c r="AL39" s="557"/>
      <c r="AP39" s="407"/>
      <c r="AQ39" s="407"/>
      <c r="AR39" s="407"/>
      <c r="AS39" s="407"/>
      <c r="AT39" s="407"/>
      <c r="AU39" s="407"/>
    </row>
    <row r="40" spans="2:47" s="545" customFormat="1" ht="12" customHeight="1">
      <c r="B40" s="558" t="s">
        <v>252</v>
      </c>
      <c r="C40" s="559"/>
      <c r="D40" s="560"/>
      <c r="E40" s="561">
        <v>192</v>
      </c>
      <c r="F40" s="562"/>
      <c r="G40" s="563"/>
      <c r="H40" s="564">
        <v>0.761602538675129</v>
      </c>
      <c r="I40" s="564"/>
      <c r="J40" s="565">
        <v>-29</v>
      </c>
      <c r="K40" s="565"/>
      <c r="L40" s="565"/>
      <c r="M40" s="561">
        <v>221</v>
      </c>
      <c r="N40" s="562"/>
      <c r="O40" s="562"/>
      <c r="P40" s="566">
        <v>1864</v>
      </c>
      <c r="Q40" s="562"/>
      <c r="R40" s="562"/>
      <c r="S40" s="564">
        <v>0.7506171248625815</v>
      </c>
      <c r="T40" s="564"/>
      <c r="U40" s="565">
        <v>-419</v>
      </c>
      <c r="V40" s="565"/>
      <c r="W40" s="565"/>
      <c r="X40" s="561">
        <v>2283</v>
      </c>
      <c r="Y40" s="561"/>
      <c r="Z40" s="567"/>
      <c r="AA40" s="570" t="s">
        <v>152</v>
      </c>
      <c r="AB40" s="570"/>
      <c r="AC40" s="570"/>
      <c r="AD40" s="570"/>
      <c r="AE40" s="570" t="s">
        <v>151</v>
      </c>
      <c r="AF40" s="570"/>
      <c r="AG40" s="570"/>
      <c r="AH40" s="570"/>
      <c r="AI40" s="570" t="s">
        <v>159</v>
      </c>
      <c r="AJ40" s="570"/>
      <c r="AK40" s="570"/>
      <c r="AL40" s="590"/>
      <c r="AP40" s="407"/>
      <c r="AQ40" s="407"/>
      <c r="AR40" s="407"/>
      <c r="AS40" s="407"/>
      <c r="AT40" s="407"/>
      <c r="AU40" s="407"/>
    </row>
    <row r="41" spans="2:47" s="545" customFormat="1" ht="12" customHeight="1">
      <c r="B41" s="386" t="s">
        <v>253</v>
      </c>
      <c r="C41" s="546"/>
      <c r="D41" s="547"/>
      <c r="E41" s="548">
        <v>453</v>
      </c>
      <c r="F41" s="549"/>
      <c r="G41" s="550"/>
      <c r="H41" s="551">
        <v>1.7969059896866324</v>
      </c>
      <c r="I41" s="551"/>
      <c r="J41" s="552">
        <v>-73</v>
      </c>
      <c r="K41" s="552"/>
      <c r="L41" s="552"/>
      <c r="M41" s="548">
        <v>526</v>
      </c>
      <c r="N41" s="553"/>
      <c r="O41" s="553"/>
      <c r="P41" s="554">
        <v>5030</v>
      </c>
      <c r="Q41" s="549"/>
      <c r="R41" s="549"/>
      <c r="S41" s="551">
        <v>2.025538700675314</v>
      </c>
      <c r="T41" s="551"/>
      <c r="U41" s="552">
        <v>-1660</v>
      </c>
      <c r="V41" s="552"/>
      <c r="W41" s="552"/>
      <c r="X41" s="548">
        <v>6690</v>
      </c>
      <c r="Y41" s="548"/>
      <c r="Z41" s="555"/>
      <c r="AA41" s="568" t="s">
        <v>159</v>
      </c>
      <c r="AB41" s="568"/>
      <c r="AC41" s="568"/>
      <c r="AD41" s="568"/>
      <c r="AE41" s="530" t="s">
        <v>214</v>
      </c>
      <c r="AF41" s="530"/>
      <c r="AG41" s="530"/>
      <c r="AH41" s="530"/>
      <c r="AI41" s="568" t="s">
        <v>151</v>
      </c>
      <c r="AJ41" s="568"/>
      <c r="AK41" s="568"/>
      <c r="AL41" s="581"/>
      <c r="AP41" s="407"/>
      <c r="AQ41" s="407"/>
      <c r="AR41" s="407"/>
      <c r="AS41" s="407"/>
      <c r="AT41" s="407"/>
      <c r="AU41" s="407"/>
    </row>
    <row r="42" spans="2:47" s="545" customFormat="1" ht="12" customHeight="1">
      <c r="B42" s="386" t="s">
        <v>254</v>
      </c>
      <c r="C42" s="546"/>
      <c r="D42" s="547"/>
      <c r="E42" s="548">
        <v>1118</v>
      </c>
      <c r="F42" s="549"/>
      <c r="G42" s="550"/>
      <c r="H42" s="551">
        <v>4.434748115827053</v>
      </c>
      <c r="I42" s="551"/>
      <c r="J42" s="552">
        <v>-174</v>
      </c>
      <c r="K42" s="552"/>
      <c r="L42" s="552"/>
      <c r="M42" s="548">
        <v>1292</v>
      </c>
      <c r="N42" s="553"/>
      <c r="O42" s="553"/>
      <c r="P42" s="554">
        <v>15259</v>
      </c>
      <c r="Q42" s="549"/>
      <c r="R42" s="549"/>
      <c r="S42" s="551">
        <v>6.144670980835907</v>
      </c>
      <c r="T42" s="551"/>
      <c r="U42" s="552">
        <v>-632</v>
      </c>
      <c r="V42" s="552"/>
      <c r="W42" s="552"/>
      <c r="X42" s="548">
        <v>15891</v>
      </c>
      <c r="Y42" s="548"/>
      <c r="Z42" s="555"/>
      <c r="AA42" s="556" t="s">
        <v>152</v>
      </c>
      <c r="AB42" s="556"/>
      <c r="AC42" s="556"/>
      <c r="AD42" s="556"/>
      <c r="AE42" s="534" t="s">
        <v>214</v>
      </c>
      <c r="AF42" s="534"/>
      <c r="AG42" s="534"/>
      <c r="AH42" s="534"/>
      <c r="AI42" s="556" t="s">
        <v>159</v>
      </c>
      <c r="AJ42" s="556"/>
      <c r="AK42" s="556"/>
      <c r="AL42" s="557"/>
      <c r="AP42" s="407"/>
      <c r="AQ42" s="407"/>
      <c r="AR42" s="407"/>
      <c r="AS42" s="407"/>
      <c r="AT42" s="407"/>
      <c r="AU42" s="407"/>
    </row>
    <row r="43" spans="2:47" s="545" customFormat="1" ht="12" customHeight="1">
      <c r="B43" s="386" t="s">
        <v>255</v>
      </c>
      <c r="C43" s="546"/>
      <c r="D43" s="547"/>
      <c r="E43" s="548">
        <v>547</v>
      </c>
      <c r="F43" s="549"/>
      <c r="G43" s="550"/>
      <c r="H43" s="551">
        <v>2.169773899246331</v>
      </c>
      <c r="I43" s="551"/>
      <c r="J43" s="552">
        <v>-28</v>
      </c>
      <c r="K43" s="552"/>
      <c r="L43" s="552"/>
      <c r="M43" s="548">
        <v>575</v>
      </c>
      <c r="N43" s="553"/>
      <c r="O43" s="553"/>
      <c r="P43" s="554">
        <v>5704</v>
      </c>
      <c r="Q43" s="549"/>
      <c r="R43" s="549"/>
      <c r="S43" s="551">
        <v>2.296952832733994</v>
      </c>
      <c r="T43" s="551"/>
      <c r="U43" s="552">
        <v>29</v>
      </c>
      <c r="V43" s="552"/>
      <c r="W43" s="552"/>
      <c r="X43" s="548">
        <v>5675</v>
      </c>
      <c r="Y43" s="548"/>
      <c r="Z43" s="555"/>
      <c r="AA43" s="534" t="s">
        <v>214</v>
      </c>
      <c r="AB43" s="534"/>
      <c r="AC43" s="534"/>
      <c r="AD43" s="534"/>
      <c r="AE43" s="556" t="s">
        <v>152</v>
      </c>
      <c r="AF43" s="556"/>
      <c r="AG43" s="556"/>
      <c r="AH43" s="556"/>
      <c r="AI43" s="556" t="s">
        <v>159</v>
      </c>
      <c r="AJ43" s="556"/>
      <c r="AK43" s="556"/>
      <c r="AL43" s="557"/>
      <c r="AP43" s="407"/>
      <c r="AQ43" s="407"/>
      <c r="AR43" s="407"/>
      <c r="AS43" s="407"/>
      <c r="AT43" s="407"/>
      <c r="AU43" s="407"/>
    </row>
    <row r="44" spans="2:47" s="545" customFormat="1" ht="12" customHeight="1">
      <c r="B44" s="386" t="s">
        <v>256</v>
      </c>
      <c r="C44" s="546"/>
      <c r="D44" s="547"/>
      <c r="E44" s="548">
        <v>447</v>
      </c>
      <c r="F44" s="549"/>
      <c r="G44" s="550"/>
      <c r="H44" s="551">
        <v>1.7731059103530344</v>
      </c>
      <c r="I44" s="551"/>
      <c r="J44" s="552">
        <v>-20</v>
      </c>
      <c r="K44" s="552"/>
      <c r="L44" s="552"/>
      <c r="M44" s="548">
        <v>467</v>
      </c>
      <c r="N44" s="553"/>
      <c r="O44" s="553"/>
      <c r="P44" s="554">
        <v>4332</v>
      </c>
      <c r="Q44" s="549"/>
      <c r="R44" s="549"/>
      <c r="S44" s="551">
        <v>1.744459970442437</v>
      </c>
      <c r="T44" s="551"/>
      <c r="U44" s="552">
        <v>72</v>
      </c>
      <c r="V44" s="552"/>
      <c r="W44" s="552"/>
      <c r="X44" s="548">
        <v>4260</v>
      </c>
      <c r="Y44" s="548"/>
      <c r="Z44" s="555"/>
      <c r="AA44" s="534" t="s">
        <v>214</v>
      </c>
      <c r="AB44" s="534"/>
      <c r="AC44" s="534"/>
      <c r="AD44" s="534"/>
      <c r="AE44" s="556" t="s">
        <v>159</v>
      </c>
      <c r="AF44" s="556"/>
      <c r="AG44" s="556"/>
      <c r="AH44" s="556"/>
      <c r="AI44" s="556" t="s">
        <v>151</v>
      </c>
      <c r="AJ44" s="556"/>
      <c r="AK44" s="556"/>
      <c r="AL44" s="557"/>
      <c r="AP44" s="407"/>
      <c r="AQ44" s="407"/>
      <c r="AR44" s="407"/>
      <c r="AS44" s="407"/>
      <c r="AT44" s="407"/>
      <c r="AU44" s="407"/>
    </row>
    <row r="45" spans="2:47" s="545" customFormat="1" ht="12" customHeight="1">
      <c r="B45" s="386" t="s">
        <v>257</v>
      </c>
      <c r="C45" s="546"/>
      <c r="D45" s="547"/>
      <c r="E45" s="548">
        <v>402</v>
      </c>
      <c r="F45" s="549"/>
      <c r="G45" s="550"/>
      <c r="H45" s="551">
        <v>1.594605315351051</v>
      </c>
      <c r="I45" s="551"/>
      <c r="J45" s="552">
        <v>-30</v>
      </c>
      <c r="K45" s="552"/>
      <c r="L45" s="552"/>
      <c r="M45" s="548">
        <v>432</v>
      </c>
      <c r="N45" s="553"/>
      <c r="O45" s="553"/>
      <c r="P45" s="554">
        <v>2824</v>
      </c>
      <c r="Q45" s="549"/>
      <c r="R45" s="549"/>
      <c r="S45" s="551">
        <v>1.1372010518304345</v>
      </c>
      <c r="T45" s="551"/>
      <c r="U45" s="552">
        <v>88</v>
      </c>
      <c r="V45" s="552"/>
      <c r="W45" s="552"/>
      <c r="X45" s="548">
        <v>2736</v>
      </c>
      <c r="Y45" s="548"/>
      <c r="Z45" s="555"/>
      <c r="AA45" s="537" t="s">
        <v>214</v>
      </c>
      <c r="AB45" s="537"/>
      <c r="AC45" s="537"/>
      <c r="AD45" s="537"/>
      <c r="AE45" s="570" t="s">
        <v>159</v>
      </c>
      <c r="AF45" s="570"/>
      <c r="AG45" s="570"/>
      <c r="AH45" s="570"/>
      <c r="AI45" s="570" t="s">
        <v>151</v>
      </c>
      <c r="AJ45" s="570"/>
      <c r="AK45" s="570"/>
      <c r="AL45" s="590"/>
      <c r="AP45" s="407"/>
      <c r="AQ45" s="407"/>
      <c r="AR45" s="407"/>
      <c r="AS45" s="407"/>
      <c r="AT45" s="407"/>
      <c r="AU45" s="407"/>
    </row>
    <row r="46" spans="2:47" s="545" customFormat="1" ht="12" customHeight="1">
      <c r="B46" s="376" t="s">
        <v>258</v>
      </c>
      <c r="C46" s="571"/>
      <c r="D46" s="572"/>
      <c r="E46" s="573">
        <v>696</v>
      </c>
      <c r="F46" s="574"/>
      <c r="G46" s="575"/>
      <c r="H46" s="576">
        <v>2.7608092026973425</v>
      </c>
      <c r="I46" s="576"/>
      <c r="J46" s="577">
        <v>-63</v>
      </c>
      <c r="K46" s="577"/>
      <c r="L46" s="577"/>
      <c r="M46" s="573">
        <v>759</v>
      </c>
      <c r="N46" s="574"/>
      <c r="O46" s="574"/>
      <c r="P46" s="578">
        <v>5146</v>
      </c>
      <c r="Q46" s="574"/>
      <c r="R46" s="574"/>
      <c r="S46" s="576">
        <v>2.0722509251839294</v>
      </c>
      <c r="T46" s="576"/>
      <c r="U46" s="609">
        <v>528</v>
      </c>
      <c r="V46" s="609"/>
      <c r="W46" s="609"/>
      <c r="X46" s="573">
        <v>4618</v>
      </c>
      <c r="Y46" s="573"/>
      <c r="Z46" s="579"/>
      <c r="AA46" s="530" t="s">
        <v>214</v>
      </c>
      <c r="AB46" s="530"/>
      <c r="AC46" s="530"/>
      <c r="AD46" s="530"/>
      <c r="AE46" s="568" t="s">
        <v>159</v>
      </c>
      <c r="AF46" s="568"/>
      <c r="AG46" s="568"/>
      <c r="AH46" s="568"/>
      <c r="AI46" s="568" t="s">
        <v>151</v>
      </c>
      <c r="AJ46" s="568"/>
      <c r="AK46" s="568"/>
      <c r="AL46" s="581"/>
      <c r="AP46" s="407"/>
      <c r="AQ46" s="407"/>
      <c r="AR46" s="407"/>
      <c r="AS46" s="407"/>
      <c r="AT46" s="407"/>
      <c r="AU46" s="407"/>
    </row>
    <row r="47" spans="2:47" s="545" customFormat="1" ht="12" customHeight="1">
      <c r="B47" s="386" t="s">
        <v>259</v>
      </c>
      <c r="C47" s="546"/>
      <c r="D47" s="547"/>
      <c r="E47" s="548">
        <v>545</v>
      </c>
      <c r="F47" s="549"/>
      <c r="G47" s="580"/>
      <c r="H47" s="551">
        <v>2.1618405394684648</v>
      </c>
      <c r="I47" s="551"/>
      <c r="J47" s="552">
        <v>3</v>
      </c>
      <c r="K47" s="552"/>
      <c r="L47" s="552"/>
      <c r="M47" s="548">
        <v>542</v>
      </c>
      <c r="N47" s="549"/>
      <c r="O47" s="549"/>
      <c r="P47" s="554">
        <v>10855</v>
      </c>
      <c r="Q47" s="549"/>
      <c r="R47" s="549"/>
      <c r="S47" s="551">
        <v>4.371217215870881</v>
      </c>
      <c r="T47" s="551"/>
      <c r="U47" s="552">
        <v>-874</v>
      </c>
      <c r="V47" s="552"/>
      <c r="W47" s="552"/>
      <c r="X47" s="548">
        <v>11729</v>
      </c>
      <c r="Y47" s="548"/>
      <c r="Z47" s="555"/>
      <c r="AA47" s="556" t="s">
        <v>152</v>
      </c>
      <c r="AB47" s="556"/>
      <c r="AC47" s="556"/>
      <c r="AD47" s="556"/>
      <c r="AE47" s="556" t="s">
        <v>151</v>
      </c>
      <c r="AF47" s="556"/>
      <c r="AG47" s="556"/>
      <c r="AH47" s="556"/>
      <c r="AI47" s="556" t="s">
        <v>159</v>
      </c>
      <c r="AJ47" s="556"/>
      <c r="AK47" s="556"/>
      <c r="AL47" s="557"/>
      <c r="AP47" s="407"/>
      <c r="AQ47" s="407"/>
      <c r="AR47" s="407"/>
      <c r="AS47" s="407"/>
      <c r="AT47" s="407"/>
      <c r="AU47" s="407"/>
    </row>
    <row r="48" spans="2:47" s="545" customFormat="1" ht="12" customHeight="1">
      <c r="B48" s="386" t="s">
        <v>260</v>
      </c>
      <c r="C48" s="546"/>
      <c r="D48" s="547"/>
      <c r="E48" s="548">
        <v>450</v>
      </c>
      <c r="F48" s="549"/>
      <c r="G48" s="580"/>
      <c r="H48" s="551">
        <v>1.7850059500198336</v>
      </c>
      <c r="I48" s="551"/>
      <c r="J48" s="552">
        <v>-38</v>
      </c>
      <c r="K48" s="552"/>
      <c r="L48" s="552"/>
      <c r="M48" s="548">
        <v>488</v>
      </c>
      <c r="N48" s="549"/>
      <c r="O48" s="549"/>
      <c r="P48" s="554">
        <v>2379</v>
      </c>
      <c r="Q48" s="549"/>
      <c r="R48" s="549"/>
      <c r="S48" s="551">
        <v>0.9580032940172111</v>
      </c>
      <c r="T48" s="551"/>
      <c r="U48" s="552">
        <v>17</v>
      </c>
      <c r="V48" s="552"/>
      <c r="W48" s="552"/>
      <c r="X48" s="548">
        <v>2362</v>
      </c>
      <c r="Y48" s="548"/>
      <c r="Z48" s="555"/>
      <c r="AA48" s="534" t="s">
        <v>214</v>
      </c>
      <c r="AB48" s="534"/>
      <c r="AC48" s="534"/>
      <c r="AD48" s="534"/>
      <c r="AE48" s="556" t="s">
        <v>159</v>
      </c>
      <c r="AF48" s="556"/>
      <c r="AG48" s="556"/>
      <c r="AH48" s="556"/>
      <c r="AI48" s="556" t="s">
        <v>151</v>
      </c>
      <c r="AJ48" s="556"/>
      <c r="AK48" s="556"/>
      <c r="AL48" s="557"/>
      <c r="AP48" s="407"/>
      <c r="AQ48" s="407"/>
      <c r="AR48" s="407"/>
      <c r="AS48" s="407"/>
      <c r="AT48" s="407"/>
      <c r="AU48" s="407"/>
    </row>
    <row r="49" spans="2:47" s="545" customFormat="1" ht="12" customHeight="1">
      <c r="B49" s="386" t="s">
        <v>261</v>
      </c>
      <c r="C49" s="546"/>
      <c r="D49" s="547"/>
      <c r="E49" s="548">
        <v>309</v>
      </c>
      <c r="F49" s="549"/>
      <c r="G49" s="580"/>
      <c r="H49" s="551">
        <v>1.2257040856802857</v>
      </c>
      <c r="I49" s="551"/>
      <c r="J49" s="552">
        <v>-21</v>
      </c>
      <c r="K49" s="552"/>
      <c r="L49" s="552"/>
      <c r="M49" s="548">
        <v>330</v>
      </c>
      <c r="N49" s="549"/>
      <c r="O49" s="549"/>
      <c r="P49" s="554">
        <v>3523</v>
      </c>
      <c r="Q49" s="549"/>
      <c r="R49" s="549"/>
      <c r="S49" s="551">
        <v>1.4186824736539028</v>
      </c>
      <c r="T49" s="551"/>
      <c r="U49" s="552">
        <v>-629</v>
      </c>
      <c r="V49" s="552"/>
      <c r="W49" s="552"/>
      <c r="X49" s="548">
        <v>4152</v>
      </c>
      <c r="Y49" s="548"/>
      <c r="Z49" s="555"/>
      <c r="AA49" s="556" t="s">
        <v>152</v>
      </c>
      <c r="AB49" s="556"/>
      <c r="AC49" s="556"/>
      <c r="AD49" s="556"/>
      <c r="AE49" s="534" t="s">
        <v>214</v>
      </c>
      <c r="AF49" s="534"/>
      <c r="AG49" s="534"/>
      <c r="AH49" s="534"/>
      <c r="AI49" s="556" t="s">
        <v>159</v>
      </c>
      <c r="AJ49" s="556"/>
      <c r="AK49" s="556"/>
      <c r="AL49" s="557"/>
      <c r="AP49" s="407"/>
      <c r="AQ49" s="407"/>
      <c r="AR49" s="407"/>
      <c r="AS49" s="407"/>
      <c r="AT49" s="407"/>
      <c r="AU49" s="407"/>
    </row>
    <row r="50" spans="2:47" s="545" customFormat="1" ht="12" customHeight="1">
      <c r="B50" s="558" t="s">
        <v>262</v>
      </c>
      <c r="C50" s="559"/>
      <c r="D50" s="560"/>
      <c r="E50" s="561">
        <v>111</v>
      </c>
      <c r="F50" s="562"/>
      <c r="G50" s="563"/>
      <c r="H50" s="564">
        <v>0.4403014676715589</v>
      </c>
      <c r="I50" s="564"/>
      <c r="J50" s="565">
        <v>-28</v>
      </c>
      <c r="K50" s="565"/>
      <c r="L50" s="565"/>
      <c r="M50" s="561">
        <v>139</v>
      </c>
      <c r="N50" s="562"/>
      <c r="O50" s="562"/>
      <c r="P50" s="566">
        <v>576</v>
      </c>
      <c r="Q50" s="562"/>
      <c r="R50" s="562"/>
      <c r="S50" s="564">
        <v>0.23195035618071186</v>
      </c>
      <c r="T50" s="564"/>
      <c r="U50" s="565">
        <v>-171</v>
      </c>
      <c r="V50" s="565"/>
      <c r="W50" s="565"/>
      <c r="X50" s="561">
        <v>747</v>
      </c>
      <c r="Y50" s="561"/>
      <c r="Z50" s="567"/>
      <c r="AA50" s="537" t="s">
        <v>214</v>
      </c>
      <c r="AB50" s="537"/>
      <c r="AC50" s="537"/>
      <c r="AD50" s="537"/>
      <c r="AE50" s="570" t="s">
        <v>159</v>
      </c>
      <c r="AF50" s="570"/>
      <c r="AG50" s="570"/>
      <c r="AH50" s="570"/>
      <c r="AI50" s="570" t="s">
        <v>151</v>
      </c>
      <c r="AJ50" s="570"/>
      <c r="AK50" s="570"/>
      <c r="AL50" s="590"/>
      <c r="AP50" s="407"/>
      <c r="AQ50" s="407"/>
      <c r="AR50" s="407"/>
      <c r="AS50" s="407"/>
      <c r="AT50" s="407"/>
      <c r="AU50" s="407"/>
    </row>
    <row r="51" spans="2:47" s="545" customFormat="1" ht="12" customHeight="1">
      <c r="B51" s="386" t="s">
        <v>263</v>
      </c>
      <c r="C51" s="546"/>
      <c r="D51" s="547"/>
      <c r="E51" s="548">
        <v>636</v>
      </c>
      <c r="F51" s="549"/>
      <c r="G51" s="550"/>
      <c r="H51" s="551">
        <v>2.5228084093613647</v>
      </c>
      <c r="I51" s="551"/>
      <c r="J51" s="552">
        <v>-77</v>
      </c>
      <c r="K51" s="552"/>
      <c r="L51" s="552"/>
      <c r="M51" s="548">
        <v>713</v>
      </c>
      <c r="N51" s="553"/>
      <c r="O51" s="553"/>
      <c r="P51" s="554">
        <v>5744</v>
      </c>
      <c r="Q51" s="549"/>
      <c r="R51" s="549"/>
      <c r="S51" s="551">
        <v>2.313060496357654</v>
      </c>
      <c r="T51" s="551"/>
      <c r="U51" s="552">
        <v>-357</v>
      </c>
      <c r="V51" s="552"/>
      <c r="W51" s="552"/>
      <c r="X51" s="548">
        <v>6101</v>
      </c>
      <c r="Y51" s="548"/>
      <c r="Z51" s="555"/>
      <c r="AA51" s="530" t="s">
        <v>214</v>
      </c>
      <c r="AB51" s="530"/>
      <c r="AC51" s="530"/>
      <c r="AD51" s="530"/>
      <c r="AE51" s="568" t="s">
        <v>152</v>
      </c>
      <c r="AF51" s="568"/>
      <c r="AG51" s="568"/>
      <c r="AH51" s="568"/>
      <c r="AI51" s="568" t="s">
        <v>159</v>
      </c>
      <c r="AJ51" s="568"/>
      <c r="AK51" s="568"/>
      <c r="AL51" s="581"/>
      <c r="AP51" s="407"/>
      <c r="AQ51" s="407"/>
      <c r="AR51" s="407"/>
      <c r="AS51" s="407"/>
      <c r="AT51" s="407"/>
      <c r="AU51" s="407"/>
    </row>
    <row r="52" spans="2:47" s="545" customFormat="1" ht="12" customHeight="1">
      <c r="B52" s="386" t="s">
        <v>264</v>
      </c>
      <c r="C52" s="546"/>
      <c r="D52" s="547"/>
      <c r="E52" s="548">
        <v>301</v>
      </c>
      <c r="F52" s="549"/>
      <c r="G52" s="550"/>
      <c r="H52" s="551">
        <v>1.1939706465688218</v>
      </c>
      <c r="I52" s="551"/>
      <c r="J52" s="552">
        <v>-47</v>
      </c>
      <c r="K52" s="552"/>
      <c r="L52" s="552"/>
      <c r="M52" s="548">
        <v>348</v>
      </c>
      <c r="N52" s="553"/>
      <c r="O52" s="553"/>
      <c r="P52" s="554">
        <v>4600</v>
      </c>
      <c r="Q52" s="549"/>
      <c r="R52" s="549"/>
      <c r="S52" s="551">
        <v>1.8523813167209628</v>
      </c>
      <c r="T52" s="551"/>
      <c r="U52" s="552">
        <v>-656</v>
      </c>
      <c r="V52" s="552"/>
      <c r="W52" s="552"/>
      <c r="X52" s="548">
        <v>5256</v>
      </c>
      <c r="Y52" s="548"/>
      <c r="Z52" s="555"/>
      <c r="AA52" s="556" t="s">
        <v>152</v>
      </c>
      <c r="AB52" s="556"/>
      <c r="AC52" s="556"/>
      <c r="AD52" s="556"/>
      <c r="AE52" s="556" t="s">
        <v>159</v>
      </c>
      <c r="AF52" s="556"/>
      <c r="AG52" s="556"/>
      <c r="AH52" s="556"/>
      <c r="AI52" s="556" t="s">
        <v>103</v>
      </c>
      <c r="AJ52" s="556"/>
      <c r="AK52" s="556"/>
      <c r="AL52" s="557"/>
      <c r="AP52" s="407"/>
      <c r="AQ52" s="407"/>
      <c r="AR52" s="407"/>
      <c r="AS52" s="407"/>
      <c r="AT52" s="407"/>
      <c r="AU52" s="407"/>
    </row>
    <row r="53" spans="2:47" s="545" customFormat="1" ht="12" customHeight="1">
      <c r="B53" s="386" t="s">
        <v>265</v>
      </c>
      <c r="C53" s="546"/>
      <c r="D53" s="547"/>
      <c r="E53" s="548">
        <v>214</v>
      </c>
      <c r="F53" s="549"/>
      <c r="G53" s="550"/>
      <c r="H53" s="551">
        <v>0.8488694962316541</v>
      </c>
      <c r="I53" s="551"/>
      <c r="J53" s="552">
        <v>25</v>
      </c>
      <c r="K53" s="552"/>
      <c r="L53" s="552"/>
      <c r="M53" s="548">
        <v>189</v>
      </c>
      <c r="N53" s="553"/>
      <c r="O53" s="553"/>
      <c r="P53" s="554">
        <v>3936</v>
      </c>
      <c r="Q53" s="549"/>
      <c r="R53" s="549"/>
      <c r="S53" s="551">
        <v>1.5849941005681978</v>
      </c>
      <c r="T53" s="551"/>
      <c r="U53" s="552">
        <v>-727</v>
      </c>
      <c r="V53" s="552"/>
      <c r="W53" s="552"/>
      <c r="X53" s="548">
        <v>4663</v>
      </c>
      <c r="Y53" s="548"/>
      <c r="Z53" s="555"/>
      <c r="AA53" s="556" t="s">
        <v>152</v>
      </c>
      <c r="AB53" s="556"/>
      <c r="AC53" s="556"/>
      <c r="AD53" s="556"/>
      <c r="AE53" s="534" t="s">
        <v>214</v>
      </c>
      <c r="AF53" s="534"/>
      <c r="AG53" s="534"/>
      <c r="AH53" s="534"/>
      <c r="AI53" s="556" t="s">
        <v>266</v>
      </c>
      <c r="AJ53" s="556"/>
      <c r="AK53" s="556"/>
      <c r="AL53" s="557"/>
      <c r="AP53" s="407"/>
      <c r="AQ53" s="407"/>
      <c r="AR53" s="407"/>
      <c r="AS53" s="407"/>
      <c r="AT53" s="407"/>
      <c r="AU53" s="407"/>
    </row>
    <row r="54" spans="2:47" s="545" customFormat="1" ht="12" customHeight="1">
      <c r="B54" s="386" t="s">
        <v>267</v>
      </c>
      <c r="C54" s="546"/>
      <c r="D54" s="547"/>
      <c r="E54" s="548">
        <v>432</v>
      </c>
      <c r="F54" s="549"/>
      <c r="G54" s="550"/>
      <c r="H54" s="551">
        <v>1.71360571201904</v>
      </c>
      <c r="I54" s="551"/>
      <c r="J54" s="552">
        <v>60</v>
      </c>
      <c r="K54" s="552"/>
      <c r="L54" s="552"/>
      <c r="M54" s="548">
        <v>372</v>
      </c>
      <c r="N54" s="553"/>
      <c r="O54" s="553"/>
      <c r="P54" s="554">
        <v>2029</v>
      </c>
      <c r="Q54" s="549"/>
      <c r="R54" s="549"/>
      <c r="S54" s="551">
        <v>0.8170612373101812</v>
      </c>
      <c r="T54" s="551"/>
      <c r="U54" s="552">
        <v>-190</v>
      </c>
      <c r="V54" s="552"/>
      <c r="W54" s="552"/>
      <c r="X54" s="548">
        <v>2219</v>
      </c>
      <c r="Y54" s="548"/>
      <c r="Z54" s="555"/>
      <c r="AA54" s="534" t="s">
        <v>214</v>
      </c>
      <c r="AB54" s="534"/>
      <c r="AC54" s="534"/>
      <c r="AD54" s="534"/>
      <c r="AE54" s="556" t="s">
        <v>159</v>
      </c>
      <c r="AF54" s="556"/>
      <c r="AG54" s="556"/>
      <c r="AH54" s="556"/>
      <c r="AI54" s="556" t="s">
        <v>152</v>
      </c>
      <c r="AJ54" s="556"/>
      <c r="AK54" s="556"/>
      <c r="AL54" s="557"/>
      <c r="AP54" s="407"/>
      <c r="AQ54" s="407"/>
      <c r="AR54" s="407"/>
      <c r="AS54" s="407"/>
      <c r="AT54" s="407"/>
      <c r="AU54" s="407"/>
    </row>
    <row r="55" spans="2:47" s="545" customFormat="1" ht="12" customHeight="1">
      <c r="B55" s="386" t="s">
        <v>268</v>
      </c>
      <c r="C55" s="546"/>
      <c r="D55" s="547"/>
      <c r="E55" s="548">
        <v>192</v>
      </c>
      <c r="F55" s="549"/>
      <c r="G55" s="550"/>
      <c r="H55" s="551">
        <v>0.761602538675129</v>
      </c>
      <c r="I55" s="551"/>
      <c r="J55" s="552">
        <v>-75</v>
      </c>
      <c r="K55" s="552"/>
      <c r="L55" s="552"/>
      <c r="M55" s="548">
        <v>267</v>
      </c>
      <c r="N55" s="553"/>
      <c r="O55" s="553"/>
      <c r="P55" s="554">
        <v>1215</v>
      </c>
      <c r="Q55" s="549"/>
      <c r="R55" s="549"/>
      <c r="S55" s="551">
        <v>0.4892702825686891</v>
      </c>
      <c r="T55" s="551"/>
      <c r="U55" s="552">
        <v>-284</v>
      </c>
      <c r="V55" s="552"/>
      <c r="W55" s="552"/>
      <c r="X55" s="548">
        <v>1499</v>
      </c>
      <c r="Y55" s="548"/>
      <c r="Z55" s="555"/>
      <c r="AA55" s="537" t="s">
        <v>214</v>
      </c>
      <c r="AB55" s="537"/>
      <c r="AC55" s="537"/>
      <c r="AD55" s="537"/>
      <c r="AE55" s="570" t="s">
        <v>159</v>
      </c>
      <c r="AF55" s="570"/>
      <c r="AG55" s="570"/>
      <c r="AH55" s="570"/>
      <c r="AI55" s="570" t="s">
        <v>151</v>
      </c>
      <c r="AJ55" s="570"/>
      <c r="AK55" s="570"/>
      <c r="AL55" s="590"/>
      <c r="AP55" s="407"/>
      <c r="AQ55" s="407"/>
      <c r="AR55" s="407"/>
      <c r="AS55" s="407"/>
      <c r="AT55" s="407"/>
      <c r="AU55" s="407"/>
    </row>
    <row r="56" spans="2:47" s="545" customFormat="1" ht="12" customHeight="1">
      <c r="B56" s="376" t="s">
        <v>269</v>
      </c>
      <c r="C56" s="571"/>
      <c r="D56" s="572"/>
      <c r="E56" s="573">
        <v>356</v>
      </c>
      <c r="F56" s="574"/>
      <c r="G56" s="575"/>
      <c r="H56" s="576">
        <v>1.412138040460135</v>
      </c>
      <c r="I56" s="576"/>
      <c r="J56" s="577">
        <v>-68</v>
      </c>
      <c r="K56" s="577"/>
      <c r="L56" s="577"/>
      <c r="M56" s="573">
        <v>424</v>
      </c>
      <c r="N56" s="574"/>
      <c r="O56" s="574"/>
      <c r="P56" s="578">
        <v>3536</v>
      </c>
      <c r="Q56" s="574"/>
      <c r="R56" s="574"/>
      <c r="S56" s="576">
        <v>1.4239174643315924</v>
      </c>
      <c r="T56" s="576"/>
      <c r="U56" s="577">
        <v>-643</v>
      </c>
      <c r="V56" s="577"/>
      <c r="W56" s="577"/>
      <c r="X56" s="573">
        <v>4179</v>
      </c>
      <c r="Y56" s="573"/>
      <c r="Z56" s="579"/>
      <c r="AA56" s="530" t="s">
        <v>214</v>
      </c>
      <c r="AB56" s="530"/>
      <c r="AC56" s="530"/>
      <c r="AD56" s="530"/>
      <c r="AE56" s="568" t="s">
        <v>159</v>
      </c>
      <c r="AF56" s="568"/>
      <c r="AG56" s="568"/>
      <c r="AH56" s="568"/>
      <c r="AI56" s="568" t="s">
        <v>231</v>
      </c>
      <c r="AJ56" s="568"/>
      <c r="AK56" s="568"/>
      <c r="AL56" s="581"/>
      <c r="AP56" s="407"/>
      <c r="AQ56" s="407"/>
      <c r="AR56" s="407"/>
      <c r="AS56" s="407"/>
      <c r="AT56" s="407"/>
      <c r="AU56" s="407"/>
    </row>
    <row r="57" spans="2:47" s="545" customFormat="1" ht="12" customHeight="1">
      <c r="B57" s="386" t="s">
        <v>270</v>
      </c>
      <c r="C57" s="546"/>
      <c r="D57" s="547"/>
      <c r="E57" s="548">
        <v>324</v>
      </c>
      <c r="F57" s="549"/>
      <c r="G57" s="580"/>
      <c r="H57" s="551">
        <v>1.28520428401428</v>
      </c>
      <c r="I57" s="551"/>
      <c r="J57" s="552">
        <v>-42</v>
      </c>
      <c r="K57" s="552"/>
      <c r="L57" s="552"/>
      <c r="M57" s="548">
        <v>366</v>
      </c>
      <c r="N57" s="549"/>
      <c r="O57" s="549"/>
      <c r="P57" s="554">
        <v>3695</v>
      </c>
      <c r="Q57" s="549"/>
      <c r="R57" s="549"/>
      <c r="S57" s="551">
        <v>1.4879454272356432</v>
      </c>
      <c r="T57" s="551"/>
      <c r="U57" s="552">
        <v>-641</v>
      </c>
      <c r="V57" s="552"/>
      <c r="W57" s="552"/>
      <c r="X57" s="548">
        <v>4336</v>
      </c>
      <c r="Y57" s="548"/>
      <c r="Z57" s="555"/>
      <c r="AA57" s="556" t="s">
        <v>152</v>
      </c>
      <c r="AB57" s="556"/>
      <c r="AC57" s="556"/>
      <c r="AD57" s="556"/>
      <c r="AE57" s="556" t="s">
        <v>159</v>
      </c>
      <c r="AF57" s="556"/>
      <c r="AG57" s="556"/>
      <c r="AH57" s="556"/>
      <c r="AI57" s="534" t="s">
        <v>214</v>
      </c>
      <c r="AJ57" s="534"/>
      <c r="AK57" s="534"/>
      <c r="AL57" s="544"/>
      <c r="AP57" s="407"/>
      <c r="AQ57" s="407"/>
      <c r="AR57" s="407"/>
      <c r="AS57" s="407"/>
      <c r="AT57" s="407"/>
      <c r="AU57" s="407"/>
    </row>
    <row r="58" spans="2:47" s="545" customFormat="1" ht="12" customHeight="1">
      <c r="B58" s="386" t="s">
        <v>271</v>
      </c>
      <c r="C58" s="546"/>
      <c r="D58" s="547"/>
      <c r="E58" s="548">
        <v>352</v>
      </c>
      <c r="F58" s="549"/>
      <c r="G58" s="580"/>
      <c r="H58" s="551">
        <v>1.396271320904403</v>
      </c>
      <c r="I58" s="551"/>
      <c r="J58" s="552">
        <v>-43</v>
      </c>
      <c r="K58" s="552"/>
      <c r="L58" s="552"/>
      <c r="M58" s="548">
        <v>395</v>
      </c>
      <c r="N58" s="549"/>
      <c r="O58" s="549"/>
      <c r="P58" s="554">
        <v>2366</v>
      </c>
      <c r="Q58" s="549"/>
      <c r="R58" s="549"/>
      <c r="S58" s="551">
        <v>0.9527683033395214</v>
      </c>
      <c r="T58" s="551"/>
      <c r="U58" s="552">
        <v>-265</v>
      </c>
      <c r="V58" s="552"/>
      <c r="W58" s="552"/>
      <c r="X58" s="548">
        <v>2631</v>
      </c>
      <c r="Y58" s="548"/>
      <c r="Z58" s="555"/>
      <c r="AA58" s="556" t="s">
        <v>159</v>
      </c>
      <c r="AB58" s="556"/>
      <c r="AC58" s="556"/>
      <c r="AD58" s="556"/>
      <c r="AE58" s="534" t="s">
        <v>214</v>
      </c>
      <c r="AF58" s="534"/>
      <c r="AG58" s="534"/>
      <c r="AH58" s="534"/>
      <c r="AI58" s="556" t="s">
        <v>151</v>
      </c>
      <c r="AJ58" s="556"/>
      <c r="AK58" s="556"/>
      <c r="AL58" s="557"/>
      <c r="AP58" s="407"/>
      <c r="AQ58" s="407"/>
      <c r="AR58" s="407"/>
      <c r="AS58" s="407"/>
      <c r="AT58" s="407"/>
      <c r="AU58" s="407"/>
    </row>
    <row r="59" spans="2:47" s="545" customFormat="1" ht="12" customHeight="1">
      <c r="B59" s="386" t="s">
        <v>272</v>
      </c>
      <c r="C59" s="546"/>
      <c r="D59" s="547"/>
      <c r="E59" s="548">
        <v>163</v>
      </c>
      <c r="F59" s="549"/>
      <c r="G59" s="580"/>
      <c r="H59" s="551">
        <v>0.646568821896073</v>
      </c>
      <c r="I59" s="551"/>
      <c r="J59" s="552">
        <v>-2</v>
      </c>
      <c r="K59" s="552"/>
      <c r="L59" s="552"/>
      <c r="M59" s="548">
        <v>165</v>
      </c>
      <c r="N59" s="549"/>
      <c r="O59" s="549"/>
      <c r="P59" s="554">
        <v>877</v>
      </c>
      <c r="Q59" s="549"/>
      <c r="R59" s="549"/>
      <c r="S59" s="551">
        <v>0.3531605249487575</v>
      </c>
      <c r="T59" s="551"/>
      <c r="U59" s="552">
        <v>49</v>
      </c>
      <c r="V59" s="552"/>
      <c r="W59" s="552"/>
      <c r="X59" s="548">
        <v>828</v>
      </c>
      <c r="Y59" s="548"/>
      <c r="Z59" s="555"/>
      <c r="AA59" s="556" t="s">
        <v>159</v>
      </c>
      <c r="AB59" s="556"/>
      <c r="AC59" s="556"/>
      <c r="AD59" s="556"/>
      <c r="AE59" s="534" t="s">
        <v>214</v>
      </c>
      <c r="AF59" s="534"/>
      <c r="AG59" s="534"/>
      <c r="AH59" s="534"/>
      <c r="AI59" s="556" t="s">
        <v>151</v>
      </c>
      <c r="AJ59" s="556"/>
      <c r="AK59" s="556"/>
      <c r="AL59" s="557"/>
      <c r="AP59" s="407"/>
      <c r="AQ59" s="407"/>
      <c r="AR59" s="407"/>
      <c r="AS59" s="407"/>
      <c r="AT59" s="407"/>
      <c r="AU59" s="407"/>
    </row>
    <row r="60" spans="2:47" s="545" customFormat="1" ht="12" customHeight="1">
      <c r="B60" s="558" t="s">
        <v>273</v>
      </c>
      <c r="C60" s="559"/>
      <c r="D60" s="560"/>
      <c r="E60" s="561">
        <v>114</v>
      </c>
      <c r="F60" s="562"/>
      <c r="G60" s="563"/>
      <c r="H60" s="564">
        <v>0.4522015073383578</v>
      </c>
      <c r="I60" s="564"/>
      <c r="J60" s="565">
        <v>-6</v>
      </c>
      <c r="K60" s="565"/>
      <c r="L60" s="565"/>
      <c r="M60" s="561">
        <v>120</v>
      </c>
      <c r="N60" s="562"/>
      <c r="O60" s="562"/>
      <c r="P60" s="566">
        <v>704</v>
      </c>
      <c r="Q60" s="562"/>
      <c r="R60" s="562"/>
      <c r="S60" s="564">
        <v>0.2834948797764256</v>
      </c>
      <c r="T60" s="564"/>
      <c r="U60" s="565">
        <v>-122</v>
      </c>
      <c r="V60" s="565"/>
      <c r="W60" s="565"/>
      <c r="X60" s="561">
        <v>826</v>
      </c>
      <c r="Y60" s="561"/>
      <c r="Z60" s="567"/>
      <c r="AA60" s="570" t="s">
        <v>151</v>
      </c>
      <c r="AB60" s="570"/>
      <c r="AC60" s="556"/>
      <c r="AD60" s="570"/>
      <c r="AE60" s="537" t="s">
        <v>214</v>
      </c>
      <c r="AF60" s="537"/>
      <c r="AG60" s="537"/>
      <c r="AH60" s="537"/>
      <c r="AI60" s="570" t="s">
        <v>159</v>
      </c>
      <c r="AJ60" s="570"/>
      <c r="AK60" s="570"/>
      <c r="AL60" s="590"/>
      <c r="AP60" s="407"/>
      <c r="AQ60" s="407"/>
      <c r="AR60" s="407"/>
      <c r="AS60" s="407"/>
      <c r="AT60" s="407"/>
      <c r="AU60" s="407"/>
    </row>
    <row r="61" spans="2:47" s="545" customFormat="1" ht="12.75" customHeight="1">
      <c r="B61" s="386" t="s">
        <v>274</v>
      </c>
      <c r="C61" s="546"/>
      <c r="D61" s="547"/>
      <c r="E61" s="548">
        <v>273</v>
      </c>
      <c r="F61" s="549"/>
      <c r="G61" s="550"/>
      <c r="H61" s="551">
        <v>1.082903609678699</v>
      </c>
      <c r="I61" s="551"/>
      <c r="J61" s="552">
        <v>-42</v>
      </c>
      <c r="K61" s="552"/>
      <c r="L61" s="552"/>
      <c r="M61" s="548">
        <v>315</v>
      </c>
      <c r="N61" s="553"/>
      <c r="O61" s="553"/>
      <c r="P61" s="554">
        <v>1957</v>
      </c>
      <c r="Q61" s="549"/>
      <c r="R61" s="549"/>
      <c r="S61" s="551">
        <v>0.7880674427875923</v>
      </c>
      <c r="T61" s="551"/>
      <c r="U61" s="552">
        <v>-104</v>
      </c>
      <c r="V61" s="552"/>
      <c r="W61" s="552"/>
      <c r="X61" s="548">
        <v>2061</v>
      </c>
      <c r="Y61" s="548"/>
      <c r="Z61" s="555"/>
      <c r="AA61" s="610" t="s">
        <v>152</v>
      </c>
      <c r="AB61" s="611"/>
      <c r="AC61" s="612"/>
      <c r="AD61" s="613"/>
      <c r="AE61" s="530" t="s">
        <v>214</v>
      </c>
      <c r="AF61" s="530"/>
      <c r="AG61" s="530"/>
      <c r="AH61" s="530"/>
      <c r="AI61" s="568" t="s">
        <v>151</v>
      </c>
      <c r="AJ61" s="568"/>
      <c r="AK61" s="568"/>
      <c r="AL61" s="581"/>
      <c r="AP61" s="407"/>
      <c r="AQ61" s="407"/>
      <c r="AR61" s="407"/>
      <c r="AS61" s="407"/>
      <c r="AT61" s="407"/>
      <c r="AU61" s="407"/>
    </row>
    <row r="62" spans="2:47" s="545" customFormat="1" ht="12" customHeight="1">
      <c r="B62" s="398" t="s">
        <v>275</v>
      </c>
      <c r="C62" s="614"/>
      <c r="D62" s="615"/>
      <c r="E62" s="616">
        <v>87</v>
      </c>
      <c r="F62" s="617"/>
      <c r="G62" s="618"/>
      <c r="H62" s="619">
        <v>0.3451011503371678</v>
      </c>
      <c r="I62" s="619"/>
      <c r="J62" s="620">
        <v>-4</v>
      </c>
      <c r="K62" s="620"/>
      <c r="L62" s="620"/>
      <c r="M62" s="616">
        <v>91</v>
      </c>
      <c r="N62" s="617"/>
      <c r="O62" s="617"/>
      <c r="P62" s="621">
        <v>484</v>
      </c>
      <c r="Q62" s="617"/>
      <c r="R62" s="617"/>
      <c r="S62" s="619">
        <v>0.19490272984629262</v>
      </c>
      <c r="T62" s="619"/>
      <c r="U62" s="620">
        <v>-87</v>
      </c>
      <c r="V62" s="620"/>
      <c r="W62" s="620"/>
      <c r="X62" s="616">
        <v>571</v>
      </c>
      <c r="Y62" s="616"/>
      <c r="Z62" s="622"/>
      <c r="AA62" s="540" t="s">
        <v>214</v>
      </c>
      <c r="AB62" s="540"/>
      <c r="AC62" s="540"/>
      <c r="AD62" s="540"/>
      <c r="AE62" s="540" t="s">
        <v>152</v>
      </c>
      <c r="AF62" s="540"/>
      <c r="AG62" s="540"/>
      <c r="AH62" s="540"/>
      <c r="AI62" s="623" t="s">
        <v>159</v>
      </c>
      <c r="AJ62" s="623"/>
      <c r="AK62" s="623"/>
      <c r="AL62" s="624"/>
      <c r="AP62" s="407"/>
      <c r="AQ62" s="407"/>
      <c r="AR62" s="407"/>
      <c r="AS62" s="407"/>
      <c r="AT62" s="407"/>
      <c r="AU62" s="407"/>
    </row>
    <row r="63" spans="42:47" s="260" customFormat="1" ht="13.5" customHeight="1">
      <c r="AP63" s="533"/>
      <c r="AQ63" s="533"/>
      <c r="AR63" s="533"/>
      <c r="AS63" s="533"/>
      <c r="AT63" s="533"/>
      <c r="AU63" s="533"/>
    </row>
    <row r="64" spans="42:47" s="260" customFormat="1" ht="13.5" customHeight="1">
      <c r="AP64" s="533"/>
      <c r="AQ64" s="533"/>
      <c r="AR64" s="533"/>
      <c r="AS64" s="533"/>
      <c r="AT64" s="533"/>
      <c r="AU64" s="533"/>
    </row>
    <row r="65" spans="42:47" s="260" customFormat="1" ht="13.5" customHeight="1">
      <c r="AP65" s="533"/>
      <c r="AQ65" s="533"/>
      <c r="AR65" s="533"/>
      <c r="AS65" s="533"/>
      <c r="AT65" s="533"/>
      <c r="AU65" s="533"/>
    </row>
  </sheetData>
  <mergeCells count="708">
    <mergeCell ref="X62:Z62"/>
    <mergeCell ref="AA62:AD62"/>
    <mergeCell ref="AE62:AH62"/>
    <mergeCell ref="AI62:AL62"/>
    <mergeCell ref="M62:O62"/>
    <mergeCell ref="P62:R62"/>
    <mergeCell ref="S62:T62"/>
    <mergeCell ref="U62:W62"/>
    <mergeCell ref="B62:D62"/>
    <mergeCell ref="E62:G62"/>
    <mergeCell ref="H62:I62"/>
    <mergeCell ref="J62:L62"/>
    <mergeCell ref="U61:W61"/>
    <mergeCell ref="X61:Z61"/>
    <mergeCell ref="AE61:AH61"/>
    <mergeCell ref="AI61:AL61"/>
    <mergeCell ref="AA60:AD60"/>
    <mergeCell ref="AE60:AH60"/>
    <mergeCell ref="AI60:AL60"/>
    <mergeCell ref="B61:D61"/>
    <mergeCell ref="E61:G61"/>
    <mergeCell ref="H61:I61"/>
    <mergeCell ref="J61:L61"/>
    <mergeCell ref="M61:O61"/>
    <mergeCell ref="P61:R61"/>
    <mergeCell ref="S61:T61"/>
    <mergeCell ref="AI59:AL59"/>
    <mergeCell ref="B60:D60"/>
    <mergeCell ref="E60:G60"/>
    <mergeCell ref="H60:I60"/>
    <mergeCell ref="J60:L60"/>
    <mergeCell ref="M60:O60"/>
    <mergeCell ref="P60:R60"/>
    <mergeCell ref="S60:T60"/>
    <mergeCell ref="U60:W60"/>
    <mergeCell ref="X60:Z60"/>
    <mergeCell ref="U59:W59"/>
    <mergeCell ref="X59:Z59"/>
    <mergeCell ref="AA59:AD59"/>
    <mergeCell ref="AE59:AH59"/>
    <mergeCell ref="AA58:AD58"/>
    <mergeCell ref="AE58:AH58"/>
    <mergeCell ref="AI58:AL58"/>
    <mergeCell ref="B59:D59"/>
    <mergeCell ref="E59:G59"/>
    <mergeCell ref="H59:I59"/>
    <mergeCell ref="J59:L59"/>
    <mergeCell ref="M59:O59"/>
    <mergeCell ref="P59:R59"/>
    <mergeCell ref="S59:T59"/>
    <mergeCell ref="AI57:AL57"/>
    <mergeCell ref="B58:D58"/>
    <mergeCell ref="E58:G58"/>
    <mergeCell ref="H58:I58"/>
    <mergeCell ref="J58:L58"/>
    <mergeCell ref="M58:O58"/>
    <mergeCell ref="P58:R58"/>
    <mergeCell ref="S58:T58"/>
    <mergeCell ref="U58:W58"/>
    <mergeCell ref="X58:Z58"/>
    <mergeCell ref="U57:W57"/>
    <mergeCell ref="X57:Z57"/>
    <mergeCell ref="AA57:AD57"/>
    <mergeCell ref="AE57:AH57"/>
    <mergeCell ref="AA56:AD56"/>
    <mergeCell ref="AE56:AH56"/>
    <mergeCell ref="AI56:AL56"/>
    <mergeCell ref="B57:D57"/>
    <mergeCell ref="E57:G57"/>
    <mergeCell ref="H57:I57"/>
    <mergeCell ref="J57:L57"/>
    <mergeCell ref="M57:O57"/>
    <mergeCell ref="P57:R57"/>
    <mergeCell ref="S57:T57"/>
    <mergeCell ref="AI55:AL55"/>
    <mergeCell ref="B56:D56"/>
    <mergeCell ref="E56:G56"/>
    <mergeCell ref="H56:I56"/>
    <mergeCell ref="J56:L56"/>
    <mergeCell ref="M56:O56"/>
    <mergeCell ref="P56:R56"/>
    <mergeCell ref="S56:T56"/>
    <mergeCell ref="U56:W56"/>
    <mergeCell ref="X56:Z56"/>
    <mergeCell ref="U55:W55"/>
    <mergeCell ref="X55:Z55"/>
    <mergeCell ref="AA55:AD55"/>
    <mergeCell ref="AE55:AH55"/>
    <mergeCell ref="AA54:AD54"/>
    <mergeCell ref="AE54:AH54"/>
    <mergeCell ref="AI54:AL54"/>
    <mergeCell ref="B55:D55"/>
    <mergeCell ref="E55:G55"/>
    <mergeCell ref="H55:I55"/>
    <mergeCell ref="J55:L55"/>
    <mergeCell ref="M55:O55"/>
    <mergeCell ref="P55:R55"/>
    <mergeCell ref="S55:T55"/>
    <mergeCell ref="AI53:AL53"/>
    <mergeCell ref="B54:D54"/>
    <mergeCell ref="E54:G54"/>
    <mergeCell ref="H54:I54"/>
    <mergeCell ref="J54:L54"/>
    <mergeCell ref="M54:O54"/>
    <mergeCell ref="P54:R54"/>
    <mergeCell ref="S54:T54"/>
    <mergeCell ref="U54:W54"/>
    <mergeCell ref="X54:Z54"/>
    <mergeCell ref="U53:W53"/>
    <mergeCell ref="X53:Z53"/>
    <mergeCell ref="AA53:AD53"/>
    <mergeCell ref="AE53:AH53"/>
    <mergeCell ref="AA52:AD52"/>
    <mergeCell ref="AE52:AH52"/>
    <mergeCell ref="AI52:AL52"/>
    <mergeCell ref="B53:D53"/>
    <mergeCell ref="E53:G53"/>
    <mergeCell ref="H53:I53"/>
    <mergeCell ref="J53:L53"/>
    <mergeCell ref="M53:O53"/>
    <mergeCell ref="P53:R53"/>
    <mergeCell ref="S53:T53"/>
    <mergeCell ref="AI51:AL51"/>
    <mergeCell ref="B52:D52"/>
    <mergeCell ref="E52:G52"/>
    <mergeCell ref="H52:I52"/>
    <mergeCell ref="J52:L52"/>
    <mergeCell ref="M52:O52"/>
    <mergeCell ref="P52:R52"/>
    <mergeCell ref="S52:T52"/>
    <mergeCell ref="U52:W52"/>
    <mergeCell ref="X52:Z52"/>
    <mergeCell ref="U51:W51"/>
    <mergeCell ref="X51:Z51"/>
    <mergeCell ref="AA51:AD51"/>
    <mergeCell ref="AE51:AH51"/>
    <mergeCell ref="AA50:AD50"/>
    <mergeCell ref="AE50:AH50"/>
    <mergeCell ref="AI50:AL50"/>
    <mergeCell ref="B51:D51"/>
    <mergeCell ref="E51:G51"/>
    <mergeCell ref="H51:I51"/>
    <mergeCell ref="J51:L51"/>
    <mergeCell ref="M51:O51"/>
    <mergeCell ref="P51:R51"/>
    <mergeCell ref="S51:T51"/>
    <mergeCell ref="AI49:AL49"/>
    <mergeCell ref="B50:D50"/>
    <mergeCell ref="E50:G50"/>
    <mergeCell ref="H50:I50"/>
    <mergeCell ref="J50:L50"/>
    <mergeCell ref="M50:O50"/>
    <mergeCell ref="P50:R50"/>
    <mergeCell ref="S50:T50"/>
    <mergeCell ref="U50:W50"/>
    <mergeCell ref="X50:Z50"/>
    <mergeCell ref="U49:W49"/>
    <mergeCell ref="X49:Z49"/>
    <mergeCell ref="AA49:AD49"/>
    <mergeCell ref="AE49:AH49"/>
    <mergeCell ref="AA48:AD48"/>
    <mergeCell ref="AE48:AH48"/>
    <mergeCell ref="AI48:AL48"/>
    <mergeCell ref="B49:D49"/>
    <mergeCell ref="E49:G49"/>
    <mergeCell ref="H49:I49"/>
    <mergeCell ref="J49:L49"/>
    <mergeCell ref="M49:O49"/>
    <mergeCell ref="P49:R49"/>
    <mergeCell ref="S49:T49"/>
    <mergeCell ref="AI47:AL47"/>
    <mergeCell ref="B48:D48"/>
    <mergeCell ref="E48:G48"/>
    <mergeCell ref="H48:I48"/>
    <mergeCell ref="J48:L48"/>
    <mergeCell ref="M48:O48"/>
    <mergeCell ref="P48:R48"/>
    <mergeCell ref="S48:T48"/>
    <mergeCell ref="U48:W48"/>
    <mergeCell ref="X48:Z48"/>
    <mergeCell ref="U47:W47"/>
    <mergeCell ref="X47:Z47"/>
    <mergeCell ref="AA47:AD47"/>
    <mergeCell ref="AE47:AH47"/>
    <mergeCell ref="AA46:AD46"/>
    <mergeCell ref="AE46:AH46"/>
    <mergeCell ref="AI46:AL46"/>
    <mergeCell ref="B47:D47"/>
    <mergeCell ref="E47:G47"/>
    <mergeCell ref="H47:I47"/>
    <mergeCell ref="J47:L47"/>
    <mergeCell ref="M47:O47"/>
    <mergeCell ref="P47:R47"/>
    <mergeCell ref="S47:T47"/>
    <mergeCell ref="AI45:AL45"/>
    <mergeCell ref="B46:D46"/>
    <mergeCell ref="E46:G46"/>
    <mergeCell ref="H46:I46"/>
    <mergeCell ref="J46:L46"/>
    <mergeCell ref="M46:O46"/>
    <mergeCell ref="P46:R46"/>
    <mergeCell ref="S46:T46"/>
    <mergeCell ref="U46:W46"/>
    <mergeCell ref="X46:Z46"/>
    <mergeCell ref="U45:W45"/>
    <mergeCell ref="X45:Z45"/>
    <mergeCell ref="AA45:AD45"/>
    <mergeCell ref="AE45:AH45"/>
    <mergeCell ref="AA44:AD44"/>
    <mergeCell ref="AE44:AH44"/>
    <mergeCell ref="AI44:AL44"/>
    <mergeCell ref="B45:D45"/>
    <mergeCell ref="E45:G45"/>
    <mergeCell ref="H45:I45"/>
    <mergeCell ref="J45:L45"/>
    <mergeCell ref="M45:O45"/>
    <mergeCell ref="P45:R45"/>
    <mergeCell ref="S45:T45"/>
    <mergeCell ref="AI43:AL43"/>
    <mergeCell ref="B44:D44"/>
    <mergeCell ref="E44:G44"/>
    <mergeCell ref="H44:I44"/>
    <mergeCell ref="J44:L44"/>
    <mergeCell ref="M44:O44"/>
    <mergeCell ref="P44:R44"/>
    <mergeCell ref="S44:T44"/>
    <mergeCell ref="U44:W44"/>
    <mergeCell ref="X44:Z44"/>
    <mergeCell ref="U43:W43"/>
    <mergeCell ref="X43:Z43"/>
    <mergeCell ref="AA43:AD43"/>
    <mergeCell ref="AE43:AH43"/>
    <mergeCell ref="AA42:AD42"/>
    <mergeCell ref="AE42:AH42"/>
    <mergeCell ref="AI42:AL42"/>
    <mergeCell ref="B43:D43"/>
    <mergeCell ref="E43:G43"/>
    <mergeCell ref="H43:I43"/>
    <mergeCell ref="J43:L43"/>
    <mergeCell ref="M43:O43"/>
    <mergeCell ref="P43:R43"/>
    <mergeCell ref="S43:T43"/>
    <mergeCell ref="AI41:AL41"/>
    <mergeCell ref="B42:D42"/>
    <mergeCell ref="E42:G42"/>
    <mergeCell ref="H42:I42"/>
    <mergeCell ref="J42:L42"/>
    <mergeCell ref="M42:O42"/>
    <mergeCell ref="P42:R42"/>
    <mergeCell ref="S42:T42"/>
    <mergeCell ref="U42:W42"/>
    <mergeCell ref="X42:Z42"/>
    <mergeCell ref="U41:W41"/>
    <mergeCell ref="X41:Z41"/>
    <mergeCell ref="AA41:AD41"/>
    <mergeCell ref="AE41:AH41"/>
    <mergeCell ref="AA40:AD40"/>
    <mergeCell ref="AE40:AH40"/>
    <mergeCell ref="AI40:AL40"/>
    <mergeCell ref="B41:D41"/>
    <mergeCell ref="E41:G41"/>
    <mergeCell ref="H41:I41"/>
    <mergeCell ref="J41:L41"/>
    <mergeCell ref="M41:O41"/>
    <mergeCell ref="P41:R41"/>
    <mergeCell ref="S41:T41"/>
    <mergeCell ref="AI39:AL39"/>
    <mergeCell ref="B40:D40"/>
    <mergeCell ref="E40:G40"/>
    <mergeCell ref="H40:I40"/>
    <mergeCell ref="J40:L40"/>
    <mergeCell ref="M40:O40"/>
    <mergeCell ref="P40:R40"/>
    <mergeCell ref="S40:T40"/>
    <mergeCell ref="U40:W40"/>
    <mergeCell ref="X40:Z40"/>
    <mergeCell ref="U39:W39"/>
    <mergeCell ref="X39:Z39"/>
    <mergeCell ref="AA39:AD39"/>
    <mergeCell ref="AE39:AH39"/>
    <mergeCell ref="AA38:AD38"/>
    <mergeCell ref="AE38:AH38"/>
    <mergeCell ref="AI38:AL38"/>
    <mergeCell ref="B39:D39"/>
    <mergeCell ref="E39:G39"/>
    <mergeCell ref="H39:I39"/>
    <mergeCell ref="J39:L39"/>
    <mergeCell ref="M39:O39"/>
    <mergeCell ref="P39:R39"/>
    <mergeCell ref="S39:T39"/>
    <mergeCell ref="AI37:AL37"/>
    <mergeCell ref="B38:D38"/>
    <mergeCell ref="E38:G38"/>
    <mergeCell ref="H38:I38"/>
    <mergeCell ref="J38:L38"/>
    <mergeCell ref="M38:O38"/>
    <mergeCell ref="P38:R38"/>
    <mergeCell ref="S38:T38"/>
    <mergeCell ref="U38:W38"/>
    <mergeCell ref="X38:Z38"/>
    <mergeCell ref="U37:W37"/>
    <mergeCell ref="X37:Z37"/>
    <mergeCell ref="AA37:AD37"/>
    <mergeCell ref="AE37:AH37"/>
    <mergeCell ref="AA36:AD36"/>
    <mergeCell ref="AE36:AH36"/>
    <mergeCell ref="AI36:AL36"/>
    <mergeCell ref="B37:D37"/>
    <mergeCell ref="E37:G37"/>
    <mergeCell ref="H37:I37"/>
    <mergeCell ref="J37:L37"/>
    <mergeCell ref="M37:O37"/>
    <mergeCell ref="P37:R37"/>
    <mergeCell ref="S37:T37"/>
    <mergeCell ref="AI35:AL35"/>
    <mergeCell ref="B36:D36"/>
    <mergeCell ref="E36:G36"/>
    <mergeCell ref="H36:I36"/>
    <mergeCell ref="J36:L36"/>
    <mergeCell ref="M36:O36"/>
    <mergeCell ref="P36:R36"/>
    <mergeCell ref="S36:T36"/>
    <mergeCell ref="U36:W36"/>
    <mergeCell ref="X36:Z36"/>
    <mergeCell ref="U35:W35"/>
    <mergeCell ref="X35:Z35"/>
    <mergeCell ref="AA35:AD35"/>
    <mergeCell ref="AE35:AH35"/>
    <mergeCell ref="AA34:AD34"/>
    <mergeCell ref="AE34:AH34"/>
    <mergeCell ref="AI34:AL34"/>
    <mergeCell ref="B35:D35"/>
    <mergeCell ref="E35:G35"/>
    <mergeCell ref="H35:I35"/>
    <mergeCell ref="J35:L35"/>
    <mergeCell ref="M35:O35"/>
    <mergeCell ref="P35:R35"/>
    <mergeCell ref="S35:T35"/>
    <mergeCell ref="AI33:AL33"/>
    <mergeCell ref="B34:D34"/>
    <mergeCell ref="E34:G34"/>
    <mergeCell ref="H34:I34"/>
    <mergeCell ref="J34:L34"/>
    <mergeCell ref="M34:O34"/>
    <mergeCell ref="P34:R34"/>
    <mergeCell ref="S34:T34"/>
    <mergeCell ref="U34:W34"/>
    <mergeCell ref="X34:Z34"/>
    <mergeCell ref="U33:W33"/>
    <mergeCell ref="X33:Z33"/>
    <mergeCell ref="AA33:AD33"/>
    <mergeCell ref="AE33:AH33"/>
    <mergeCell ref="AA32:AD32"/>
    <mergeCell ref="AE32:AH32"/>
    <mergeCell ref="AI32:AL32"/>
    <mergeCell ref="B33:D33"/>
    <mergeCell ref="E33:G33"/>
    <mergeCell ref="H33:I33"/>
    <mergeCell ref="J33:L33"/>
    <mergeCell ref="M33:O33"/>
    <mergeCell ref="P33:R33"/>
    <mergeCell ref="S33:T33"/>
    <mergeCell ref="AI31:AL31"/>
    <mergeCell ref="B32:D32"/>
    <mergeCell ref="E32:G32"/>
    <mergeCell ref="H32:I32"/>
    <mergeCell ref="J32:L32"/>
    <mergeCell ref="M32:O32"/>
    <mergeCell ref="P32:R32"/>
    <mergeCell ref="S32:T32"/>
    <mergeCell ref="U32:W32"/>
    <mergeCell ref="X32:Z32"/>
    <mergeCell ref="U31:W31"/>
    <mergeCell ref="X31:Z31"/>
    <mergeCell ref="AA31:AD31"/>
    <mergeCell ref="AE31:AH31"/>
    <mergeCell ref="AA30:AD30"/>
    <mergeCell ref="AE30:AH30"/>
    <mergeCell ref="AI30:AL30"/>
    <mergeCell ref="B31:D31"/>
    <mergeCell ref="E31:G31"/>
    <mergeCell ref="H31:I31"/>
    <mergeCell ref="J31:L31"/>
    <mergeCell ref="M31:O31"/>
    <mergeCell ref="P31:R31"/>
    <mergeCell ref="S31:T31"/>
    <mergeCell ref="AI29:AL29"/>
    <mergeCell ref="B30:D30"/>
    <mergeCell ref="E30:G30"/>
    <mergeCell ref="H30:I30"/>
    <mergeCell ref="J30:L30"/>
    <mergeCell ref="M30:O30"/>
    <mergeCell ref="P30:R30"/>
    <mergeCell ref="S30:T30"/>
    <mergeCell ref="U30:W30"/>
    <mergeCell ref="X30:Z30"/>
    <mergeCell ref="U29:W29"/>
    <mergeCell ref="X29:Z29"/>
    <mergeCell ref="AA29:AD29"/>
    <mergeCell ref="AE29:AH29"/>
    <mergeCell ref="AA28:AD28"/>
    <mergeCell ref="AE28:AH28"/>
    <mergeCell ref="AI28:AL28"/>
    <mergeCell ref="B29:D29"/>
    <mergeCell ref="E29:G29"/>
    <mergeCell ref="H29:I29"/>
    <mergeCell ref="J29:L29"/>
    <mergeCell ref="M29:O29"/>
    <mergeCell ref="P29:R29"/>
    <mergeCell ref="S29:T29"/>
    <mergeCell ref="AI27:AL27"/>
    <mergeCell ref="B28:D28"/>
    <mergeCell ref="E28:G28"/>
    <mergeCell ref="H28:I28"/>
    <mergeCell ref="J28:L28"/>
    <mergeCell ref="M28:O28"/>
    <mergeCell ref="P28:R28"/>
    <mergeCell ref="S28:T28"/>
    <mergeCell ref="U28:W28"/>
    <mergeCell ref="X28:Z28"/>
    <mergeCell ref="U27:W27"/>
    <mergeCell ref="X27:Z27"/>
    <mergeCell ref="AA27:AD27"/>
    <mergeCell ref="AE27:AH27"/>
    <mergeCell ref="AA26:AD26"/>
    <mergeCell ref="AE26:AH26"/>
    <mergeCell ref="AI26:AL26"/>
    <mergeCell ref="B27:D27"/>
    <mergeCell ref="E27:G27"/>
    <mergeCell ref="H27:I27"/>
    <mergeCell ref="J27:L27"/>
    <mergeCell ref="M27:O27"/>
    <mergeCell ref="P27:R27"/>
    <mergeCell ref="S27:T27"/>
    <mergeCell ref="AI25:AL25"/>
    <mergeCell ref="B26:D26"/>
    <mergeCell ref="E26:G26"/>
    <mergeCell ref="H26:I26"/>
    <mergeCell ref="J26:L26"/>
    <mergeCell ref="M26:O26"/>
    <mergeCell ref="P26:R26"/>
    <mergeCell ref="S26:T26"/>
    <mergeCell ref="U26:W26"/>
    <mergeCell ref="X26:Z26"/>
    <mergeCell ref="U25:W25"/>
    <mergeCell ref="X25:Z25"/>
    <mergeCell ref="AA25:AD25"/>
    <mergeCell ref="AE25:AH25"/>
    <mergeCell ref="AA24:AD24"/>
    <mergeCell ref="AE24:AH24"/>
    <mergeCell ref="AI24:AL24"/>
    <mergeCell ref="B25:D25"/>
    <mergeCell ref="E25:G25"/>
    <mergeCell ref="H25:I25"/>
    <mergeCell ref="J25:L25"/>
    <mergeCell ref="M25:O25"/>
    <mergeCell ref="P25:R25"/>
    <mergeCell ref="S25:T25"/>
    <mergeCell ref="AI23:AL23"/>
    <mergeCell ref="B24:D24"/>
    <mergeCell ref="E24:G24"/>
    <mergeCell ref="H24:I24"/>
    <mergeCell ref="J24:L24"/>
    <mergeCell ref="M24:O24"/>
    <mergeCell ref="P24:R24"/>
    <mergeCell ref="S24:T24"/>
    <mergeCell ref="U24:W24"/>
    <mergeCell ref="X24:Z24"/>
    <mergeCell ref="U23:W23"/>
    <mergeCell ref="X23:Z23"/>
    <mergeCell ref="AA23:AD23"/>
    <mergeCell ref="AE23:AH23"/>
    <mergeCell ref="AA22:AD22"/>
    <mergeCell ref="AE22:AH22"/>
    <mergeCell ref="AI22:AL22"/>
    <mergeCell ref="B23:D23"/>
    <mergeCell ref="E23:G23"/>
    <mergeCell ref="H23:I23"/>
    <mergeCell ref="J23:L23"/>
    <mergeCell ref="M23:O23"/>
    <mergeCell ref="P23:R23"/>
    <mergeCell ref="S23:T23"/>
    <mergeCell ref="AI21:AL21"/>
    <mergeCell ref="B22:D22"/>
    <mergeCell ref="E22:G22"/>
    <mergeCell ref="H22:I22"/>
    <mergeCell ref="J22:L22"/>
    <mergeCell ref="M22:O22"/>
    <mergeCell ref="P22:R22"/>
    <mergeCell ref="S22:T22"/>
    <mergeCell ref="U22:W22"/>
    <mergeCell ref="X22:Z22"/>
    <mergeCell ref="U21:W21"/>
    <mergeCell ref="X21:Z21"/>
    <mergeCell ref="AA21:AD21"/>
    <mergeCell ref="AE21:AH21"/>
    <mergeCell ref="AA20:AD20"/>
    <mergeCell ref="AE20:AH20"/>
    <mergeCell ref="AI20:AL20"/>
    <mergeCell ref="B21:D21"/>
    <mergeCell ref="E21:G21"/>
    <mergeCell ref="H21:I21"/>
    <mergeCell ref="J21:L21"/>
    <mergeCell ref="M21:O21"/>
    <mergeCell ref="P21:R21"/>
    <mergeCell ref="S21:T21"/>
    <mergeCell ref="AI19:AL19"/>
    <mergeCell ref="B20:D20"/>
    <mergeCell ref="E20:G20"/>
    <mergeCell ref="H20:I20"/>
    <mergeCell ref="J20:L20"/>
    <mergeCell ref="M20:O20"/>
    <mergeCell ref="P20:R20"/>
    <mergeCell ref="S20:T20"/>
    <mergeCell ref="U20:W20"/>
    <mergeCell ref="X20:Z20"/>
    <mergeCell ref="U19:W19"/>
    <mergeCell ref="X19:Z19"/>
    <mergeCell ref="AA19:AD19"/>
    <mergeCell ref="AE19:AH19"/>
    <mergeCell ref="AA18:AD18"/>
    <mergeCell ref="AE18:AH18"/>
    <mergeCell ref="AI18:AL18"/>
    <mergeCell ref="B19:D19"/>
    <mergeCell ref="E19:G19"/>
    <mergeCell ref="H19:I19"/>
    <mergeCell ref="J19:L19"/>
    <mergeCell ref="M19:O19"/>
    <mergeCell ref="P19:R19"/>
    <mergeCell ref="S19:T19"/>
    <mergeCell ref="AI17:AL17"/>
    <mergeCell ref="B18:D18"/>
    <mergeCell ref="E18:G18"/>
    <mergeCell ref="H18:I18"/>
    <mergeCell ref="J18:L18"/>
    <mergeCell ref="M18:O18"/>
    <mergeCell ref="P18:R18"/>
    <mergeCell ref="S18:T18"/>
    <mergeCell ref="U18:W18"/>
    <mergeCell ref="X18:Z18"/>
    <mergeCell ref="U17:W17"/>
    <mergeCell ref="X17:Z17"/>
    <mergeCell ref="AA17:AD17"/>
    <mergeCell ref="AE17:AH17"/>
    <mergeCell ref="AA16:AD16"/>
    <mergeCell ref="AE16:AH16"/>
    <mergeCell ref="AI16:AL16"/>
    <mergeCell ref="B17:D17"/>
    <mergeCell ref="E17:G17"/>
    <mergeCell ref="H17:I17"/>
    <mergeCell ref="J17:L17"/>
    <mergeCell ref="M17:O17"/>
    <mergeCell ref="P17:R17"/>
    <mergeCell ref="S17:T17"/>
    <mergeCell ref="AI15:AL15"/>
    <mergeCell ref="B16:D16"/>
    <mergeCell ref="E16:G16"/>
    <mergeCell ref="H16:I16"/>
    <mergeCell ref="J16:L16"/>
    <mergeCell ref="M16:O16"/>
    <mergeCell ref="P16:R16"/>
    <mergeCell ref="S16:T16"/>
    <mergeCell ref="U16:W16"/>
    <mergeCell ref="X16:Z16"/>
    <mergeCell ref="U15:W15"/>
    <mergeCell ref="X15:Z15"/>
    <mergeCell ref="AA15:AD15"/>
    <mergeCell ref="AE15:AH15"/>
    <mergeCell ref="AA14:AD14"/>
    <mergeCell ref="AE14:AH14"/>
    <mergeCell ref="AI14:AL14"/>
    <mergeCell ref="B15:D15"/>
    <mergeCell ref="E15:G15"/>
    <mergeCell ref="H15:I15"/>
    <mergeCell ref="J15:L15"/>
    <mergeCell ref="M15:O15"/>
    <mergeCell ref="P15:R15"/>
    <mergeCell ref="S15:T15"/>
    <mergeCell ref="AI13:AL13"/>
    <mergeCell ref="B14:D14"/>
    <mergeCell ref="E14:G14"/>
    <mergeCell ref="H14:I14"/>
    <mergeCell ref="J14:L14"/>
    <mergeCell ref="M14:O14"/>
    <mergeCell ref="P14:R14"/>
    <mergeCell ref="S14:T14"/>
    <mergeCell ref="U14:W14"/>
    <mergeCell ref="X14:Z14"/>
    <mergeCell ref="U13:W13"/>
    <mergeCell ref="X13:Z13"/>
    <mergeCell ref="AA13:AD13"/>
    <mergeCell ref="AE13:AH13"/>
    <mergeCell ref="AA12:AD12"/>
    <mergeCell ref="AE12:AH12"/>
    <mergeCell ref="AI12:AL12"/>
    <mergeCell ref="B13:D13"/>
    <mergeCell ref="E13:G13"/>
    <mergeCell ref="H13:I13"/>
    <mergeCell ref="J13:L13"/>
    <mergeCell ref="M13:O13"/>
    <mergeCell ref="P13:R13"/>
    <mergeCell ref="S13:T13"/>
    <mergeCell ref="AI11:AL11"/>
    <mergeCell ref="B12:D12"/>
    <mergeCell ref="E12:G12"/>
    <mergeCell ref="H12:I12"/>
    <mergeCell ref="J12:L12"/>
    <mergeCell ref="M12:O12"/>
    <mergeCell ref="P12:R12"/>
    <mergeCell ref="S12:T12"/>
    <mergeCell ref="U12:W12"/>
    <mergeCell ref="X12:Z12"/>
    <mergeCell ref="U11:W11"/>
    <mergeCell ref="X11:Z11"/>
    <mergeCell ref="AA11:AD11"/>
    <mergeCell ref="AE11:AH11"/>
    <mergeCell ref="AA10:AD10"/>
    <mergeCell ref="AE10:AH10"/>
    <mergeCell ref="AI10:AL10"/>
    <mergeCell ref="B11:D11"/>
    <mergeCell ref="E11:G11"/>
    <mergeCell ref="H11:I11"/>
    <mergeCell ref="J11:L11"/>
    <mergeCell ref="M11:O11"/>
    <mergeCell ref="P11:R11"/>
    <mergeCell ref="S11:T11"/>
    <mergeCell ref="AI9:AL9"/>
    <mergeCell ref="B10:D10"/>
    <mergeCell ref="E10:G10"/>
    <mergeCell ref="H10:I10"/>
    <mergeCell ref="J10:L10"/>
    <mergeCell ref="M10:O10"/>
    <mergeCell ref="P10:R10"/>
    <mergeCell ref="S10:T10"/>
    <mergeCell ref="U10:W10"/>
    <mergeCell ref="X10:Z10"/>
    <mergeCell ref="U9:W9"/>
    <mergeCell ref="X9:Z9"/>
    <mergeCell ref="AA9:AD9"/>
    <mergeCell ref="AE9:AH9"/>
    <mergeCell ref="AA8:AD8"/>
    <mergeCell ref="AE8:AH8"/>
    <mergeCell ref="AI8:AL8"/>
    <mergeCell ref="B9:D9"/>
    <mergeCell ref="E9:G9"/>
    <mergeCell ref="H9:I9"/>
    <mergeCell ref="J9:L9"/>
    <mergeCell ref="M9:O9"/>
    <mergeCell ref="P9:R9"/>
    <mergeCell ref="S9:T9"/>
    <mergeCell ref="AI7:AL7"/>
    <mergeCell ref="B8:D8"/>
    <mergeCell ref="E8:G8"/>
    <mergeCell ref="H8:I8"/>
    <mergeCell ref="J8:L8"/>
    <mergeCell ref="M8:O8"/>
    <mergeCell ref="P8:R8"/>
    <mergeCell ref="S8:T8"/>
    <mergeCell ref="U8:W8"/>
    <mergeCell ref="X8:Z8"/>
    <mergeCell ref="U7:W7"/>
    <mergeCell ref="X7:Z7"/>
    <mergeCell ref="AA7:AD7"/>
    <mergeCell ref="AE7:AH7"/>
    <mergeCell ref="AA6:AD6"/>
    <mergeCell ref="AE6:AH6"/>
    <mergeCell ref="AI6:AL6"/>
    <mergeCell ref="B7:D7"/>
    <mergeCell ref="E7:G7"/>
    <mergeCell ref="H7:I7"/>
    <mergeCell ref="J7:L7"/>
    <mergeCell ref="M7:O7"/>
    <mergeCell ref="P7:R7"/>
    <mergeCell ref="S7:T7"/>
    <mergeCell ref="AI5:AL5"/>
    <mergeCell ref="B6:D6"/>
    <mergeCell ref="E6:G6"/>
    <mergeCell ref="H6:I6"/>
    <mergeCell ref="J6:L6"/>
    <mergeCell ref="M6:O6"/>
    <mergeCell ref="P6:R6"/>
    <mergeCell ref="S6:T6"/>
    <mergeCell ref="U6:W6"/>
    <mergeCell ref="X6:Z6"/>
    <mergeCell ref="U5:W5"/>
    <mergeCell ref="X5:Z5"/>
    <mergeCell ref="AA5:AD5"/>
    <mergeCell ref="AE5:AH5"/>
    <mergeCell ref="U4:W4"/>
    <mergeCell ref="X4:Z4"/>
    <mergeCell ref="AA4:AL4"/>
    <mergeCell ref="B5:D5"/>
    <mergeCell ref="E5:G5"/>
    <mergeCell ref="H5:I5"/>
    <mergeCell ref="J5:L5"/>
    <mergeCell ref="M5:O5"/>
    <mergeCell ref="P5:R5"/>
    <mergeCell ref="S5:T5"/>
    <mergeCell ref="B3:D4"/>
    <mergeCell ref="E3:O3"/>
    <mergeCell ref="P3:Z3"/>
    <mergeCell ref="AA3:AL3"/>
    <mergeCell ref="E4:G4"/>
    <mergeCell ref="H4:I4"/>
    <mergeCell ref="J4:L4"/>
    <mergeCell ref="M4:O4"/>
    <mergeCell ref="P4:R4"/>
    <mergeCell ref="S4:T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23"/>
  <sheetViews>
    <sheetView workbookViewId="0" topLeftCell="A1">
      <selection activeCell="A1" sqref="A1"/>
    </sheetView>
  </sheetViews>
  <sheetFormatPr defaultColWidth="6.625" defaultRowHeight="13.5"/>
  <cols>
    <col min="1" max="1" width="1.875" style="626" customWidth="1"/>
    <col min="2" max="2" width="17.50390625" style="626" customWidth="1"/>
    <col min="3" max="3" width="9.125" style="626" bestFit="1" customWidth="1"/>
    <col min="4" max="4" width="9.375" style="626" bestFit="1" customWidth="1"/>
    <col min="5" max="5" width="3.75390625" style="626" customWidth="1"/>
    <col min="6" max="6" width="8.50390625" style="626" bestFit="1" customWidth="1"/>
    <col min="7" max="7" width="10.75390625" style="626" customWidth="1"/>
    <col min="8" max="8" width="9.25390625" style="626" bestFit="1" customWidth="1"/>
    <col min="9" max="9" width="9.375" style="626" bestFit="1" customWidth="1"/>
    <col min="10" max="10" width="3.875" style="626" customWidth="1"/>
    <col min="11" max="11" width="9.875" style="626" bestFit="1" customWidth="1"/>
    <col min="12" max="12" width="7.125" style="626" bestFit="1" customWidth="1"/>
    <col min="13" max="13" width="9.00390625" style="626" bestFit="1" customWidth="1"/>
    <col min="14" max="14" width="1.75390625" style="626" customWidth="1"/>
    <col min="15" max="15" width="0.875" style="626" customWidth="1"/>
    <col min="16" max="16384" width="6.625" style="626" customWidth="1"/>
  </cols>
  <sheetData>
    <row r="1" spans="2:14" ht="13.5">
      <c r="B1" s="625" t="s">
        <v>276</v>
      </c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</row>
    <row r="2" spans="3:13" ht="19.5" customHeight="1">
      <c r="C2" s="640" t="s">
        <v>302</v>
      </c>
      <c r="D2" s="641"/>
      <c r="E2" s="641"/>
      <c r="F2" s="641"/>
      <c r="G2" s="642"/>
      <c r="H2" s="640" t="s">
        <v>303</v>
      </c>
      <c r="I2" s="641"/>
      <c r="J2" s="641"/>
      <c r="K2" s="641"/>
      <c r="L2" s="642"/>
      <c r="M2" s="629" t="s">
        <v>277</v>
      </c>
    </row>
    <row r="3" spans="2:13" ht="19.5" customHeight="1">
      <c r="B3" s="626" t="s">
        <v>278</v>
      </c>
      <c r="C3" s="629" t="s">
        <v>32</v>
      </c>
      <c r="D3" s="634"/>
      <c r="E3" s="646" t="s">
        <v>300</v>
      </c>
      <c r="F3" s="647"/>
      <c r="G3" s="635" t="s">
        <v>301</v>
      </c>
      <c r="H3" s="629" t="s">
        <v>32</v>
      </c>
      <c r="I3" s="634"/>
      <c r="J3" s="646" t="s">
        <v>300</v>
      </c>
      <c r="K3" s="647"/>
      <c r="L3" s="635" t="s">
        <v>301</v>
      </c>
      <c r="M3" s="629" t="s">
        <v>120</v>
      </c>
    </row>
    <row r="4" spans="2:14" ht="19.5" customHeight="1">
      <c r="B4" s="628"/>
      <c r="C4" s="627"/>
      <c r="D4" s="649" t="s">
        <v>176</v>
      </c>
      <c r="E4" s="627"/>
      <c r="F4" s="648"/>
      <c r="G4" s="636"/>
      <c r="H4" s="627"/>
      <c r="I4" s="649" t="s">
        <v>176</v>
      </c>
      <c r="J4" s="627"/>
      <c r="K4" s="648"/>
      <c r="L4" s="636"/>
      <c r="M4" s="627" t="s">
        <v>279</v>
      </c>
      <c r="N4" s="628"/>
    </row>
    <row r="5" spans="2:13" ht="15" customHeight="1">
      <c r="B5" s="626" t="s">
        <v>280</v>
      </c>
      <c r="C5" s="630">
        <v>252132</v>
      </c>
      <c r="D5" s="644">
        <f>C5/$C$5*100</f>
        <v>100</v>
      </c>
      <c r="E5" s="644"/>
      <c r="F5" s="650">
        <v>264826</v>
      </c>
      <c r="G5" s="637">
        <f>C5/F5*100-100</f>
        <v>-4.793336001752095</v>
      </c>
      <c r="H5" s="630">
        <v>2329868</v>
      </c>
      <c r="I5" s="644">
        <f>H5/$H$5*100</f>
        <v>100</v>
      </c>
      <c r="J5" s="644"/>
      <c r="K5" s="650">
        <v>2490170</v>
      </c>
      <c r="L5" s="637">
        <f>H5/K5*100-100</f>
        <v>-6.43739182465454</v>
      </c>
      <c r="M5" s="629">
        <v>9.2</v>
      </c>
    </row>
    <row r="6" spans="2:13" ht="15" customHeight="1">
      <c r="B6" s="626" t="s">
        <v>281</v>
      </c>
      <c r="C6" s="630">
        <v>25210</v>
      </c>
      <c r="D6" s="644">
        <f aca="true" t="shared" si="0" ref="D6:D16">C6/$C$5*100</f>
        <v>9.998730823536878</v>
      </c>
      <c r="E6" s="644"/>
      <c r="F6" s="651">
        <v>28142</v>
      </c>
      <c r="G6" s="637">
        <f aca="true" t="shared" si="1" ref="G6:G16">C6/F6*100-100</f>
        <v>-10.41859142918058</v>
      </c>
      <c r="H6" s="630">
        <v>248329</v>
      </c>
      <c r="I6" s="644">
        <f>H6/$H$5*100</f>
        <v>10.65850082493944</v>
      </c>
      <c r="J6" s="644"/>
      <c r="K6" s="651">
        <v>269621</v>
      </c>
      <c r="L6" s="637">
        <f>H6/K6*100-100</f>
        <v>-7.897010989500075</v>
      </c>
      <c r="M6" s="629">
        <v>9.9</v>
      </c>
    </row>
    <row r="7" spans="2:13" ht="15" customHeight="1">
      <c r="B7" s="626" t="s">
        <v>282</v>
      </c>
      <c r="C7" s="630">
        <v>75750</v>
      </c>
      <c r="D7" s="644">
        <f t="shared" si="0"/>
        <v>30.043786587977728</v>
      </c>
      <c r="E7" s="644"/>
      <c r="F7" s="651">
        <v>76042</v>
      </c>
      <c r="G7" s="637">
        <f t="shared" si="1"/>
        <v>-0.38399831671969764</v>
      </c>
      <c r="H7" s="630">
        <v>737868</v>
      </c>
      <c r="I7" s="644">
        <f>H7/$H$5*100</f>
        <v>31.669948683788096</v>
      </c>
      <c r="J7" s="644"/>
      <c r="K7" s="651">
        <v>788697</v>
      </c>
      <c r="L7" s="637">
        <f>H7/K7*100-100</f>
        <v>-6.444680276455969</v>
      </c>
      <c r="M7" s="629">
        <v>9.7</v>
      </c>
    </row>
    <row r="8" spans="2:13" ht="15" customHeight="1">
      <c r="B8" s="626" t="s">
        <v>283</v>
      </c>
      <c r="C8" s="630">
        <v>18609</v>
      </c>
      <c r="D8" s="644">
        <f t="shared" si="0"/>
        <v>7.380657750702014</v>
      </c>
      <c r="E8" s="644"/>
      <c r="F8" s="651">
        <v>61461</v>
      </c>
      <c r="G8" s="637">
        <f>(C8+C9)/F8*100-100</f>
        <v>-8.263777029335671</v>
      </c>
      <c r="H8" s="630">
        <v>203392</v>
      </c>
      <c r="I8" s="644">
        <f>H8/$H$5*100</f>
        <v>8.729764948057143</v>
      </c>
      <c r="J8" s="644"/>
      <c r="K8" s="651">
        <v>622704</v>
      </c>
      <c r="L8" s="637">
        <f>(H8+H9)/K8*100-100</f>
        <v>-9.578708342968739</v>
      </c>
      <c r="M8" s="629">
        <v>10.9</v>
      </c>
    </row>
    <row r="9" spans="2:13" ht="15" customHeight="1">
      <c r="B9" s="626" t="s">
        <v>284</v>
      </c>
      <c r="C9" s="630">
        <v>37773</v>
      </c>
      <c r="D9" s="644">
        <f t="shared" si="0"/>
        <v>14.981438294226834</v>
      </c>
      <c r="E9" s="644"/>
      <c r="F9" s="652" t="s">
        <v>299</v>
      </c>
      <c r="G9" s="637" t="s">
        <v>299</v>
      </c>
      <c r="H9" s="630">
        <v>359665</v>
      </c>
      <c r="I9" s="644">
        <f>H9/$H$5*100</f>
        <v>15.437140644877736</v>
      </c>
      <c r="J9" s="644"/>
      <c r="K9" s="652" t="s">
        <v>299</v>
      </c>
      <c r="L9" s="637" t="s">
        <v>299</v>
      </c>
      <c r="M9" s="629">
        <v>9.5</v>
      </c>
    </row>
    <row r="10" spans="2:13" ht="15" customHeight="1">
      <c r="B10" s="626" t="s">
        <v>285</v>
      </c>
      <c r="C10" s="630">
        <v>25877</v>
      </c>
      <c r="D10" s="644">
        <f t="shared" si="0"/>
        <v>10.263274792568971</v>
      </c>
      <c r="E10" s="644"/>
      <c r="F10" s="651">
        <v>43572</v>
      </c>
      <c r="G10" s="637">
        <f>(C10+C11)/F10*100-100</f>
        <v>-3.4770035802809076</v>
      </c>
      <c r="H10" s="630">
        <v>269202</v>
      </c>
      <c r="I10" s="644">
        <f>H10/$H$5*100</f>
        <v>11.554388488961607</v>
      </c>
      <c r="J10" s="644"/>
      <c r="K10" s="651">
        <v>415344</v>
      </c>
      <c r="L10" s="637">
        <f>(H10+H11)/K10*100-100</f>
        <v>-2.875207057282637</v>
      </c>
      <c r="M10" s="629">
        <v>10.4</v>
      </c>
    </row>
    <row r="11" spans="2:13" ht="15" customHeight="1">
      <c r="B11" s="626" t="s">
        <v>286</v>
      </c>
      <c r="C11" s="630">
        <v>16180</v>
      </c>
      <c r="D11" s="644">
        <f t="shared" si="0"/>
        <v>6.417273491663098</v>
      </c>
      <c r="E11" s="644"/>
      <c r="F11" s="652" t="s">
        <v>299</v>
      </c>
      <c r="G11" s="637" t="s">
        <v>299</v>
      </c>
      <c r="H11" s="630">
        <v>134200</v>
      </c>
      <c r="I11" s="644">
        <f>H11/$H$5*100</f>
        <v>5.759982968992235</v>
      </c>
      <c r="J11" s="644"/>
      <c r="K11" s="652" t="s">
        <v>299</v>
      </c>
      <c r="L11" s="637" t="s">
        <v>299</v>
      </c>
      <c r="M11" s="629">
        <v>8.3</v>
      </c>
    </row>
    <row r="12" spans="2:13" ht="15" customHeight="1">
      <c r="B12" s="626" t="s">
        <v>287</v>
      </c>
      <c r="C12" s="630">
        <v>30050</v>
      </c>
      <c r="D12" s="644">
        <f t="shared" si="0"/>
        <v>11.918360224009646</v>
      </c>
      <c r="E12" s="644"/>
      <c r="F12" s="651">
        <v>49582</v>
      </c>
      <c r="G12" s="637">
        <f>(C12+C13)/F12*100-100</f>
        <v>-8.0553426646767</v>
      </c>
      <c r="H12" s="630">
        <v>284977</v>
      </c>
      <c r="I12" s="644">
        <f>H12/$H$5*100</f>
        <v>12.231465473580478</v>
      </c>
      <c r="J12" s="644"/>
      <c r="K12" s="651">
        <v>435647</v>
      </c>
      <c r="L12" s="637">
        <f>(H12+H13)/K12*100-100</f>
        <v>-6.398988171616011</v>
      </c>
      <c r="M12" s="629">
        <v>9.5</v>
      </c>
    </row>
    <row r="13" spans="2:13" ht="15" customHeight="1">
      <c r="B13" s="626" t="s">
        <v>288</v>
      </c>
      <c r="C13" s="630">
        <v>15538</v>
      </c>
      <c r="D13" s="644">
        <f t="shared" si="0"/>
        <v>6.162644963749147</v>
      </c>
      <c r="E13" s="644"/>
      <c r="F13" s="652" t="s">
        <v>299</v>
      </c>
      <c r="G13" s="637" t="s">
        <v>299</v>
      </c>
      <c r="H13" s="630">
        <v>122793</v>
      </c>
      <c r="I13" s="644">
        <f>H13/$H$5*100</f>
        <v>5.270384416627895</v>
      </c>
      <c r="J13" s="644"/>
      <c r="K13" s="652" t="s">
        <v>299</v>
      </c>
      <c r="L13" s="637" t="s">
        <v>299</v>
      </c>
      <c r="M13" s="629">
        <v>7.9</v>
      </c>
    </row>
    <row r="14" spans="2:13" ht="15" customHeight="1">
      <c r="B14" s="626" t="s">
        <v>289</v>
      </c>
      <c r="C14" s="630">
        <v>14686</v>
      </c>
      <c r="D14" s="644">
        <f t="shared" si="0"/>
        <v>5.8247267304427846</v>
      </c>
      <c r="E14" s="644"/>
      <c r="F14" s="651">
        <v>15845</v>
      </c>
      <c r="G14" s="637">
        <f t="shared" si="1"/>
        <v>-7.314610287156825</v>
      </c>
      <c r="H14" s="630">
        <v>94668</v>
      </c>
      <c r="I14" s="644">
        <f>H14/$H$5*100</f>
        <v>4.063234483670319</v>
      </c>
      <c r="J14" s="644"/>
      <c r="K14" s="651">
        <v>102212</v>
      </c>
      <c r="L14" s="637">
        <f>H14/K14*100-100</f>
        <v>-7.380738073807379</v>
      </c>
      <c r="M14" s="629">
        <v>6.4</v>
      </c>
    </row>
    <row r="15" spans="2:13" ht="15" customHeight="1">
      <c r="B15" s="626" t="s">
        <v>290</v>
      </c>
      <c r="C15" s="630">
        <v>6874</v>
      </c>
      <c r="D15" s="644">
        <f t="shared" si="0"/>
        <v>2.726349689845002</v>
      </c>
      <c r="E15" s="644"/>
      <c r="F15" s="651">
        <v>7004</v>
      </c>
      <c r="G15" s="637">
        <f t="shared" si="1"/>
        <v>-1.856082238720731</v>
      </c>
      <c r="H15" s="630">
        <v>50196</v>
      </c>
      <c r="I15" s="644">
        <f>H15/$H$5*100</f>
        <v>2.1544568190129225</v>
      </c>
      <c r="J15" s="644"/>
      <c r="K15" s="651">
        <v>49973</v>
      </c>
      <c r="L15" s="637">
        <f>H15/K15*100-100</f>
        <v>0.446240970123867</v>
      </c>
      <c r="M15" s="629">
        <v>7.3</v>
      </c>
    </row>
    <row r="16" spans="2:14" ht="15" customHeight="1">
      <c r="B16" s="625" t="s">
        <v>291</v>
      </c>
      <c r="C16" s="632">
        <v>10795</v>
      </c>
      <c r="D16" s="645">
        <f t="shared" si="0"/>
        <v>4.28148747481478</v>
      </c>
      <c r="E16" s="645"/>
      <c r="F16" s="653">
        <v>11320</v>
      </c>
      <c r="G16" s="639">
        <f t="shared" si="1"/>
        <v>-4.637809187279146</v>
      </c>
      <c r="H16" s="632">
        <v>72907</v>
      </c>
      <c r="I16" s="654">
        <f>H16/$H$5*100</f>
        <v>3.129233072431571</v>
      </c>
      <c r="J16" s="645"/>
      <c r="K16" s="653">
        <v>75593</v>
      </c>
      <c r="L16" s="639">
        <f>H16/K16*100-100</f>
        <v>-3.553239056526408</v>
      </c>
      <c r="M16" s="633">
        <v>6.8</v>
      </c>
      <c r="N16" s="625"/>
    </row>
    <row r="17" ht="15" customHeight="1">
      <c r="B17" s="626" t="s">
        <v>292</v>
      </c>
    </row>
    <row r="18" ht="15" customHeight="1">
      <c r="B18" s="626" t="s">
        <v>293</v>
      </c>
    </row>
    <row r="19" ht="15" customHeight="1">
      <c r="B19" s="626" t="s">
        <v>294</v>
      </c>
    </row>
    <row r="20" ht="15" customHeight="1">
      <c r="B20" s="626" t="s">
        <v>295</v>
      </c>
    </row>
    <row r="21" ht="15" customHeight="1">
      <c r="B21" s="626" t="s">
        <v>296</v>
      </c>
    </row>
    <row r="22" ht="15" customHeight="1">
      <c r="B22" s="626" t="s">
        <v>297</v>
      </c>
    </row>
    <row r="23" ht="15" customHeight="1">
      <c r="B23" s="626" t="s">
        <v>298</v>
      </c>
    </row>
  </sheetData>
  <mergeCells count="2">
    <mergeCell ref="C2:G2"/>
    <mergeCell ref="H2:L2"/>
  </mergeCells>
  <printOptions/>
  <pageMargins left="0.75" right="0.75" top="1" bottom="1" header="0.512" footer="0.512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I1" sqref="I1"/>
    </sheetView>
  </sheetViews>
  <sheetFormatPr defaultColWidth="7.50390625" defaultRowHeight="13.5"/>
  <cols>
    <col min="1" max="1" width="29.00390625" style="626" customWidth="1"/>
    <col min="2" max="2" width="9.625" style="655" customWidth="1"/>
    <col min="3" max="3" width="9.625" style="626" customWidth="1"/>
    <col min="4" max="4" width="9.625" style="655" customWidth="1"/>
    <col min="5" max="6" width="9.625" style="631" customWidth="1"/>
    <col min="7" max="7" width="10.75390625" style="655" customWidth="1"/>
    <col min="8" max="9" width="9.625" style="631" customWidth="1"/>
    <col min="10" max="16384" width="7.50390625" style="626" customWidth="1"/>
  </cols>
  <sheetData>
    <row r="1" ht="13.5">
      <c r="A1" s="626" t="s">
        <v>304</v>
      </c>
    </row>
    <row r="3" spans="1:9" ht="13.5">
      <c r="A3" s="625" t="s">
        <v>305</v>
      </c>
      <c r="B3" s="656"/>
      <c r="C3" s="625"/>
      <c r="D3" s="656"/>
      <c r="E3" s="638"/>
      <c r="F3" s="638"/>
      <c r="G3" s="656"/>
      <c r="H3" s="638"/>
      <c r="I3" s="638"/>
    </row>
    <row r="4" spans="1:9" ht="13.5">
      <c r="A4" s="657" t="s">
        <v>306</v>
      </c>
      <c r="B4" s="660" t="s">
        <v>324</v>
      </c>
      <c r="C4" s="661"/>
      <c r="D4" s="663" t="s">
        <v>325</v>
      </c>
      <c r="E4" s="665"/>
      <c r="F4" s="667"/>
      <c r="G4" s="660" t="s">
        <v>327</v>
      </c>
      <c r="H4" s="665"/>
      <c r="I4" s="665"/>
    </row>
    <row r="5" spans="1:9" ht="13.5">
      <c r="A5" s="648"/>
      <c r="B5" s="662"/>
      <c r="C5" s="643" t="s">
        <v>176</v>
      </c>
      <c r="D5" s="664"/>
      <c r="E5" s="666" t="s">
        <v>176</v>
      </c>
      <c r="F5" s="666" t="s">
        <v>326</v>
      </c>
      <c r="G5" s="662"/>
      <c r="H5" s="666" t="s">
        <v>176</v>
      </c>
      <c r="I5" s="668" t="s">
        <v>326</v>
      </c>
    </row>
    <row r="6" spans="1:9" ht="13.5">
      <c r="A6" s="658" t="s">
        <v>307</v>
      </c>
      <c r="B6" s="655">
        <v>25210</v>
      </c>
      <c r="C6" s="631">
        <f>B6/$B$6*100</f>
        <v>100</v>
      </c>
      <c r="D6" s="655">
        <v>30050</v>
      </c>
      <c r="E6" s="631">
        <f>D6/$D$6*100</f>
        <v>100</v>
      </c>
      <c r="F6" s="631">
        <f>B6/D6*100</f>
        <v>83.89351081530782</v>
      </c>
      <c r="G6" s="655">
        <v>252132</v>
      </c>
      <c r="H6" s="631">
        <f>G6/$G$6*100</f>
        <v>100</v>
      </c>
      <c r="I6" s="631">
        <f>B6/G6*100</f>
        <v>9.998730823536878</v>
      </c>
    </row>
    <row r="7" spans="1:3" ht="13.5">
      <c r="A7" s="658"/>
      <c r="C7" s="631"/>
    </row>
    <row r="8" spans="1:9" ht="13.5">
      <c r="A8" s="658" t="s">
        <v>308</v>
      </c>
      <c r="B8" s="655">
        <v>12</v>
      </c>
      <c r="C8" s="631">
        <f>B8/$B$6*100</f>
        <v>0.04760015866719556</v>
      </c>
      <c r="D8" s="655">
        <v>29</v>
      </c>
      <c r="E8" s="631">
        <f>D8/$D$6*100</f>
        <v>0.09650582362728785</v>
      </c>
      <c r="F8" s="631">
        <f>B8/D8*100</f>
        <v>41.37931034482759</v>
      </c>
      <c r="G8" s="655">
        <v>273</v>
      </c>
      <c r="H8" s="631">
        <f>G8/$G$6*100</f>
        <v>0.10827661701013755</v>
      </c>
      <c r="I8" s="631">
        <f>B8/G8*100</f>
        <v>4.395604395604396</v>
      </c>
    </row>
    <row r="9" spans="1:9" ht="13.5">
      <c r="A9" s="658" t="s">
        <v>309</v>
      </c>
      <c r="B9" s="655">
        <v>1</v>
      </c>
      <c r="C9" s="631">
        <f>B9/$B$6*100</f>
        <v>0.003966679888932963</v>
      </c>
      <c r="D9" s="655">
        <v>4</v>
      </c>
      <c r="E9" s="631">
        <f>D9/$D$6*100</f>
        <v>0.013311148086522461</v>
      </c>
      <c r="F9" s="631">
        <f>B9/D9*100</f>
        <v>25</v>
      </c>
      <c r="G9" s="655">
        <v>43</v>
      </c>
      <c r="H9" s="631">
        <f>G9/$G$6*100</f>
        <v>0.01705455872320848</v>
      </c>
      <c r="I9" s="631">
        <f>B9/G9*100</f>
        <v>2.3255813953488373</v>
      </c>
    </row>
    <row r="10" spans="1:9" ht="13.5">
      <c r="A10" s="658" t="s">
        <v>310</v>
      </c>
      <c r="B10" s="655">
        <v>0</v>
      </c>
      <c r="C10" s="631">
        <f>B10/$B$6*100</f>
        <v>0</v>
      </c>
      <c r="D10" s="655">
        <v>2</v>
      </c>
      <c r="E10" s="631">
        <f>D10/$D$6*100</f>
        <v>0.006655574043261231</v>
      </c>
      <c r="F10" s="631">
        <f>B10/D10*100</f>
        <v>0</v>
      </c>
      <c r="G10" s="655">
        <v>36</v>
      </c>
      <c r="H10" s="631">
        <f>G10/$G$6*100</f>
        <v>0.014278235210128028</v>
      </c>
      <c r="I10" s="631">
        <f>B10/G10*100</f>
        <v>0</v>
      </c>
    </row>
    <row r="11" spans="1:9" ht="13.5">
      <c r="A11" s="658" t="s">
        <v>311</v>
      </c>
      <c r="B11" s="655">
        <v>4</v>
      </c>
      <c r="C11" s="631">
        <f>B11/$B$6*100</f>
        <v>0.01586671955573185</v>
      </c>
      <c r="D11" s="655">
        <v>40</v>
      </c>
      <c r="E11" s="631">
        <f>D11/$D$6*100</f>
        <v>0.13311148086522462</v>
      </c>
      <c r="F11" s="631">
        <f>B11/D11*100</f>
        <v>10</v>
      </c>
      <c r="G11" s="655">
        <v>94</v>
      </c>
      <c r="H11" s="631">
        <f>G11/$G$6*100</f>
        <v>0.037282058604223185</v>
      </c>
      <c r="I11" s="631">
        <f>B11/G11*100</f>
        <v>4.25531914893617</v>
      </c>
    </row>
    <row r="12" spans="1:9" ht="13.5">
      <c r="A12" s="658" t="s">
        <v>312</v>
      </c>
      <c r="B12" s="655">
        <v>2145</v>
      </c>
      <c r="C12" s="631">
        <f>B12/$B$6*100</f>
        <v>8.508528361761206</v>
      </c>
      <c r="D12" s="655">
        <v>2914</v>
      </c>
      <c r="E12" s="631">
        <f>D12/$D$6*100</f>
        <v>9.697171381031614</v>
      </c>
      <c r="F12" s="631">
        <f>B12/D12*100</f>
        <v>73.61015785861359</v>
      </c>
      <c r="G12" s="655">
        <v>21694</v>
      </c>
      <c r="H12" s="631">
        <f>G12/$G$6*100</f>
        <v>8.60422318468104</v>
      </c>
      <c r="I12" s="631">
        <f>B12/G12*100</f>
        <v>9.88752650502443</v>
      </c>
    </row>
    <row r="13" spans="1:9" ht="13.5">
      <c r="A13" s="658" t="s">
        <v>313</v>
      </c>
      <c r="B13" s="655">
        <v>2187</v>
      </c>
      <c r="C13" s="631">
        <f>B13/$B$6*100</f>
        <v>8.67512891709639</v>
      </c>
      <c r="D13" s="655">
        <v>2815</v>
      </c>
      <c r="E13" s="631">
        <f>D13/$D$6*100</f>
        <v>9.367720465890184</v>
      </c>
      <c r="F13" s="631">
        <f>B13/D13*100</f>
        <v>77.69094138543517</v>
      </c>
      <c r="G13" s="655">
        <v>25107</v>
      </c>
      <c r="H13" s="631">
        <f>G13/$G$6*100</f>
        <v>9.957879206130123</v>
      </c>
      <c r="I13" s="631">
        <f>B13/G13*100</f>
        <v>8.710718126418927</v>
      </c>
    </row>
    <row r="14" spans="1:9" ht="13.5">
      <c r="A14" s="658" t="s">
        <v>314</v>
      </c>
      <c r="B14" s="655">
        <v>40</v>
      </c>
      <c r="C14" s="631">
        <f>B14/$B$6*100</f>
        <v>0.15866719555731854</v>
      </c>
      <c r="D14" s="655">
        <v>56</v>
      </c>
      <c r="E14" s="631">
        <f>D14/$D$6*100</f>
        <v>0.18635607321131448</v>
      </c>
      <c r="F14" s="631">
        <f>B14/D14*100</f>
        <v>71.42857142857143</v>
      </c>
      <c r="G14" s="655">
        <v>415</v>
      </c>
      <c r="H14" s="631">
        <f>G14/$G$6*100</f>
        <v>0.1645963225611981</v>
      </c>
      <c r="I14" s="631">
        <f>B14/G14*100</f>
        <v>9.63855421686747</v>
      </c>
    </row>
    <row r="15" spans="1:9" ht="13.5">
      <c r="A15" s="658" t="s">
        <v>315</v>
      </c>
      <c r="B15" s="655">
        <v>652</v>
      </c>
      <c r="C15" s="631">
        <f>B15/$B$6*100</f>
        <v>2.586275287584292</v>
      </c>
      <c r="D15" s="655">
        <v>923</v>
      </c>
      <c r="E15" s="631">
        <f>D15/$D$6*100</f>
        <v>3.071547420965058</v>
      </c>
      <c r="F15" s="631">
        <f>B15/D15*100</f>
        <v>70.63921993499459</v>
      </c>
      <c r="G15" s="655">
        <v>7476</v>
      </c>
      <c r="H15" s="631">
        <f>G15/$G$6*100</f>
        <v>2.9651135119699203</v>
      </c>
      <c r="I15" s="631">
        <f>B15/G15*100</f>
        <v>8.721241305510969</v>
      </c>
    </row>
    <row r="16" spans="1:9" ht="13.5">
      <c r="A16" s="658" t="s">
        <v>316</v>
      </c>
      <c r="B16" s="655">
        <v>11634</v>
      </c>
      <c r="C16" s="631">
        <f>B16/$B$6*100</f>
        <v>46.148353827846094</v>
      </c>
      <c r="D16" s="655">
        <v>13204</v>
      </c>
      <c r="E16" s="631">
        <f>D16/$D$6*100</f>
        <v>43.940099833610645</v>
      </c>
      <c r="F16" s="631">
        <f>B16/D16*100</f>
        <v>88.10966373826113</v>
      </c>
      <c r="G16" s="655">
        <v>109158</v>
      </c>
      <c r="H16" s="631">
        <f>G16/$G$6*100</f>
        <v>43.29398886297653</v>
      </c>
      <c r="I16" s="631">
        <f>B16/G16*100</f>
        <v>10.657945363601385</v>
      </c>
    </row>
    <row r="17" spans="1:9" ht="13.5">
      <c r="A17" s="658" t="s">
        <v>317</v>
      </c>
      <c r="B17" s="655">
        <v>491</v>
      </c>
      <c r="C17" s="631">
        <f>B17/$B$6*100</f>
        <v>1.947639825466085</v>
      </c>
      <c r="D17" s="655">
        <v>530</v>
      </c>
      <c r="E17" s="631">
        <f>D17/$D$6*100</f>
        <v>1.7637271214642263</v>
      </c>
      <c r="F17" s="631">
        <f>B17/D17*100</f>
        <v>92.64150943396227</v>
      </c>
      <c r="G17" s="655">
        <v>3741</v>
      </c>
      <c r="H17" s="631">
        <f>G17/$G$6*100</f>
        <v>1.4837466089191376</v>
      </c>
      <c r="I17" s="631">
        <f>B17/G17*100</f>
        <v>13.124832932371024</v>
      </c>
    </row>
    <row r="18" spans="1:9" ht="13.5">
      <c r="A18" s="658" t="s">
        <v>318</v>
      </c>
      <c r="B18" s="655">
        <v>955</v>
      </c>
      <c r="C18" s="631">
        <f>B18/$B$6*100</f>
        <v>3.78817929393098</v>
      </c>
      <c r="D18" s="655">
        <v>1044</v>
      </c>
      <c r="E18" s="631">
        <f>D18/$D$6*100</f>
        <v>3.4742096505823628</v>
      </c>
      <c r="F18" s="631">
        <f>B18/D18*100</f>
        <v>91.4750957854406</v>
      </c>
      <c r="G18" s="655">
        <v>11006</v>
      </c>
      <c r="H18" s="631">
        <f>G18/$G$6*100</f>
        <v>4.365173797851918</v>
      </c>
      <c r="I18" s="631">
        <f>B18/G18*100</f>
        <v>8.677085226240234</v>
      </c>
    </row>
    <row r="19" spans="1:9" ht="13.5">
      <c r="A19" s="658" t="s">
        <v>319</v>
      </c>
      <c r="B19" s="655">
        <v>6996</v>
      </c>
      <c r="C19" s="631">
        <f>B19/$B$6*100</f>
        <v>27.75089250297501</v>
      </c>
      <c r="D19" s="655">
        <v>8340</v>
      </c>
      <c r="E19" s="631">
        <f>D19/$D$6*100</f>
        <v>27.753743760399335</v>
      </c>
      <c r="F19" s="631">
        <f>B19/D19*100</f>
        <v>83.88489208633094</v>
      </c>
      <c r="G19" s="655">
        <v>71640</v>
      </c>
      <c r="H19" s="631">
        <f>G19/$G$6*100</f>
        <v>28.413688068154773</v>
      </c>
      <c r="I19" s="631">
        <f>B19/G19*100</f>
        <v>9.765494137353434</v>
      </c>
    </row>
    <row r="20" spans="1:9" ht="13.5">
      <c r="A20" s="659" t="s">
        <v>320</v>
      </c>
      <c r="B20" s="656">
        <v>93</v>
      </c>
      <c r="C20" s="638">
        <f>B20/$B$6*100</f>
        <v>0.36890122967076555</v>
      </c>
      <c r="D20" s="656">
        <v>149</v>
      </c>
      <c r="E20" s="638">
        <f>D20/$D$6*100</f>
        <v>0.49584026622296173</v>
      </c>
      <c r="F20" s="638">
        <f>B20/D20*100</f>
        <v>62.41610738255034</v>
      </c>
      <c r="G20" s="656">
        <v>1449</v>
      </c>
      <c r="H20" s="638">
        <f>G20/$G$6*100</f>
        <v>0.5746989672076531</v>
      </c>
      <c r="I20" s="638">
        <f>B20/G20*100</f>
        <v>6.418219461697723</v>
      </c>
    </row>
    <row r="21" spans="1:9" ht="13.5">
      <c r="A21" s="625" t="s">
        <v>321</v>
      </c>
      <c r="B21" s="656"/>
      <c r="C21" s="625"/>
      <c r="D21" s="656"/>
      <c r="E21" s="638"/>
      <c r="F21" s="638"/>
      <c r="G21" s="656"/>
      <c r="H21" s="638"/>
      <c r="I21" s="638"/>
    </row>
    <row r="22" spans="1:9" ht="13.5">
      <c r="A22" s="657" t="s">
        <v>306</v>
      </c>
      <c r="B22" s="660" t="s">
        <v>324</v>
      </c>
      <c r="C22" s="661"/>
      <c r="D22" s="663" t="s">
        <v>325</v>
      </c>
      <c r="E22" s="665"/>
      <c r="F22" s="667"/>
      <c r="G22" s="660" t="s">
        <v>327</v>
      </c>
      <c r="H22" s="665"/>
      <c r="I22" s="665"/>
    </row>
    <row r="23" spans="1:9" ht="13.5">
      <c r="A23" s="658"/>
      <c r="B23" s="662"/>
      <c r="C23" s="643" t="s">
        <v>176</v>
      </c>
      <c r="D23" s="664"/>
      <c r="E23" s="666" t="s">
        <v>176</v>
      </c>
      <c r="F23" s="666" t="s">
        <v>326</v>
      </c>
      <c r="G23" s="662"/>
      <c r="H23" s="666" t="s">
        <v>176</v>
      </c>
      <c r="I23" s="668" t="s">
        <v>326</v>
      </c>
    </row>
    <row r="24" spans="1:9" ht="13.5">
      <c r="A24" s="658" t="s">
        <v>322</v>
      </c>
      <c r="B24" s="655">
        <v>248329</v>
      </c>
      <c r="C24" s="631">
        <f>B24/$B$24*100</f>
        <v>100</v>
      </c>
      <c r="D24" s="655">
        <v>284977</v>
      </c>
      <c r="E24" s="631">
        <f>D24/$D$24*100</f>
        <v>100</v>
      </c>
      <c r="F24" s="631">
        <f>B24/D24*100</f>
        <v>87.1400148082126</v>
      </c>
      <c r="G24" s="655">
        <v>2329868</v>
      </c>
      <c r="H24" s="631">
        <f>G24/$G$24*100</f>
        <v>100</v>
      </c>
      <c r="I24" s="631">
        <f>B24/G24*100</f>
        <v>10.65850082493944</v>
      </c>
    </row>
    <row r="25" spans="1:3" ht="13.5">
      <c r="A25" s="658"/>
      <c r="C25" s="631"/>
    </row>
    <row r="26" spans="1:9" ht="13.5">
      <c r="A26" s="658" t="s">
        <v>308</v>
      </c>
      <c r="B26" s="655">
        <v>179</v>
      </c>
      <c r="C26" s="631">
        <f>B26/$B$24*100</f>
        <v>0.07208179471588096</v>
      </c>
      <c r="D26" s="655">
        <v>462</v>
      </c>
      <c r="E26" s="631">
        <f>D26/$D$24*100</f>
        <v>0.1621183463928668</v>
      </c>
      <c r="F26" s="631">
        <f>B26/D26*100</f>
        <v>38.74458874458874</v>
      </c>
      <c r="G26" s="655">
        <v>3378</v>
      </c>
      <c r="H26" s="631">
        <f>G26/$G$24*100</f>
        <v>0.1449867546144245</v>
      </c>
      <c r="I26" s="631">
        <f>B26/G26*100</f>
        <v>5.298993487270574</v>
      </c>
    </row>
    <row r="27" spans="1:9" ht="13.5">
      <c r="A27" s="658" t="s">
        <v>309</v>
      </c>
      <c r="B27" s="655">
        <v>1</v>
      </c>
      <c r="C27" s="631">
        <f>B27/$B$24*100</f>
        <v>0.0004026915905915137</v>
      </c>
      <c r="D27" s="655">
        <v>157</v>
      </c>
      <c r="E27" s="631">
        <f>D27/$D$24*100</f>
        <v>0.055092165332640886</v>
      </c>
      <c r="F27" s="631">
        <f>B27/D27*100</f>
        <v>0.6369426751592357</v>
      </c>
      <c r="G27" s="655">
        <v>489</v>
      </c>
      <c r="H27" s="631">
        <f>G27/$G$24*100</f>
        <v>0.020988313501022378</v>
      </c>
      <c r="I27" s="631">
        <f>B27/G27*100</f>
        <v>0.2044989775051125</v>
      </c>
    </row>
    <row r="28" spans="1:9" ht="13.5">
      <c r="A28" s="658" t="s">
        <v>310</v>
      </c>
      <c r="B28" s="655">
        <v>0</v>
      </c>
      <c r="C28" s="631">
        <f>B28/$B$24*100</f>
        <v>0</v>
      </c>
      <c r="D28" s="655">
        <v>12</v>
      </c>
      <c r="E28" s="631">
        <f>D28/$D$24*100</f>
        <v>0.004210866140074462</v>
      </c>
      <c r="F28" s="631">
        <f>B28/D28*100</f>
        <v>0</v>
      </c>
      <c r="G28" s="655">
        <v>425</v>
      </c>
      <c r="H28" s="631">
        <f>G28/$G$24*100</f>
        <v>0.018241376764692247</v>
      </c>
      <c r="I28" s="631">
        <f>B28/G28*100</f>
        <v>0</v>
      </c>
    </row>
    <row r="29" spans="1:9" ht="13.5">
      <c r="A29" s="658" t="s">
        <v>311</v>
      </c>
      <c r="B29" s="655">
        <v>63</v>
      </c>
      <c r="C29" s="631">
        <f>B29/$B$24*100</f>
        <v>0.025369570207265362</v>
      </c>
      <c r="D29" s="655">
        <v>426</v>
      </c>
      <c r="E29" s="631">
        <f>D29/$D$24*100</f>
        <v>0.14948574797264338</v>
      </c>
      <c r="F29" s="631">
        <f>B29/D29*100</f>
        <v>14.788732394366196</v>
      </c>
      <c r="G29" s="655">
        <v>952</v>
      </c>
      <c r="H29" s="631">
        <f>G29/$G$24*100</f>
        <v>0.04086068395291064</v>
      </c>
      <c r="I29" s="631">
        <f>B29/G29*100</f>
        <v>6.61764705882353</v>
      </c>
    </row>
    <row r="30" spans="1:9" ht="13.5">
      <c r="A30" s="658" t="s">
        <v>312</v>
      </c>
      <c r="B30" s="655">
        <v>21636</v>
      </c>
      <c r="C30" s="631">
        <f>B30/$B$24*100</f>
        <v>8.71263525403799</v>
      </c>
      <c r="D30" s="655">
        <v>25134</v>
      </c>
      <c r="E30" s="631">
        <f>D30/$D$24*100</f>
        <v>8.819659130385961</v>
      </c>
      <c r="F30" s="631">
        <f>B30/D30*100</f>
        <v>86.08259727858677</v>
      </c>
      <c r="G30" s="655">
        <v>167399</v>
      </c>
      <c r="H30" s="631">
        <f>G30/$G$24*100</f>
        <v>7.184913480076983</v>
      </c>
      <c r="I30" s="631">
        <f>B30/G30*100</f>
        <v>12.924808391925877</v>
      </c>
    </row>
    <row r="31" spans="1:9" ht="13.5">
      <c r="A31" s="658" t="s">
        <v>313</v>
      </c>
      <c r="B31" s="655">
        <v>49732</v>
      </c>
      <c r="C31" s="631">
        <f>B31/$B$24*100</f>
        <v>20.026658183297158</v>
      </c>
      <c r="D31" s="655">
        <v>60913</v>
      </c>
      <c r="E31" s="631">
        <f>D31/$D$24*100</f>
        <v>21.374707432529643</v>
      </c>
      <c r="F31" s="631">
        <f>B31/D31*100</f>
        <v>81.64431237995173</v>
      </c>
      <c r="G31" s="655">
        <v>475279</v>
      </c>
      <c r="H31" s="631">
        <f>G31/$G$24*100</f>
        <v>20.3993960172851</v>
      </c>
      <c r="I31" s="631">
        <f>B31/G31*100</f>
        <v>10.46374866131262</v>
      </c>
    </row>
    <row r="32" spans="1:9" ht="13.5">
      <c r="A32" s="658" t="s">
        <v>314</v>
      </c>
      <c r="B32" s="655">
        <v>1853</v>
      </c>
      <c r="C32" s="631">
        <f>B32/$B$24*100</f>
        <v>0.7461875173660749</v>
      </c>
      <c r="D32" s="655">
        <v>1983</v>
      </c>
      <c r="E32" s="631">
        <f>D32/$D$24*100</f>
        <v>0.6958456296473048</v>
      </c>
      <c r="F32" s="631">
        <f>B32/D32*100</f>
        <v>93.44427634896621</v>
      </c>
      <c r="G32" s="655">
        <v>12341</v>
      </c>
      <c r="H32" s="631">
        <f>G32/$G$24*100</f>
        <v>0.5296866603601578</v>
      </c>
      <c r="I32" s="631">
        <f>B32/G32*100</f>
        <v>15.014990681468277</v>
      </c>
    </row>
    <row r="33" spans="1:9" ht="13.5">
      <c r="A33" s="658" t="s">
        <v>315</v>
      </c>
      <c r="B33" s="655">
        <v>15816</v>
      </c>
      <c r="C33" s="631">
        <f>B33/$B$24*100</f>
        <v>6.36897019679538</v>
      </c>
      <c r="D33" s="655">
        <v>18841</v>
      </c>
      <c r="E33" s="631">
        <f>D33/$D$24*100</f>
        <v>6.611410745428578</v>
      </c>
      <c r="F33" s="631">
        <f>B33/D33*100</f>
        <v>83.94458892840083</v>
      </c>
      <c r="G33" s="655">
        <v>151103</v>
      </c>
      <c r="H33" s="631">
        <f>G33/$G$24*100</f>
        <v>6.485474713588925</v>
      </c>
      <c r="I33" s="631">
        <f>B33/G33*100</f>
        <v>10.467032421593219</v>
      </c>
    </row>
    <row r="34" spans="1:9" ht="13.5">
      <c r="A34" s="658" t="s">
        <v>316</v>
      </c>
      <c r="B34" s="655">
        <v>78508</v>
      </c>
      <c r="C34" s="631">
        <f>B34/$B$24*100</f>
        <v>31.614511394158555</v>
      </c>
      <c r="D34" s="655">
        <v>86143</v>
      </c>
      <c r="E34" s="631">
        <f>D34/$D$24*100</f>
        <v>30.2280534920362</v>
      </c>
      <c r="F34" s="631">
        <f>B34/D34*100</f>
        <v>91.13683061885469</v>
      </c>
      <c r="G34" s="655">
        <v>699125</v>
      </c>
      <c r="H34" s="631">
        <f>G34/$G$24*100</f>
        <v>30.007064777918753</v>
      </c>
      <c r="I34" s="631">
        <f>B34/G34*100</f>
        <v>11.22946540318255</v>
      </c>
    </row>
    <row r="35" spans="1:9" ht="13.5">
      <c r="A35" s="658" t="s">
        <v>317</v>
      </c>
      <c r="B35" s="655">
        <v>8036</v>
      </c>
      <c r="C35" s="631">
        <f>B35/$B$24*100</f>
        <v>3.236029621993404</v>
      </c>
      <c r="D35" s="655">
        <v>8462</v>
      </c>
      <c r="E35" s="631">
        <f>D35/$D$24*100</f>
        <v>2.9693624397758414</v>
      </c>
      <c r="F35" s="631">
        <f>B35/D35*100</f>
        <v>94.9657291420468</v>
      </c>
      <c r="G35" s="655">
        <v>52744</v>
      </c>
      <c r="H35" s="631">
        <f>G35/$G$24*100</f>
        <v>2.263819237828066</v>
      </c>
      <c r="I35" s="631">
        <f>B35/G35*100</f>
        <v>15.23585621113302</v>
      </c>
    </row>
    <row r="36" spans="1:9" ht="13.5">
      <c r="A36" s="658" t="s">
        <v>318</v>
      </c>
      <c r="B36" s="655">
        <v>3426</v>
      </c>
      <c r="C36" s="631">
        <f>B36/$B$24*100</f>
        <v>1.379621389366526</v>
      </c>
      <c r="D36" s="655">
        <v>3609</v>
      </c>
      <c r="E36" s="631">
        <f>D36/$D$24*100</f>
        <v>1.2664179916273945</v>
      </c>
      <c r="F36" s="631">
        <f>B36/D36*100</f>
        <v>94.92934330839567</v>
      </c>
      <c r="G36" s="655">
        <v>39915</v>
      </c>
      <c r="H36" s="631">
        <f>G36/$G$24*100</f>
        <v>1.713187184853391</v>
      </c>
      <c r="I36" s="631">
        <f>B36/G36*100</f>
        <v>8.58323938369034</v>
      </c>
    </row>
    <row r="37" spans="1:9" ht="13.5">
      <c r="A37" s="658" t="s">
        <v>319</v>
      </c>
      <c r="B37" s="655">
        <v>64195</v>
      </c>
      <c r="C37" s="631">
        <f>B37/$B$24*100</f>
        <v>25.85078665802222</v>
      </c>
      <c r="D37" s="655">
        <v>72889</v>
      </c>
      <c r="E37" s="631">
        <f>D37/$D$24*100</f>
        <v>25.577151840323957</v>
      </c>
      <c r="F37" s="631">
        <f>B37/D37*100</f>
        <v>88.07227428006969</v>
      </c>
      <c r="G37" s="655">
        <v>661630</v>
      </c>
      <c r="H37" s="631">
        <f>G37/$G$24*100</f>
        <v>28.397746138407843</v>
      </c>
      <c r="I37" s="631">
        <f>B37/G37*100</f>
        <v>9.702552786300501</v>
      </c>
    </row>
    <row r="38" spans="1:9" ht="13.5">
      <c r="A38" s="659" t="s">
        <v>320</v>
      </c>
      <c r="B38" s="656">
        <v>4884</v>
      </c>
      <c r="C38" s="638">
        <f>B38/$B$24*100</f>
        <v>1.966745728448953</v>
      </c>
      <c r="D38" s="656">
        <v>5946</v>
      </c>
      <c r="E38" s="638">
        <f>D38/$D$24*100</f>
        <v>2.086484172406896</v>
      </c>
      <c r="F38" s="638">
        <f>B38/D38*100</f>
        <v>82.13925327951564</v>
      </c>
      <c r="G38" s="656">
        <v>65088</v>
      </c>
      <c r="H38" s="638">
        <f>G38/$G$24*100</f>
        <v>2.793634660847739</v>
      </c>
      <c r="I38" s="638">
        <f>B38/G38*100</f>
        <v>7.503687315634218</v>
      </c>
    </row>
    <row r="39" ht="13.5">
      <c r="A39" s="626" t="s">
        <v>323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C2" sqref="C2"/>
    </sheetView>
  </sheetViews>
  <sheetFormatPr defaultColWidth="9.00390625" defaultRowHeight="13.5"/>
  <cols>
    <col min="1" max="1" width="2.00390625" style="0" customWidth="1"/>
    <col min="2" max="2" width="2.375" style="0" customWidth="1"/>
    <col min="3" max="3" width="6.75390625" style="0" customWidth="1"/>
    <col min="4" max="5" width="6.625" style="0" customWidth="1"/>
    <col min="6" max="6" width="7.00390625" style="0" customWidth="1"/>
    <col min="7" max="7" width="6.625" style="0" customWidth="1"/>
    <col min="8" max="9" width="7.00390625" style="0" customWidth="1"/>
    <col min="10" max="10" width="6.625" style="0" customWidth="1"/>
    <col min="11" max="12" width="7.00390625" style="0" customWidth="1"/>
    <col min="13" max="13" width="6.625" style="0" customWidth="1"/>
  </cols>
  <sheetData>
    <row r="1" spans="1:13" ht="13.5">
      <c r="A1" s="1"/>
      <c r="B1" s="1"/>
      <c r="C1" s="1" t="s">
        <v>30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>
      <c r="A3" s="1"/>
      <c r="B3" s="49"/>
      <c r="C3" s="49"/>
      <c r="D3" s="49"/>
      <c r="E3" s="49"/>
      <c r="F3" s="50"/>
      <c r="G3" s="49"/>
      <c r="H3" s="51"/>
      <c r="I3" s="50"/>
      <c r="J3" s="49"/>
      <c r="K3" s="51"/>
      <c r="L3" s="50"/>
      <c r="M3" s="49"/>
    </row>
    <row r="4" spans="1:13" ht="13.5">
      <c r="A4" s="1"/>
      <c r="B4" s="52"/>
      <c r="C4" s="53" t="s">
        <v>31</v>
      </c>
      <c r="D4" s="52"/>
      <c r="E4" s="52"/>
      <c r="F4" s="54" t="s">
        <v>32</v>
      </c>
      <c r="G4" s="55" t="s">
        <v>33</v>
      </c>
      <c r="H4" s="55" t="s">
        <v>34</v>
      </c>
      <c r="I4" s="54" t="s">
        <v>35</v>
      </c>
      <c r="J4" s="55" t="s">
        <v>33</v>
      </c>
      <c r="K4" s="55" t="s">
        <v>34</v>
      </c>
      <c r="L4" s="54" t="s">
        <v>36</v>
      </c>
      <c r="M4" s="56" t="s">
        <v>33</v>
      </c>
    </row>
    <row r="5" spans="1:13" ht="13.5">
      <c r="A5" s="1"/>
      <c r="B5" s="57"/>
      <c r="C5" s="52"/>
      <c r="D5" s="43"/>
      <c r="E5" s="43"/>
      <c r="F5" s="58"/>
      <c r="G5" s="59" t="s">
        <v>37</v>
      </c>
      <c r="H5" s="60"/>
      <c r="I5" s="61"/>
      <c r="J5" s="59" t="s">
        <v>37</v>
      </c>
      <c r="K5" s="60"/>
      <c r="L5" s="61"/>
      <c r="M5" s="62" t="s">
        <v>37</v>
      </c>
    </row>
    <row r="6" spans="1:13" ht="13.5">
      <c r="A6" s="63"/>
      <c r="B6" s="64"/>
      <c r="C6" s="65" t="s">
        <v>38</v>
      </c>
      <c r="D6" s="66"/>
      <c r="E6" s="67"/>
      <c r="F6" s="68">
        <v>25210</v>
      </c>
      <c r="G6" s="69">
        <v>100</v>
      </c>
      <c r="H6" s="70">
        <v>-2932</v>
      </c>
      <c r="I6" s="71">
        <v>28142</v>
      </c>
      <c r="J6" s="69">
        <v>100</v>
      </c>
      <c r="K6" s="72">
        <v>-283</v>
      </c>
      <c r="L6" s="71">
        <v>28425</v>
      </c>
      <c r="M6" s="69">
        <v>100</v>
      </c>
    </row>
    <row r="7" spans="1:13" ht="13.5">
      <c r="A7" s="1"/>
      <c r="B7" s="73"/>
      <c r="C7" s="74" t="s">
        <v>39</v>
      </c>
      <c r="D7" s="75"/>
      <c r="E7" s="76"/>
      <c r="F7" s="68">
        <v>13</v>
      </c>
      <c r="G7" s="77">
        <v>0.05156683855612852</v>
      </c>
      <c r="H7" s="78">
        <v>-3</v>
      </c>
      <c r="I7" s="79">
        <v>16</v>
      </c>
      <c r="J7" s="77">
        <v>0.05685452348802502</v>
      </c>
      <c r="K7" s="80">
        <v>2</v>
      </c>
      <c r="L7" s="79">
        <v>14</v>
      </c>
      <c r="M7" s="77">
        <v>0.04925241864555849</v>
      </c>
    </row>
    <row r="8" spans="1:13" ht="13.5">
      <c r="A8" s="1"/>
      <c r="B8" s="73"/>
      <c r="C8" s="74" t="s">
        <v>40</v>
      </c>
      <c r="D8" s="75"/>
      <c r="E8" s="76"/>
      <c r="F8" s="68">
        <v>4</v>
      </c>
      <c r="G8" s="77">
        <v>0.01586671955573185</v>
      </c>
      <c r="H8" s="78">
        <v>-1</v>
      </c>
      <c r="I8" s="79">
        <v>5</v>
      </c>
      <c r="J8" s="77">
        <v>0.017767038590007816</v>
      </c>
      <c r="K8" s="80">
        <v>0</v>
      </c>
      <c r="L8" s="79">
        <v>5</v>
      </c>
      <c r="M8" s="77">
        <v>0.01759014951627089</v>
      </c>
    </row>
    <row r="9" spans="1:13" ht="13.5">
      <c r="A9" s="1"/>
      <c r="B9" s="81"/>
      <c r="C9" s="74" t="s">
        <v>41</v>
      </c>
      <c r="D9" s="75"/>
      <c r="E9" s="76"/>
      <c r="F9" s="68">
        <v>2145</v>
      </c>
      <c r="G9" s="77">
        <v>8.508528361761206</v>
      </c>
      <c r="H9" s="82">
        <v>-285</v>
      </c>
      <c r="I9" s="79">
        <v>2430</v>
      </c>
      <c r="J9" s="77">
        <v>8.6347807547438</v>
      </c>
      <c r="K9" s="80">
        <v>182</v>
      </c>
      <c r="L9" s="79">
        <v>2248</v>
      </c>
      <c r="M9" s="77">
        <v>7.908531222515391</v>
      </c>
    </row>
    <row r="10" spans="1:13" ht="13.5">
      <c r="A10" s="1"/>
      <c r="B10" s="73"/>
      <c r="C10" s="74" t="s">
        <v>42</v>
      </c>
      <c r="D10" s="75"/>
      <c r="E10" s="76"/>
      <c r="F10" s="68">
        <v>2187</v>
      </c>
      <c r="G10" s="77">
        <v>8.67512891709639</v>
      </c>
      <c r="H10" s="82">
        <v>-527</v>
      </c>
      <c r="I10" s="79">
        <v>2714</v>
      </c>
      <c r="J10" s="77">
        <v>9.643948546656244</v>
      </c>
      <c r="K10" s="82">
        <v>-188</v>
      </c>
      <c r="L10" s="79">
        <v>2902</v>
      </c>
      <c r="M10" s="77">
        <v>10.209322779243625</v>
      </c>
    </row>
    <row r="11" spans="1:13" ht="13.5">
      <c r="A11" s="1"/>
      <c r="B11" s="81"/>
      <c r="C11" s="83" t="s">
        <v>43</v>
      </c>
      <c r="D11" s="75"/>
      <c r="E11" s="76"/>
      <c r="F11" s="68">
        <v>40</v>
      </c>
      <c r="G11" s="77">
        <v>0.15866719555731854</v>
      </c>
      <c r="H11" s="82">
        <v>1</v>
      </c>
      <c r="I11" s="79">
        <v>39</v>
      </c>
      <c r="J11" s="77">
        <v>0.13858290100206097</v>
      </c>
      <c r="K11" s="80">
        <v>0</v>
      </c>
      <c r="L11" s="79">
        <v>39</v>
      </c>
      <c r="M11" s="77">
        <v>0.13720316622691292</v>
      </c>
    </row>
    <row r="12" spans="1:13" ht="13.5">
      <c r="A12" s="1"/>
      <c r="B12" s="81"/>
      <c r="C12" s="74" t="s">
        <v>44</v>
      </c>
      <c r="D12" s="75"/>
      <c r="E12" s="76"/>
      <c r="F12" s="68">
        <v>652</v>
      </c>
      <c r="G12" s="77">
        <v>2.586275287584292</v>
      </c>
      <c r="H12" s="82">
        <v>4</v>
      </c>
      <c r="I12" s="79">
        <v>648</v>
      </c>
      <c r="J12" s="77">
        <v>2.302608201265013</v>
      </c>
      <c r="K12" s="80">
        <v>31</v>
      </c>
      <c r="L12" s="79">
        <v>617</v>
      </c>
      <c r="M12" s="77">
        <v>2.1706244503078276</v>
      </c>
    </row>
    <row r="13" spans="1:13" ht="13.5">
      <c r="A13" s="1"/>
      <c r="B13" s="81"/>
      <c r="C13" s="74" t="s">
        <v>45</v>
      </c>
      <c r="D13" s="75"/>
      <c r="E13" s="76"/>
      <c r="F13" s="68">
        <v>11634</v>
      </c>
      <c r="G13" s="77">
        <v>46.148353827846094</v>
      </c>
      <c r="H13" s="80">
        <v>-1772</v>
      </c>
      <c r="I13" s="79">
        <v>13406</v>
      </c>
      <c r="J13" s="77">
        <v>47.63698386752896</v>
      </c>
      <c r="K13" s="82">
        <v>-602</v>
      </c>
      <c r="L13" s="79">
        <v>14008</v>
      </c>
      <c r="M13" s="77">
        <v>49.28056288478452</v>
      </c>
    </row>
    <row r="14" spans="1:13" ht="13.5">
      <c r="A14" s="1"/>
      <c r="B14" s="81"/>
      <c r="C14" s="74" t="s">
        <v>46</v>
      </c>
      <c r="D14" s="75"/>
      <c r="E14" s="76"/>
      <c r="F14" s="68">
        <v>491</v>
      </c>
      <c r="G14" s="77">
        <v>1.947639825466085</v>
      </c>
      <c r="H14" s="84">
        <v>-21</v>
      </c>
      <c r="I14" s="79">
        <v>512</v>
      </c>
      <c r="J14" s="77">
        <v>1.8193447516168006</v>
      </c>
      <c r="K14" s="78">
        <v>-3</v>
      </c>
      <c r="L14" s="79">
        <v>515</v>
      </c>
      <c r="M14" s="77">
        <v>1.8117854001759015</v>
      </c>
    </row>
    <row r="15" spans="1:13" ht="13.5">
      <c r="A15" s="1"/>
      <c r="B15" s="81"/>
      <c r="C15" s="74" t="s">
        <v>47</v>
      </c>
      <c r="D15" s="75"/>
      <c r="E15" s="76"/>
      <c r="F15" s="68">
        <v>955</v>
      </c>
      <c r="G15" s="77">
        <v>3.78817929393098</v>
      </c>
      <c r="H15" s="84">
        <v>-97</v>
      </c>
      <c r="I15" s="79">
        <v>1052</v>
      </c>
      <c r="J15" s="77">
        <v>3.7381849193376446</v>
      </c>
      <c r="K15" s="84">
        <v>-19</v>
      </c>
      <c r="L15" s="79">
        <v>1071</v>
      </c>
      <c r="M15" s="77">
        <v>3.7678100263852246</v>
      </c>
    </row>
    <row r="16" spans="1:13" ht="13.5">
      <c r="A16" s="1"/>
      <c r="B16" s="81"/>
      <c r="C16" s="74" t="s">
        <v>48</v>
      </c>
      <c r="D16" s="75"/>
      <c r="E16" s="76"/>
      <c r="F16" s="68">
        <v>6996</v>
      </c>
      <c r="G16" s="77">
        <v>27.75089250297501</v>
      </c>
      <c r="H16" s="82">
        <v>-233</v>
      </c>
      <c r="I16" s="79">
        <v>7229</v>
      </c>
      <c r="J16" s="77">
        <v>25.687584393433305</v>
      </c>
      <c r="K16" s="80">
        <v>314</v>
      </c>
      <c r="L16" s="79">
        <v>6915</v>
      </c>
      <c r="M16" s="77">
        <v>24.32717678100264</v>
      </c>
    </row>
    <row r="17" spans="1:13" ht="13.5">
      <c r="A17" s="63"/>
      <c r="B17" s="85"/>
      <c r="C17" s="83" t="s">
        <v>49</v>
      </c>
      <c r="D17" s="75"/>
      <c r="E17" s="76"/>
      <c r="F17" s="86">
        <v>93</v>
      </c>
      <c r="G17" s="87">
        <v>0.36890122967076555</v>
      </c>
      <c r="H17" s="88">
        <v>2</v>
      </c>
      <c r="I17" s="89">
        <v>91</v>
      </c>
      <c r="J17" s="87">
        <v>0.3233601023381423</v>
      </c>
      <c r="K17" s="90">
        <v>0</v>
      </c>
      <c r="L17" s="89">
        <v>91</v>
      </c>
      <c r="M17" s="87">
        <v>0.3201407211961302</v>
      </c>
    </row>
    <row r="18" spans="1:13" ht="13.5">
      <c r="A18" s="91"/>
      <c r="B18" s="92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</row>
    <row r="19" spans="1:13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3.5">
      <c r="A20" s="1"/>
      <c r="B20" s="1"/>
      <c r="C20" s="1" t="s">
        <v>50</v>
      </c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3.5">
      <c r="A22" s="1"/>
      <c r="B22" s="49"/>
      <c r="C22" s="49"/>
      <c r="D22" s="49"/>
      <c r="E22" s="49"/>
      <c r="F22" s="50"/>
      <c r="G22" s="49"/>
      <c r="H22" s="51"/>
      <c r="I22" s="50"/>
      <c r="J22" s="49"/>
      <c r="K22" s="51"/>
      <c r="L22" s="50"/>
      <c r="M22" s="49"/>
    </row>
    <row r="23" spans="1:13" ht="13.5">
      <c r="A23" s="1"/>
      <c r="B23" s="52"/>
      <c r="C23" s="53" t="s">
        <v>31</v>
      </c>
      <c r="D23" s="52"/>
      <c r="E23" s="52"/>
      <c r="F23" s="54" t="s">
        <v>32</v>
      </c>
      <c r="G23" s="55" t="s">
        <v>33</v>
      </c>
      <c r="H23" s="55" t="s">
        <v>34</v>
      </c>
      <c r="I23" s="54" t="s">
        <v>35</v>
      </c>
      <c r="J23" s="55" t="s">
        <v>33</v>
      </c>
      <c r="K23" s="55" t="s">
        <v>34</v>
      </c>
      <c r="L23" s="54" t="s">
        <v>36</v>
      </c>
      <c r="M23" s="56" t="s">
        <v>33</v>
      </c>
    </row>
    <row r="24" spans="1:13" ht="13.5">
      <c r="A24" s="1"/>
      <c r="B24" s="57"/>
      <c r="C24" s="52"/>
      <c r="D24" s="43"/>
      <c r="E24" s="43"/>
      <c r="F24" s="58"/>
      <c r="G24" s="59" t="s">
        <v>37</v>
      </c>
      <c r="H24" s="60"/>
      <c r="I24" s="61"/>
      <c r="J24" s="59" t="s">
        <v>37</v>
      </c>
      <c r="K24" s="60"/>
      <c r="L24" s="61"/>
      <c r="M24" s="62" t="s">
        <v>37</v>
      </c>
    </row>
    <row r="25" spans="1:13" ht="13.5">
      <c r="A25" s="63"/>
      <c r="B25" s="64"/>
      <c r="C25" s="65" t="s">
        <v>38</v>
      </c>
      <c r="D25" s="66"/>
      <c r="E25" s="67"/>
      <c r="F25" s="68">
        <v>248329</v>
      </c>
      <c r="G25" s="69">
        <v>100</v>
      </c>
      <c r="H25" s="70">
        <v>-21292</v>
      </c>
      <c r="I25" s="71">
        <v>269621</v>
      </c>
      <c r="J25" s="69">
        <v>100</v>
      </c>
      <c r="K25" s="72">
        <v>15961</v>
      </c>
      <c r="L25" s="71">
        <v>253660</v>
      </c>
      <c r="M25" s="69">
        <v>100</v>
      </c>
    </row>
    <row r="26" spans="1:13" ht="13.5">
      <c r="A26" s="1"/>
      <c r="B26" s="73"/>
      <c r="C26" s="74" t="s">
        <v>39</v>
      </c>
      <c r="D26" s="75"/>
      <c r="E26" s="76"/>
      <c r="F26" s="68">
        <v>180</v>
      </c>
      <c r="G26" s="77">
        <v>0.07248448630647246</v>
      </c>
      <c r="H26" s="94">
        <v>-145</v>
      </c>
      <c r="I26" s="79">
        <v>325</v>
      </c>
      <c r="J26" s="77">
        <v>0.1205395722143305</v>
      </c>
      <c r="K26" s="80">
        <v>61</v>
      </c>
      <c r="L26" s="79">
        <v>264</v>
      </c>
      <c r="M26" s="69">
        <v>0.10407632263660017</v>
      </c>
    </row>
    <row r="27" spans="1:13" ht="13.5">
      <c r="A27" s="1"/>
      <c r="B27" s="73"/>
      <c r="C27" s="74" t="s">
        <v>40</v>
      </c>
      <c r="D27" s="75"/>
      <c r="E27" s="76"/>
      <c r="F27" s="68">
        <v>63</v>
      </c>
      <c r="G27" s="77">
        <v>0.025369570207265362</v>
      </c>
      <c r="H27" s="78">
        <v>17</v>
      </c>
      <c r="I27" s="79">
        <v>46</v>
      </c>
      <c r="J27" s="77">
        <v>0.017060985605720624</v>
      </c>
      <c r="K27" s="80">
        <v>20</v>
      </c>
      <c r="L27" s="79">
        <v>26</v>
      </c>
      <c r="M27" s="69">
        <v>0.010249940865725775</v>
      </c>
    </row>
    <row r="28" spans="1:13" ht="13.5">
      <c r="A28" s="1"/>
      <c r="B28" s="81"/>
      <c r="C28" s="74" t="s">
        <v>41</v>
      </c>
      <c r="D28" s="75"/>
      <c r="E28" s="76"/>
      <c r="F28" s="68">
        <v>21636</v>
      </c>
      <c r="G28" s="77">
        <v>8.71263525403799</v>
      </c>
      <c r="H28" s="95">
        <v>-4393</v>
      </c>
      <c r="I28" s="79">
        <v>26029</v>
      </c>
      <c r="J28" s="77">
        <v>9.653921615897872</v>
      </c>
      <c r="K28" s="80">
        <v>2392</v>
      </c>
      <c r="L28" s="79">
        <v>23637</v>
      </c>
      <c r="M28" s="69">
        <v>9.318378932429235</v>
      </c>
    </row>
    <row r="29" spans="1:13" ht="13.5">
      <c r="A29" s="1"/>
      <c r="B29" s="73"/>
      <c r="C29" s="74" t="s">
        <v>42</v>
      </c>
      <c r="D29" s="75"/>
      <c r="E29" s="76"/>
      <c r="F29" s="68">
        <v>49732</v>
      </c>
      <c r="G29" s="77">
        <v>20.026658183297158</v>
      </c>
      <c r="H29" s="80">
        <v>-10301</v>
      </c>
      <c r="I29" s="79">
        <v>60033</v>
      </c>
      <c r="J29" s="77">
        <v>22.2656988884397</v>
      </c>
      <c r="K29" s="95">
        <v>-3513</v>
      </c>
      <c r="L29" s="79">
        <v>63546</v>
      </c>
      <c r="M29" s="69">
        <v>25.051643932823463</v>
      </c>
    </row>
    <row r="30" spans="1:13" ht="13.5">
      <c r="A30" s="96"/>
      <c r="B30" s="81"/>
      <c r="C30" s="83" t="s">
        <v>43</v>
      </c>
      <c r="D30" s="75"/>
      <c r="E30" s="76"/>
      <c r="F30" s="68">
        <v>1853</v>
      </c>
      <c r="G30" s="77">
        <v>0.7461875173660749</v>
      </c>
      <c r="H30" s="94">
        <v>-572</v>
      </c>
      <c r="I30" s="79">
        <v>2425</v>
      </c>
      <c r="J30" s="77">
        <v>0.8994106542146197</v>
      </c>
      <c r="K30" s="80">
        <v>175</v>
      </c>
      <c r="L30" s="79">
        <v>2250</v>
      </c>
      <c r="M30" s="69">
        <v>0.887014113380115</v>
      </c>
    </row>
    <row r="31" spans="1:13" ht="13.5">
      <c r="A31" s="1"/>
      <c r="B31" s="81"/>
      <c r="C31" s="74" t="s">
        <v>44</v>
      </c>
      <c r="D31" s="75"/>
      <c r="E31" s="76"/>
      <c r="F31" s="68">
        <v>15816</v>
      </c>
      <c r="G31" s="77">
        <v>6.36897019679538</v>
      </c>
      <c r="H31" s="94">
        <v>-338</v>
      </c>
      <c r="I31" s="79">
        <v>16154</v>
      </c>
      <c r="J31" s="77">
        <v>5.991373075539368</v>
      </c>
      <c r="K31" s="80">
        <v>26</v>
      </c>
      <c r="L31" s="79">
        <v>16128</v>
      </c>
      <c r="M31" s="69">
        <v>6.358117164708665</v>
      </c>
    </row>
    <row r="32" spans="1:13" ht="13.5">
      <c r="A32" s="1"/>
      <c r="B32" s="81"/>
      <c r="C32" s="74" t="s">
        <v>45</v>
      </c>
      <c r="D32" s="75"/>
      <c r="E32" s="76"/>
      <c r="F32" s="68">
        <v>78508</v>
      </c>
      <c r="G32" s="77">
        <v>31.614511394158555</v>
      </c>
      <c r="H32" s="95">
        <v>-7707</v>
      </c>
      <c r="I32" s="79">
        <v>86215</v>
      </c>
      <c r="J32" s="77">
        <v>31.976366826026165</v>
      </c>
      <c r="K32" s="82">
        <v>8614</v>
      </c>
      <c r="L32" s="79">
        <v>77601</v>
      </c>
      <c r="M32" s="69">
        <v>30.592525427737915</v>
      </c>
    </row>
    <row r="33" spans="1:13" ht="13.5">
      <c r="A33" s="1"/>
      <c r="B33" s="81"/>
      <c r="C33" s="74" t="s">
        <v>46</v>
      </c>
      <c r="D33" s="75"/>
      <c r="E33" s="76"/>
      <c r="F33" s="68">
        <v>8036</v>
      </c>
      <c r="G33" s="77">
        <v>3.236029621993404</v>
      </c>
      <c r="H33" s="95">
        <v>-1624</v>
      </c>
      <c r="I33" s="79">
        <v>9660</v>
      </c>
      <c r="J33" s="77">
        <v>3.5828069772013302</v>
      </c>
      <c r="K33" s="82">
        <v>-262</v>
      </c>
      <c r="L33" s="79">
        <v>9922</v>
      </c>
      <c r="M33" s="69">
        <v>3.91153512575889</v>
      </c>
    </row>
    <row r="34" spans="1:13" ht="13.5">
      <c r="A34" s="1"/>
      <c r="B34" s="81"/>
      <c r="C34" s="74" t="s">
        <v>47</v>
      </c>
      <c r="D34" s="75"/>
      <c r="E34" s="76"/>
      <c r="F34" s="68">
        <v>3426</v>
      </c>
      <c r="G34" s="77">
        <v>1.379621389366526</v>
      </c>
      <c r="H34" s="84">
        <v>80</v>
      </c>
      <c r="I34" s="79">
        <v>3346</v>
      </c>
      <c r="J34" s="77">
        <v>1.241001257320461</v>
      </c>
      <c r="K34" s="84">
        <v>361</v>
      </c>
      <c r="L34" s="79">
        <v>2985</v>
      </c>
      <c r="M34" s="69">
        <v>1.176772057084286</v>
      </c>
    </row>
    <row r="35" spans="1:13" ht="13.5">
      <c r="A35" s="1"/>
      <c r="B35" s="81"/>
      <c r="C35" s="74" t="s">
        <v>48</v>
      </c>
      <c r="D35" s="75"/>
      <c r="E35" s="76"/>
      <c r="F35" s="68">
        <v>64195</v>
      </c>
      <c r="G35" s="77">
        <v>25.85078665802222</v>
      </c>
      <c r="H35" s="82">
        <v>3454</v>
      </c>
      <c r="I35" s="79">
        <v>60741</v>
      </c>
      <c r="J35" s="77">
        <v>22.528289710371226</v>
      </c>
      <c r="K35" s="80">
        <v>8423</v>
      </c>
      <c r="L35" s="79">
        <v>52318</v>
      </c>
      <c r="M35" s="69">
        <v>20.62524639280927</v>
      </c>
    </row>
    <row r="36" spans="1:13" ht="13.5">
      <c r="A36" s="97"/>
      <c r="B36" s="98"/>
      <c r="C36" s="83" t="s">
        <v>49</v>
      </c>
      <c r="D36" s="75"/>
      <c r="E36" s="76"/>
      <c r="F36" s="86">
        <v>4884</v>
      </c>
      <c r="G36" s="87">
        <v>1.966745728448953</v>
      </c>
      <c r="H36" s="88">
        <v>237</v>
      </c>
      <c r="I36" s="89">
        <v>4647</v>
      </c>
      <c r="J36" s="87">
        <v>1.7235304371692115</v>
      </c>
      <c r="K36" s="88">
        <v>-336</v>
      </c>
      <c r="L36" s="89">
        <v>4983</v>
      </c>
      <c r="M36" s="87">
        <v>1.9644405897658281</v>
      </c>
    </row>
    <row r="37" spans="1:13" ht="13.5">
      <c r="A37" s="52"/>
      <c r="B37" s="92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3" width="8.00390625" style="0" customWidth="1"/>
    <col min="4" max="8" width="6.125" style="0" customWidth="1"/>
    <col min="9" max="9" width="6.00390625" style="0" customWidth="1"/>
    <col min="10" max="14" width="6.125" style="0" customWidth="1"/>
  </cols>
  <sheetData>
    <row r="1" spans="1:15" ht="13.5">
      <c r="A1" s="3"/>
      <c r="B1" s="3" t="s">
        <v>51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13.5">
      <c r="A2" s="1"/>
      <c r="B2" s="43"/>
      <c r="C2" s="4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3.5">
      <c r="A3" s="1"/>
      <c r="B3" s="49"/>
      <c r="C3" s="51"/>
      <c r="D3" s="100"/>
      <c r="E3" s="101" t="s">
        <v>32</v>
      </c>
      <c r="F3" s="101"/>
      <c r="G3" s="102"/>
      <c r="H3" s="100"/>
      <c r="I3" s="101" t="s">
        <v>52</v>
      </c>
      <c r="J3" s="101"/>
      <c r="K3" s="102"/>
      <c r="L3" s="100"/>
      <c r="M3" s="103" t="s">
        <v>53</v>
      </c>
      <c r="N3" s="104"/>
      <c r="O3" s="43"/>
    </row>
    <row r="4" spans="1:15" ht="13.5">
      <c r="A4" s="105"/>
      <c r="B4" s="106" t="s">
        <v>54</v>
      </c>
      <c r="C4" s="107"/>
      <c r="D4" s="108" t="s">
        <v>55</v>
      </c>
      <c r="E4" s="109"/>
      <c r="F4" s="55" t="s">
        <v>56</v>
      </c>
      <c r="G4" s="55" t="s">
        <v>34</v>
      </c>
      <c r="H4" s="108" t="s">
        <v>55</v>
      </c>
      <c r="I4" s="109"/>
      <c r="J4" s="55" t="s">
        <v>56</v>
      </c>
      <c r="K4" s="55" t="s">
        <v>34</v>
      </c>
      <c r="L4" s="108" t="s">
        <v>55</v>
      </c>
      <c r="M4" s="109"/>
      <c r="N4" s="110" t="s">
        <v>56</v>
      </c>
      <c r="O4" s="111"/>
    </row>
    <row r="5" spans="1:15" ht="13.5">
      <c r="A5" s="112"/>
      <c r="B5" s="113"/>
      <c r="C5" s="114"/>
      <c r="D5" s="115"/>
      <c r="E5" s="116"/>
      <c r="F5" s="117" t="s">
        <v>57</v>
      </c>
      <c r="G5" s="117"/>
      <c r="H5" s="115"/>
      <c r="I5" s="116"/>
      <c r="J5" s="117" t="s">
        <v>57</v>
      </c>
      <c r="K5" s="117"/>
      <c r="L5" s="115"/>
      <c r="M5" s="116"/>
      <c r="N5" s="115" t="s">
        <v>57</v>
      </c>
      <c r="O5" s="118"/>
    </row>
    <row r="6" spans="1:15" ht="13.5">
      <c r="A6" s="1"/>
      <c r="B6" s="119" t="s">
        <v>58</v>
      </c>
      <c r="C6" s="120"/>
      <c r="D6" s="121">
        <v>24598</v>
      </c>
      <c r="E6" s="122"/>
      <c r="F6" s="34">
        <v>100</v>
      </c>
      <c r="G6" s="32">
        <v>-3003</v>
      </c>
      <c r="H6" s="121">
        <v>27601</v>
      </c>
      <c r="I6" s="123"/>
      <c r="J6" s="34">
        <v>100</v>
      </c>
      <c r="K6" s="32">
        <v>-303</v>
      </c>
      <c r="L6" s="124">
        <v>27904</v>
      </c>
      <c r="M6" s="125"/>
      <c r="N6" s="34">
        <v>100</v>
      </c>
      <c r="O6" s="43"/>
    </row>
    <row r="7" spans="1:15" ht="13.5">
      <c r="A7" s="1"/>
      <c r="B7" s="119" t="s">
        <v>59</v>
      </c>
      <c r="C7" s="120"/>
      <c r="D7" s="126">
        <v>14756</v>
      </c>
      <c r="E7" s="127"/>
      <c r="F7" s="34">
        <v>59.988616960728514</v>
      </c>
      <c r="G7" s="32">
        <v>-2156</v>
      </c>
      <c r="H7" s="126">
        <v>16912</v>
      </c>
      <c r="I7" s="128"/>
      <c r="J7" s="34">
        <v>61.273142277453715</v>
      </c>
      <c r="K7" s="32">
        <v>-1059</v>
      </c>
      <c r="L7" s="129">
        <v>17971</v>
      </c>
      <c r="M7" s="130"/>
      <c r="N7" s="34">
        <v>64.40295298165137</v>
      </c>
      <c r="O7" s="43"/>
    </row>
    <row r="8" spans="1:15" ht="13.5">
      <c r="A8" s="1"/>
      <c r="B8" s="119" t="s">
        <v>60</v>
      </c>
      <c r="C8" s="120"/>
      <c r="D8" s="126">
        <v>4923</v>
      </c>
      <c r="E8" s="127"/>
      <c r="F8" s="34">
        <v>20.013822261972518</v>
      </c>
      <c r="G8" s="32">
        <v>-375</v>
      </c>
      <c r="H8" s="126">
        <v>5298</v>
      </c>
      <c r="I8" s="128"/>
      <c r="J8" s="34">
        <v>19.194956704467227</v>
      </c>
      <c r="K8" s="32">
        <v>218</v>
      </c>
      <c r="L8" s="129">
        <v>5080</v>
      </c>
      <c r="M8" s="130"/>
      <c r="N8" s="34">
        <v>18.2052752293578</v>
      </c>
      <c r="O8" s="43"/>
    </row>
    <row r="9" spans="1:15" ht="13.5">
      <c r="A9" s="1"/>
      <c r="B9" s="119" t="s">
        <v>61</v>
      </c>
      <c r="C9" s="120"/>
      <c r="D9" s="126">
        <v>2766</v>
      </c>
      <c r="E9" s="127"/>
      <c r="F9" s="34">
        <v>11.244816651760306</v>
      </c>
      <c r="G9" s="32">
        <v>-294</v>
      </c>
      <c r="H9" s="126">
        <v>3060</v>
      </c>
      <c r="I9" s="128"/>
      <c r="J9" s="34">
        <v>11.086554834969748</v>
      </c>
      <c r="K9" s="32">
        <v>323</v>
      </c>
      <c r="L9" s="129">
        <v>2737</v>
      </c>
      <c r="M9" s="130"/>
      <c r="N9" s="34">
        <v>9.808629587155963</v>
      </c>
      <c r="O9" s="43"/>
    </row>
    <row r="10" spans="1:15" ht="13.5">
      <c r="A10" s="1"/>
      <c r="B10" s="119" t="s">
        <v>62</v>
      </c>
      <c r="C10" s="120"/>
      <c r="D10" s="126">
        <v>903</v>
      </c>
      <c r="E10" s="127"/>
      <c r="F10" s="34">
        <v>3.671030165054069</v>
      </c>
      <c r="G10" s="32">
        <v>-90</v>
      </c>
      <c r="H10" s="126">
        <v>993</v>
      </c>
      <c r="I10" s="128"/>
      <c r="J10" s="34">
        <v>3.597695735661752</v>
      </c>
      <c r="K10" s="32">
        <v>65</v>
      </c>
      <c r="L10" s="129">
        <v>928</v>
      </c>
      <c r="M10" s="130"/>
      <c r="N10" s="34">
        <v>3.325688073394496</v>
      </c>
      <c r="O10" s="43"/>
    </row>
    <row r="11" spans="1:15" ht="13.5">
      <c r="A11" s="1"/>
      <c r="B11" s="119" t="s">
        <v>63</v>
      </c>
      <c r="C11" s="120"/>
      <c r="D11" s="126">
        <v>609</v>
      </c>
      <c r="E11" s="127"/>
      <c r="F11" s="34">
        <v>2.4758110415480936</v>
      </c>
      <c r="G11" s="32">
        <v>-83</v>
      </c>
      <c r="H11" s="126">
        <v>692</v>
      </c>
      <c r="I11" s="127"/>
      <c r="J11" s="34">
        <v>2.507155537842832</v>
      </c>
      <c r="K11" s="32">
        <v>79</v>
      </c>
      <c r="L11" s="129">
        <v>613</v>
      </c>
      <c r="M11" s="130"/>
      <c r="N11" s="34">
        <v>2.1968176605504586</v>
      </c>
      <c r="O11" s="43"/>
    </row>
    <row r="12" spans="1:15" ht="13.5">
      <c r="A12" s="1"/>
      <c r="B12" s="119" t="s">
        <v>64</v>
      </c>
      <c r="C12" s="120"/>
      <c r="D12" s="126">
        <v>377</v>
      </c>
      <c r="E12" s="127"/>
      <c r="F12" s="34">
        <v>1.532644930482153</v>
      </c>
      <c r="G12" s="32">
        <v>-23</v>
      </c>
      <c r="H12" s="126">
        <v>400</v>
      </c>
      <c r="I12" s="127"/>
      <c r="J12" s="34">
        <v>1.4492228542444114</v>
      </c>
      <c r="K12" s="32">
        <v>40</v>
      </c>
      <c r="L12" s="129">
        <v>360</v>
      </c>
      <c r="M12" s="130"/>
      <c r="N12" s="34">
        <v>1.2901376146788992</v>
      </c>
      <c r="O12" s="43"/>
    </row>
    <row r="13" spans="1:15" ht="13.5">
      <c r="A13" s="1"/>
      <c r="B13" s="119" t="s">
        <v>65</v>
      </c>
      <c r="C13" s="120"/>
      <c r="D13" s="126">
        <v>160</v>
      </c>
      <c r="E13" s="127"/>
      <c r="F13" s="34">
        <v>0.6504593869420279</v>
      </c>
      <c r="G13" s="32">
        <v>3</v>
      </c>
      <c r="H13" s="126">
        <v>157</v>
      </c>
      <c r="I13" s="127"/>
      <c r="J13" s="34">
        <v>0.5688199702909315</v>
      </c>
      <c r="K13" s="32">
        <v>20</v>
      </c>
      <c r="L13" s="129">
        <v>137</v>
      </c>
      <c r="M13" s="130"/>
      <c r="N13" s="34">
        <v>0.49096903669724773</v>
      </c>
      <c r="O13" s="43"/>
    </row>
    <row r="14" spans="1:15" ht="13.5">
      <c r="A14" s="1"/>
      <c r="B14" s="119" t="s">
        <v>66</v>
      </c>
      <c r="C14" s="120"/>
      <c r="D14" s="126">
        <v>43</v>
      </c>
      <c r="E14" s="127"/>
      <c r="F14" s="34">
        <v>0.17481096024066997</v>
      </c>
      <c r="G14" s="32">
        <v>2</v>
      </c>
      <c r="H14" s="126">
        <v>41</v>
      </c>
      <c r="I14" s="127"/>
      <c r="J14" s="34">
        <v>0.14854534256005217</v>
      </c>
      <c r="K14" s="32">
        <v>4</v>
      </c>
      <c r="L14" s="129">
        <v>37</v>
      </c>
      <c r="M14" s="130"/>
      <c r="N14" s="34">
        <v>0.1325974770642202</v>
      </c>
      <c r="O14" s="43"/>
    </row>
    <row r="15" spans="1:15" ht="13.5">
      <c r="A15" s="1"/>
      <c r="B15" s="119" t="s">
        <v>67</v>
      </c>
      <c r="C15" s="120"/>
      <c r="D15" s="126">
        <v>42</v>
      </c>
      <c r="E15" s="127"/>
      <c r="F15" s="34">
        <v>0.1707455890722823</v>
      </c>
      <c r="G15" s="32">
        <v>-6</v>
      </c>
      <c r="H15" s="126">
        <v>48</v>
      </c>
      <c r="I15" s="127"/>
      <c r="J15" s="34">
        <v>0.17390674250932936</v>
      </c>
      <c r="K15" s="32">
        <v>7</v>
      </c>
      <c r="L15" s="129">
        <v>41</v>
      </c>
      <c r="M15" s="130"/>
      <c r="N15" s="34">
        <v>0.1469323394495413</v>
      </c>
      <c r="O15" s="43"/>
    </row>
    <row r="16" spans="1:15" ht="13.5">
      <c r="A16" s="1"/>
      <c r="B16" s="131" t="s">
        <v>68</v>
      </c>
      <c r="C16" s="132"/>
      <c r="D16" s="133">
        <v>19</v>
      </c>
      <c r="E16" s="134"/>
      <c r="F16" s="135">
        <v>0.07724205219936581</v>
      </c>
      <c r="G16" s="136" t="s">
        <v>69</v>
      </c>
      <c r="H16" s="133" t="s">
        <v>70</v>
      </c>
      <c r="I16" s="134"/>
      <c r="J16" s="136" t="s">
        <v>70</v>
      </c>
      <c r="K16" s="136" t="s">
        <v>70</v>
      </c>
      <c r="L16" s="133" t="s">
        <v>70</v>
      </c>
      <c r="M16" s="134"/>
      <c r="N16" s="136" t="s">
        <v>70</v>
      </c>
      <c r="O16" s="43"/>
    </row>
    <row r="17" spans="1:15" ht="13.5">
      <c r="A17" s="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1"/>
      <c r="M17" s="1"/>
      <c r="N17" s="1"/>
      <c r="O17" s="1"/>
    </row>
    <row r="18" spans="1:15" ht="13.5">
      <c r="A18" s="1"/>
      <c r="B18" s="3" t="s">
        <v>71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1"/>
    </row>
    <row r="19" spans="1:15" ht="13.5">
      <c r="A19" s="1"/>
      <c r="B19" s="43"/>
      <c r="C19" s="4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>
      <c r="A20" s="1"/>
      <c r="B20" s="49"/>
      <c r="C20" s="51"/>
      <c r="D20" s="100"/>
      <c r="E20" s="101" t="s">
        <v>32</v>
      </c>
      <c r="F20" s="101"/>
      <c r="G20" s="102"/>
      <c r="H20" s="100"/>
      <c r="I20" s="101" t="s">
        <v>52</v>
      </c>
      <c r="J20" s="101"/>
      <c r="K20" s="102"/>
      <c r="L20" s="100"/>
      <c r="M20" s="103" t="s">
        <v>53</v>
      </c>
      <c r="N20" s="104"/>
      <c r="O20" s="1"/>
    </row>
    <row r="21" spans="1:15" ht="13.5">
      <c r="A21" s="1"/>
      <c r="B21" s="106" t="s">
        <v>54</v>
      </c>
      <c r="C21" s="107"/>
      <c r="D21" s="108" t="s">
        <v>72</v>
      </c>
      <c r="E21" s="109"/>
      <c r="F21" s="55" t="s">
        <v>56</v>
      </c>
      <c r="G21" s="55" t="s">
        <v>34</v>
      </c>
      <c r="H21" s="108" t="s">
        <v>72</v>
      </c>
      <c r="I21" s="109"/>
      <c r="J21" s="55" t="s">
        <v>56</v>
      </c>
      <c r="K21" s="55" t="s">
        <v>34</v>
      </c>
      <c r="L21" s="108" t="s">
        <v>72</v>
      </c>
      <c r="M21" s="109"/>
      <c r="N21" s="110" t="s">
        <v>56</v>
      </c>
      <c r="O21" s="1"/>
    </row>
    <row r="22" spans="1:15" ht="13.5">
      <c r="A22" s="1"/>
      <c r="B22" s="113"/>
      <c r="C22" s="114"/>
      <c r="D22" s="115"/>
      <c r="E22" s="116"/>
      <c r="F22" s="117" t="s">
        <v>57</v>
      </c>
      <c r="G22" s="117"/>
      <c r="H22" s="115"/>
      <c r="I22" s="116"/>
      <c r="J22" s="117" t="s">
        <v>57</v>
      </c>
      <c r="K22" s="117"/>
      <c r="L22" s="115"/>
      <c r="M22" s="116"/>
      <c r="N22" s="115" t="s">
        <v>57</v>
      </c>
      <c r="O22" s="1"/>
    </row>
    <row r="23" spans="1:15" ht="13.5">
      <c r="A23" s="1"/>
      <c r="B23" s="119" t="s">
        <v>58</v>
      </c>
      <c r="C23" s="120"/>
      <c r="D23" s="121">
        <v>233454</v>
      </c>
      <c r="E23" s="122"/>
      <c r="F23" s="34">
        <v>100</v>
      </c>
      <c r="G23" s="32">
        <v>-21580</v>
      </c>
      <c r="H23" s="121">
        <v>255034</v>
      </c>
      <c r="I23" s="123"/>
      <c r="J23" s="34">
        <v>100</v>
      </c>
      <c r="K23" s="32">
        <v>15963</v>
      </c>
      <c r="L23" s="121">
        <v>239071</v>
      </c>
      <c r="M23" s="123"/>
      <c r="N23" s="34">
        <v>100</v>
      </c>
      <c r="O23" s="1"/>
    </row>
    <row r="24" spans="1:15" ht="13.5">
      <c r="A24" s="1"/>
      <c r="B24" s="119" t="s">
        <v>59</v>
      </c>
      <c r="C24" s="120"/>
      <c r="D24" s="126">
        <v>32099</v>
      </c>
      <c r="E24" s="127"/>
      <c r="F24" s="34">
        <v>13.749603776332812</v>
      </c>
      <c r="G24" s="32">
        <v>-4670</v>
      </c>
      <c r="H24" s="126">
        <v>36769</v>
      </c>
      <c r="I24" s="128"/>
      <c r="J24" s="34">
        <v>14.417293380490445</v>
      </c>
      <c r="K24" s="32">
        <v>-2008</v>
      </c>
      <c r="L24" s="126">
        <v>38777</v>
      </c>
      <c r="M24" s="128"/>
      <c r="N24" s="34">
        <v>16.21986773803598</v>
      </c>
      <c r="O24" s="1"/>
    </row>
    <row r="25" spans="1:15" ht="13.5">
      <c r="A25" s="1"/>
      <c r="B25" s="119" t="s">
        <v>60</v>
      </c>
      <c r="C25" s="120"/>
      <c r="D25" s="126">
        <v>31993</v>
      </c>
      <c r="E25" s="127"/>
      <c r="F25" s="34">
        <v>13.704198685822474</v>
      </c>
      <c r="G25" s="32">
        <v>-2407</v>
      </c>
      <c r="H25" s="126">
        <v>34400</v>
      </c>
      <c r="I25" s="128"/>
      <c r="J25" s="34">
        <v>13.488397625414649</v>
      </c>
      <c r="K25" s="32">
        <v>1474</v>
      </c>
      <c r="L25" s="126">
        <v>32926</v>
      </c>
      <c r="M25" s="128"/>
      <c r="N25" s="34">
        <v>13.77247763216785</v>
      </c>
      <c r="O25" s="1"/>
    </row>
    <row r="26" spans="1:15" ht="13.5">
      <c r="A26" s="1"/>
      <c r="B26" s="119" t="s">
        <v>61</v>
      </c>
      <c r="C26" s="120"/>
      <c r="D26" s="126">
        <v>36922</v>
      </c>
      <c r="E26" s="127"/>
      <c r="F26" s="34">
        <v>15.815535394553102</v>
      </c>
      <c r="G26" s="32">
        <v>-4100</v>
      </c>
      <c r="H26" s="126">
        <v>41022</v>
      </c>
      <c r="I26" s="128"/>
      <c r="J26" s="34">
        <v>16.08491416830697</v>
      </c>
      <c r="K26" s="32">
        <v>4532</v>
      </c>
      <c r="L26" s="126">
        <v>36490</v>
      </c>
      <c r="M26" s="128"/>
      <c r="N26" s="34">
        <v>15.263248156405421</v>
      </c>
      <c r="O26" s="1"/>
    </row>
    <row r="27" spans="1:15" ht="13.5">
      <c r="A27" s="1"/>
      <c r="B27" s="119" t="s">
        <v>62</v>
      </c>
      <c r="C27" s="120"/>
      <c r="D27" s="126">
        <v>21282</v>
      </c>
      <c r="E27" s="127"/>
      <c r="F27" s="34">
        <v>9.116142794726157</v>
      </c>
      <c r="G27" s="32">
        <v>-2425</v>
      </c>
      <c r="H27" s="126">
        <v>23707</v>
      </c>
      <c r="I27" s="128"/>
      <c r="J27" s="34">
        <v>9.29562332865422</v>
      </c>
      <c r="K27" s="32">
        <v>1752</v>
      </c>
      <c r="L27" s="126">
        <v>21955</v>
      </c>
      <c r="M27" s="128"/>
      <c r="N27" s="34">
        <v>9.18346432649715</v>
      </c>
      <c r="O27" s="1"/>
    </row>
    <row r="28" spans="1:15" ht="13.5">
      <c r="A28" s="1"/>
      <c r="B28" s="119" t="s">
        <v>63</v>
      </c>
      <c r="C28" s="120"/>
      <c r="D28" s="126">
        <v>22756</v>
      </c>
      <c r="E28" s="127"/>
      <c r="F28" s="34">
        <v>9.747530562766112</v>
      </c>
      <c r="G28" s="32">
        <v>-3063</v>
      </c>
      <c r="H28" s="126">
        <v>25819</v>
      </c>
      <c r="I28" s="127"/>
      <c r="J28" s="34">
        <v>10.123748206121537</v>
      </c>
      <c r="K28" s="32">
        <v>2682</v>
      </c>
      <c r="L28" s="126">
        <v>23137</v>
      </c>
      <c r="M28" s="127"/>
      <c r="N28" s="34">
        <v>9.67787811988907</v>
      </c>
      <c r="O28" s="1"/>
    </row>
    <row r="29" spans="1:15" ht="13.5">
      <c r="A29" s="1"/>
      <c r="B29" s="119" t="s">
        <v>64</v>
      </c>
      <c r="C29" s="120"/>
      <c r="D29" s="126">
        <v>25934</v>
      </c>
      <c r="E29" s="127"/>
      <c r="F29" s="34">
        <v>11.108826578255245</v>
      </c>
      <c r="G29" s="32">
        <v>-1311</v>
      </c>
      <c r="H29" s="126">
        <v>27245</v>
      </c>
      <c r="I29" s="127"/>
      <c r="J29" s="34">
        <v>10.68288934024483</v>
      </c>
      <c r="K29" s="32">
        <v>2517</v>
      </c>
      <c r="L29" s="126">
        <v>24728</v>
      </c>
      <c r="M29" s="127"/>
      <c r="N29" s="34">
        <v>10.34337079779647</v>
      </c>
      <c r="O29" s="1"/>
    </row>
    <row r="30" spans="1:15" ht="13.5">
      <c r="A30" s="1"/>
      <c r="B30" s="119" t="s">
        <v>65</v>
      </c>
      <c r="C30" s="120"/>
      <c r="D30" s="126">
        <v>22274</v>
      </c>
      <c r="E30" s="127"/>
      <c r="F30" s="34">
        <v>9.541065905917225</v>
      </c>
      <c r="G30" s="32">
        <v>1029</v>
      </c>
      <c r="H30" s="126">
        <v>21245</v>
      </c>
      <c r="I30" s="127"/>
      <c r="J30" s="34">
        <v>8.33026184743995</v>
      </c>
      <c r="K30" s="32">
        <v>2432</v>
      </c>
      <c r="L30" s="126">
        <v>18813</v>
      </c>
      <c r="M30" s="127"/>
      <c r="N30" s="34">
        <v>7.869210401930807</v>
      </c>
      <c r="O30" s="1"/>
    </row>
    <row r="31" spans="1:15" ht="13.5">
      <c r="A31" s="1"/>
      <c r="B31" s="119" t="s">
        <v>66</v>
      </c>
      <c r="C31" s="120"/>
      <c r="D31" s="126">
        <v>10559</v>
      </c>
      <c r="E31" s="127"/>
      <c r="F31" s="34">
        <v>4.522946704704139</v>
      </c>
      <c r="G31" s="32">
        <v>568</v>
      </c>
      <c r="H31" s="126">
        <v>9991</v>
      </c>
      <c r="I31" s="127"/>
      <c r="J31" s="34">
        <v>3.9175168801022604</v>
      </c>
      <c r="K31" s="32">
        <v>1010</v>
      </c>
      <c r="L31" s="126">
        <v>8981</v>
      </c>
      <c r="M31" s="127"/>
      <c r="N31" s="34">
        <v>3.756624601059936</v>
      </c>
      <c r="O31" s="1"/>
    </row>
    <row r="32" spans="1:15" ht="13.5">
      <c r="A32" s="1"/>
      <c r="B32" s="119" t="s">
        <v>67</v>
      </c>
      <c r="C32" s="120"/>
      <c r="D32" s="126">
        <v>29635</v>
      </c>
      <c r="E32" s="127"/>
      <c r="F32" s="34">
        <v>12.694149596922735</v>
      </c>
      <c r="G32" s="32">
        <v>-5201</v>
      </c>
      <c r="H32" s="126">
        <v>34836</v>
      </c>
      <c r="I32" s="127"/>
      <c r="J32" s="34">
        <v>13.65935522322514</v>
      </c>
      <c r="K32" s="32">
        <v>1572</v>
      </c>
      <c r="L32" s="126">
        <v>33264</v>
      </c>
      <c r="M32" s="127"/>
      <c r="N32" s="34">
        <v>13.913858226217316</v>
      </c>
      <c r="O32" s="1"/>
    </row>
    <row r="33" spans="1:15" ht="13.5">
      <c r="A33" s="1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1"/>
    </row>
    <row r="34" spans="1:15" ht="13.5">
      <c r="A34" s="1"/>
      <c r="B34" s="43" t="s">
        <v>73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1"/>
    </row>
    <row r="35" spans="1:15" ht="13.5">
      <c r="A35" s="1"/>
      <c r="B35" s="43"/>
      <c r="C35" s="137" t="s">
        <v>74</v>
      </c>
      <c r="D35" s="1"/>
      <c r="E35" s="137"/>
      <c r="F35" s="1"/>
      <c r="G35" s="43"/>
      <c r="H35" s="43"/>
      <c r="I35" s="43"/>
      <c r="J35" s="43"/>
      <c r="K35" s="43"/>
      <c r="L35" s="43"/>
      <c r="M35" s="43"/>
      <c r="N35" s="43"/>
      <c r="O35" s="1"/>
    </row>
    <row r="36" spans="1:15" ht="13.5">
      <c r="A36" s="2"/>
      <c r="B36" s="138"/>
      <c r="C36" s="138"/>
      <c r="D36" s="139"/>
      <c r="E36" s="140" t="s">
        <v>75</v>
      </c>
      <c r="F36" s="141"/>
      <c r="G36" s="141"/>
      <c r="H36" s="142"/>
      <c r="I36" s="143" t="s">
        <v>76</v>
      </c>
      <c r="J36" s="141"/>
      <c r="K36" s="141"/>
      <c r="L36" s="142"/>
      <c r="M36" s="143" t="s">
        <v>77</v>
      </c>
      <c r="N36" s="141"/>
      <c r="O36" s="141"/>
    </row>
    <row r="37" spans="1:15" ht="13.5">
      <c r="A37" s="2"/>
      <c r="B37" s="22"/>
      <c r="C37" s="2"/>
      <c r="D37" s="144" t="s">
        <v>72</v>
      </c>
      <c r="E37" s="145"/>
      <c r="F37" s="144" t="s">
        <v>78</v>
      </c>
      <c r="G37" s="145"/>
      <c r="H37" s="144" t="s">
        <v>72</v>
      </c>
      <c r="I37" s="145"/>
      <c r="J37" s="144" t="s">
        <v>78</v>
      </c>
      <c r="K37" s="146"/>
      <c r="L37" s="144" t="s">
        <v>72</v>
      </c>
      <c r="M37" s="145"/>
      <c r="N37" s="144" t="s">
        <v>78</v>
      </c>
      <c r="O37" s="146"/>
    </row>
    <row r="38" spans="1:15" ht="13.5">
      <c r="A38" s="1"/>
      <c r="B38" s="147" t="s">
        <v>58</v>
      </c>
      <c r="C38" s="148"/>
      <c r="D38" s="149">
        <v>-8.46161688245489</v>
      </c>
      <c r="E38" s="150"/>
      <c r="F38" s="151">
        <v>-10.880040578239914</v>
      </c>
      <c r="G38" s="152"/>
      <c r="H38" s="151">
        <v>-7.191515788885241</v>
      </c>
      <c r="I38" s="150"/>
      <c r="J38" s="151">
        <v>-5.385457595005519</v>
      </c>
      <c r="K38" s="152"/>
      <c r="L38" s="151">
        <v>-4.1</v>
      </c>
      <c r="M38" s="150"/>
      <c r="N38" s="151">
        <v>-5.5</v>
      </c>
      <c r="O38" s="150"/>
    </row>
    <row r="39" spans="1:15" ht="13.5">
      <c r="A39" s="1"/>
      <c r="B39" s="119" t="s">
        <v>59</v>
      </c>
      <c r="C39" s="120"/>
      <c r="D39" s="153">
        <v>-12.700916532948952</v>
      </c>
      <c r="E39" s="154"/>
      <c r="F39" s="155">
        <v>-12.748344370860934</v>
      </c>
      <c r="G39" s="156"/>
      <c r="H39" s="155">
        <v>-5.838316131211002</v>
      </c>
      <c r="I39" s="154"/>
      <c r="J39" s="155">
        <v>-5.818163781558454</v>
      </c>
      <c r="K39" s="156"/>
      <c r="L39" s="155">
        <v>-6.5</v>
      </c>
      <c r="M39" s="154"/>
      <c r="N39" s="155">
        <v>-6.8</v>
      </c>
      <c r="O39" s="154"/>
    </row>
    <row r="40" spans="1:15" ht="13.5">
      <c r="A40" s="1"/>
      <c r="B40" s="119" t="s">
        <v>60</v>
      </c>
      <c r="C40" s="120"/>
      <c r="D40" s="153">
        <v>-6.997093023255815</v>
      </c>
      <c r="E40" s="154"/>
      <c r="F40" s="155">
        <v>-7.078142695356732</v>
      </c>
      <c r="G40" s="156"/>
      <c r="H40" s="155">
        <v>-3.7091342868148587</v>
      </c>
      <c r="I40" s="154"/>
      <c r="J40" s="155">
        <v>-3.8637324581714267</v>
      </c>
      <c r="K40" s="156"/>
      <c r="L40" s="155">
        <v>-4.6</v>
      </c>
      <c r="M40" s="154"/>
      <c r="N40" s="155">
        <v>-4.6</v>
      </c>
      <c r="O40" s="154"/>
    </row>
    <row r="41" spans="1:15" ht="13.5">
      <c r="A41" s="1"/>
      <c r="B41" s="119" t="s">
        <v>61</v>
      </c>
      <c r="C41" s="120"/>
      <c r="D41" s="153">
        <v>-9.994637024035882</v>
      </c>
      <c r="E41" s="154"/>
      <c r="F41" s="155">
        <v>-9.607843137254903</v>
      </c>
      <c r="G41" s="156"/>
      <c r="H41" s="155">
        <v>-4.445082955916163</v>
      </c>
      <c r="I41" s="154"/>
      <c r="J41" s="155">
        <v>-4.673286840509391</v>
      </c>
      <c r="K41" s="156"/>
      <c r="L41" s="155">
        <v>-3.8</v>
      </c>
      <c r="M41" s="154"/>
      <c r="N41" s="155">
        <v>-4.1</v>
      </c>
      <c r="O41" s="154"/>
    </row>
    <row r="42" spans="1:15" ht="13.5">
      <c r="A42" s="1"/>
      <c r="B42" s="119" t="s">
        <v>62</v>
      </c>
      <c r="C42" s="120"/>
      <c r="D42" s="153">
        <v>-10.229046273252635</v>
      </c>
      <c r="E42" s="154"/>
      <c r="F42" s="155">
        <v>-9.063444108761331</v>
      </c>
      <c r="G42" s="156"/>
      <c r="H42" s="155">
        <v>-6.781446059870504</v>
      </c>
      <c r="I42" s="154"/>
      <c r="J42" s="155">
        <v>-6.885907633859674</v>
      </c>
      <c r="K42" s="156"/>
      <c r="L42" s="155">
        <v>-3.2</v>
      </c>
      <c r="M42" s="154"/>
      <c r="N42" s="155">
        <v>-3.3</v>
      </c>
      <c r="O42" s="154"/>
    </row>
    <row r="43" spans="1:15" ht="13.5">
      <c r="A43" s="1"/>
      <c r="B43" s="119" t="s">
        <v>63</v>
      </c>
      <c r="C43" s="120"/>
      <c r="D43" s="153">
        <v>-11.863356442929629</v>
      </c>
      <c r="E43" s="154"/>
      <c r="F43" s="155">
        <v>-11.9942196531792</v>
      </c>
      <c r="G43" s="156"/>
      <c r="H43" s="155">
        <v>-8.695829149819545</v>
      </c>
      <c r="I43" s="154"/>
      <c r="J43" s="155">
        <v>-8.961544977130274</v>
      </c>
      <c r="K43" s="156"/>
      <c r="L43" s="155">
        <v>-3</v>
      </c>
      <c r="M43" s="154"/>
      <c r="N43" s="155">
        <v>-3.1</v>
      </c>
      <c r="O43" s="154"/>
    </row>
    <row r="44" spans="1:15" ht="13.5">
      <c r="A44" s="1"/>
      <c r="B44" s="119" t="s">
        <v>64</v>
      </c>
      <c r="C44" s="120"/>
      <c r="D44" s="153">
        <v>-4.811892090291792</v>
      </c>
      <c r="E44" s="154"/>
      <c r="F44" s="155">
        <v>-5.75</v>
      </c>
      <c r="G44" s="156"/>
      <c r="H44" s="155">
        <v>-2.6084467060749574</v>
      </c>
      <c r="I44" s="154"/>
      <c r="J44" s="155">
        <v>-2.1576763485477244</v>
      </c>
      <c r="K44" s="156"/>
      <c r="L44" s="155">
        <v>-3.1</v>
      </c>
      <c r="M44" s="154"/>
      <c r="N44" s="155">
        <v>-3.1</v>
      </c>
      <c r="O44" s="154"/>
    </row>
    <row r="45" spans="1:15" ht="13.5">
      <c r="A45" s="1"/>
      <c r="B45" s="119" t="s">
        <v>65</v>
      </c>
      <c r="C45" s="120"/>
      <c r="D45" s="153">
        <v>4.843492586490953</v>
      </c>
      <c r="E45" s="154"/>
      <c r="F45" s="155">
        <v>1.9108280254777128</v>
      </c>
      <c r="G45" s="156"/>
      <c r="H45" s="155">
        <v>-5.150080264924725</v>
      </c>
      <c r="I45" s="154"/>
      <c r="J45" s="155">
        <v>-5.813953488372093</v>
      </c>
      <c r="K45" s="156"/>
      <c r="L45" s="155">
        <v>-2.3</v>
      </c>
      <c r="M45" s="154"/>
      <c r="N45" s="155">
        <v>-2.4</v>
      </c>
      <c r="O45" s="154"/>
    </row>
    <row r="46" spans="1:15" ht="13.5">
      <c r="A46" s="1"/>
      <c r="B46" s="119" t="s">
        <v>66</v>
      </c>
      <c r="C46" s="120"/>
      <c r="D46" s="153">
        <v>5.68511660494444</v>
      </c>
      <c r="E46" s="154"/>
      <c r="F46" s="155">
        <v>4.878048780487802</v>
      </c>
      <c r="G46" s="156"/>
      <c r="H46" s="155">
        <v>-1.808821483233615</v>
      </c>
      <c r="I46" s="154"/>
      <c r="J46" s="155">
        <v>-2.319587628865989</v>
      </c>
      <c r="K46" s="156"/>
      <c r="L46" s="155">
        <v>-2.5</v>
      </c>
      <c r="M46" s="154"/>
      <c r="N46" s="155">
        <v>-2.6</v>
      </c>
      <c r="O46" s="154"/>
    </row>
    <row r="47" spans="1:15" ht="13.5">
      <c r="A47" s="1"/>
      <c r="B47" s="131" t="s">
        <v>67</v>
      </c>
      <c r="C47" s="132"/>
      <c r="D47" s="157">
        <v>-14.929957515214141</v>
      </c>
      <c r="E47" s="158"/>
      <c r="F47" s="159">
        <v>-12.5</v>
      </c>
      <c r="G47" s="160"/>
      <c r="H47" s="159">
        <v>-21.52703507599965</v>
      </c>
      <c r="I47" s="158"/>
      <c r="J47" s="159">
        <v>-12.442396313364057</v>
      </c>
      <c r="K47" s="160"/>
      <c r="L47" s="159">
        <v>-5.5</v>
      </c>
      <c r="M47" s="158"/>
      <c r="N47" s="159">
        <v>-1.8</v>
      </c>
      <c r="O47" s="158"/>
    </row>
  </sheetData>
  <mergeCells count="172">
    <mergeCell ref="J47:K47"/>
    <mergeCell ref="L47:M47"/>
    <mergeCell ref="N47:O47"/>
    <mergeCell ref="B47:C47"/>
    <mergeCell ref="D47:E47"/>
    <mergeCell ref="F47:G47"/>
    <mergeCell ref="H47:I47"/>
    <mergeCell ref="J45:K45"/>
    <mergeCell ref="L45:M45"/>
    <mergeCell ref="N45:O45"/>
    <mergeCell ref="B46:C46"/>
    <mergeCell ref="D46:E46"/>
    <mergeCell ref="F46:G46"/>
    <mergeCell ref="H46:I46"/>
    <mergeCell ref="J46:K46"/>
    <mergeCell ref="L46:M46"/>
    <mergeCell ref="N46:O46"/>
    <mergeCell ref="B45:C45"/>
    <mergeCell ref="D45:E45"/>
    <mergeCell ref="F45:G45"/>
    <mergeCell ref="H45:I45"/>
    <mergeCell ref="J43:K43"/>
    <mergeCell ref="L43:M43"/>
    <mergeCell ref="N43:O43"/>
    <mergeCell ref="B44:C44"/>
    <mergeCell ref="D44:E44"/>
    <mergeCell ref="F44:G44"/>
    <mergeCell ref="H44:I44"/>
    <mergeCell ref="J44:K44"/>
    <mergeCell ref="L44:M44"/>
    <mergeCell ref="N44:O44"/>
    <mergeCell ref="B43:C43"/>
    <mergeCell ref="D43:E43"/>
    <mergeCell ref="F43:G43"/>
    <mergeCell ref="H43:I43"/>
    <mergeCell ref="J41:K41"/>
    <mergeCell ref="L41:M41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39:K39"/>
    <mergeCell ref="L39:M39"/>
    <mergeCell ref="N39:O39"/>
    <mergeCell ref="B40:C40"/>
    <mergeCell ref="D40:E40"/>
    <mergeCell ref="F40:G40"/>
    <mergeCell ref="H40:I40"/>
    <mergeCell ref="J40:K40"/>
    <mergeCell ref="L40:M40"/>
    <mergeCell ref="N40:O40"/>
    <mergeCell ref="B39:C39"/>
    <mergeCell ref="D39:E39"/>
    <mergeCell ref="F39:G39"/>
    <mergeCell ref="H39:I39"/>
    <mergeCell ref="L37:M37"/>
    <mergeCell ref="N37:O37"/>
    <mergeCell ref="B38:C38"/>
    <mergeCell ref="D38:E38"/>
    <mergeCell ref="F38:G38"/>
    <mergeCell ref="H38:I38"/>
    <mergeCell ref="J38:K38"/>
    <mergeCell ref="L38:M38"/>
    <mergeCell ref="N38:O38"/>
    <mergeCell ref="D37:E37"/>
    <mergeCell ref="F37:G37"/>
    <mergeCell ref="H37:I37"/>
    <mergeCell ref="J37:K37"/>
    <mergeCell ref="B32:C32"/>
    <mergeCell ref="D32:E32"/>
    <mergeCell ref="H32:I32"/>
    <mergeCell ref="L32:M32"/>
    <mergeCell ref="B31:C31"/>
    <mergeCell ref="D31:E31"/>
    <mergeCell ref="H31:I31"/>
    <mergeCell ref="L31:M31"/>
    <mergeCell ref="B30:C30"/>
    <mergeCell ref="D30:E30"/>
    <mergeCell ref="H30:I30"/>
    <mergeCell ref="L30:M30"/>
    <mergeCell ref="B29:C29"/>
    <mergeCell ref="D29:E29"/>
    <mergeCell ref="H29:I29"/>
    <mergeCell ref="L29:M29"/>
    <mergeCell ref="B28:C28"/>
    <mergeCell ref="D28:E28"/>
    <mergeCell ref="H28:I28"/>
    <mergeCell ref="L28:M28"/>
    <mergeCell ref="B27:C27"/>
    <mergeCell ref="D27:E27"/>
    <mergeCell ref="H27:I27"/>
    <mergeCell ref="L27:M27"/>
    <mergeCell ref="B26:C26"/>
    <mergeCell ref="D26:E26"/>
    <mergeCell ref="H26:I26"/>
    <mergeCell ref="L26:M26"/>
    <mergeCell ref="B25:C25"/>
    <mergeCell ref="D25:E25"/>
    <mergeCell ref="H25:I25"/>
    <mergeCell ref="L25:M25"/>
    <mergeCell ref="B24:C24"/>
    <mergeCell ref="D24:E24"/>
    <mergeCell ref="H24:I24"/>
    <mergeCell ref="L24:M24"/>
    <mergeCell ref="L21:M21"/>
    <mergeCell ref="B23:C23"/>
    <mergeCell ref="D23:E23"/>
    <mergeCell ref="H23:I23"/>
    <mergeCell ref="L23:M23"/>
    <mergeCell ref="E20:F20"/>
    <mergeCell ref="I20:J20"/>
    <mergeCell ref="B21:C21"/>
    <mergeCell ref="D21:E21"/>
    <mergeCell ref="H21:I21"/>
    <mergeCell ref="B16:C16"/>
    <mergeCell ref="D16:E16"/>
    <mergeCell ref="H16:I16"/>
    <mergeCell ref="L16:M16"/>
    <mergeCell ref="B15:C15"/>
    <mergeCell ref="D15:E15"/>
    <mergeCell ref="H15:I15"/>
    <mergeCell ref="L15:M15"/>
    <mergeCell ref="B14:C14"/>
    <mergeCell ref="D14:E14"/>
    <mergeCell ref="H14:I14"/>
    <mergeCell ref="L14:M14"/>
    <mergeCell ref="B13:C13"/>
    <mergeCell ref="D13:E13"/>
    <mergeCell ref="H13:I13"/>
    <mergeCell ref="L13:M13"/>
    <mergeCell ref="B12:C12"/>
    <mergeCell ref="D12:E12"/>
    <mergeCell ref="H12:I12"/>
    <mergeCell ref="L12:M12"/>
    <mergeCell ref="B11:C11"/>
    <mergeCell ref="D11:E11"/>
    <mergeCell ref="H11:I11"/>
    <mergeCell ref="L11:M11"/>
    <mergeCell ref="B10:C10"/>
    <mergeCell ref="D10:E10"/>
    <mergeCell ref="H10:I10"/>
    <mergeCell ref="L10:M10"/>
    <mergeCell ref="B9:C9"/>
    <mergeCell ref="D9:E9"/>
    <mergeCell ref="H9:I9"/>
    <mergeCell ref="L9:M9"/>
    <mergeCell ref="B8:C8"/>
    <mergeCell ref="D8:E8"/>
    <mergeCell ref="H8:I8"/>
    <mergeCell ref="L8:M8"/>
    <mergeCell ref="B7:C7"/>
    <mergeCell ref="D7:E7"/>
    <mergeCell ref="H7:I7"/>
    <mergeCell ref="L7:M7"/>
    <mergeCell ref="L4:M4"/>
    <mergeCell ref="B6:C6"/>
    <mergeCell ref="D6:E6"/>
    <mergeCell ref="H6:I6"/>
    <mergeCell ref="L6:M6"/>
    <mergeCell ref="E3:F3"/>
    <mergeCell ref="I3:J3"/>
    <mergeCell ref="B4:C4"/>
    <mergeCell ref="D4:E4"/>
    <mergeCell ref="H4:I4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3.25390625" style="0" customWidth="1"/>
    <col min="4" max="4" width="8.625" style="0" customWidth="1"/>
    <col min="5" max="15" width="7.625" style="0" customWidth="1"/>
  </cols>
  <sheetData>
    <row r="1" spans="1:16" ht="13.5">
      <c r="A1" s="1"/>
      <c r="B1" s="161"/>
      <c r="C1" s="162" t="s">
        <v>79</v>
      </c>
      <c r="D1" s="163"/>
      <c r="E1" s="161"/>
      <c r="F1" s="164"/>
      <c r="G1" s="165"/>
      <c r="H1" s="166"/>
      <c r="I1" s="166"/>
      <c r="J1" s="167"/>
      <c r="K1" s="167"/>
      <c r="L1" s="167"/>
      <c r="M1" s="167"/>
      <c r="N1" s="168"/>
      <c r="O1" s="168"/>
      <c r="P1" s="63"/>
    </row>
    <row r="2" spans="1:16" ht="13.5">
      <c r="A2" s="1"/>
      <c r="B2" s="169"/>
      <c r="C2" s="169"/>
      <c r="D2" s="169"/>
      <c r="E2" s="169"/>
      <c r="F2" s="170"/>
      <c r="G2" s="171"/>
      <c r="H2" s="171"/>
      <c r="I2" s="171"/>
      <c r="J2" s="172"/>
      <c r="K2" s="172"/>
      <c r="L2" s="172"/>
      <c r="M2" s="172"/>
      <c r="N2" s="173"/>
      <c r="O2" s="173"/>
      <c r="P2" s="63"/>
    </row>
    <row r="3" spans="1:16" ht="21">
      <c r="A3" s="63"/>
      <c r="B3" s="174"/>
      <c r="C3" s="175" t="s">
        <v>80</v>
      </c>
      <c r="D3" s="176"/>
      <c r="E3" s="177" t="s">
        <v>81</v>
      </c>
      <c r="F3" s="178" t="s">
        <v>82</v>
      </c>
      <c r="G3" s="178" t="s">
        <v>83</v>
      </c>
      <c r="H3" s="178" t="s">
        <v>61</v>
      </c>
      <c r="I3" s="179" t="s">
        <v>62</v>
      </c>
      <c r="J3" s="179" t="s">
        <v>63</v>
      </c>
      <c r="K3" s="179" t="s">
        <v>64</v>
      </c>
      <c r="L3" s="179" t="s">
        <v>84</v>
      </c>
      <c r="M3" s="180" t="s">
        <v>85</v>
      </c>
      <c r="N3" s="180" t="s">
        <v>86</v>
      </c>
      <c r="O3" s="181" t="s">
        <v>87</v>
      </c>
      <c r="P3" s="63"/>
    </row>
    <row r="4" spans="1:16" ht="13.5">
      <c r="A4" s="63"/>
      <c r="B4" s="182"/>
      <c r="C4" s="183" t="s">
        <v>88</v>
      </c>
      <c r="D4" s="184"/>
      <c r="E4" s="185">
        <v>24598</v>
      </c>
      <c r="F4" s="186">
        <v>14756</v>
      </c>
      <c r="G4" s="186">
        <v>4923</v>
      </c>
      <c r="H4" s="186">
        <v>2766</v>
      </c>
      <c r="I4" s="187">
        <v>903</v>
      </c>
      <c r="J4" s="188">
        <v>609</v>
      </c>
      <c r="K4" s="188">
        <v>377</v>
      </c>
      <c r="L4" s="188">
        <v>160</v>
      </c>
      <c r="M4" s="189">
        <v>43</v>
      </c>
      <c r="N4" s="189">
        <v>42</v>
      </c>
      <c r="O4" s="188">
        <v>19</v>
      </c>
      <c r="P4" s="63"/>
    </row>
    <row r="5" spans="1:16" ht="13.5">
      <c r="A5" s="63"/>
      <c r="B5" s="190" t="s">
        <v>89</v>
      </c>
      <c r="C5" s="119" t="s">
        <v>90</v>
      </c>
      <c r="D5" s="120"/>
      <c r="E5" s="185">
        <v>12</v>
      </c>
      <c r="F5" s="186">
        <v>1</v>
      </c>
      <c r="G5" s="186">
        <v>6</v>
      </c>
      <c r="H5" s="186">
        <v>2</v>
      </c>
      <c r="I5" s="187">
        <v>2</v>
      </c>
      <c r="J5" s="191" t="s">
        <v>91</v>
      </c>
      <c r="K5" s="188">
        <v>1</v>
      </c>
      <c r="L5" s="191" t="s">
        <v>91</v>
      </c>
      <c r="M5" s="192" t="s">
        <v>91</v>
      </c>
      <c r="N5" s="192" t="s">
        <v>91</v>
      </c>
      <c r="O5" s="191" t="s">
        <v>91</v>
      </c>
      <c r="P5" s="63"/>
    </row>
    <row r="6" spans="1:16" ht="13.5">
      <c r="A6" s="63"/>
      <c r="B6" s="193" t="s">
        <v>92</v>
      </c>
      <c r="C6" s="119" t="s">
        <v>93</v>
      </c>
      <c r="D6" s="120"/>
      <c r="E6" s="194" t="s">
        <v>91</v>
      </c>
      <c r="F6" s="195" t="s">
        <v>91</v>
      </c>
      <c r="G6" s="195" t="s">
        <v>91</v>
      </c>
      <c r="H6" s="195" t="s">
        <v>91</v>
      </c>
      <c r="I6" s="196" t="s">
        <v>91</v>
      </c>
      <c r="J6" s="191" t="s">
        <v>91</v>
      </c>
      <c r="K6" s="191" t="s">
        <v>91</v>
      </c>
      <c r="L6" s="191" t="s">
        <v>91</v>
      </c>
      <c r="M6" s="192" t="s">
        <v>91</v>
      </c>
      <c r="N6" s="192" t="s">
        <v>91</v>
      </c>
      <c r="O6" s="191" t="s">
        <v>91</v>
      </c>
      <c r="P6" s="63"/>
    </row>
    <row r="7" spans="1:16" ht="13.5">
      <c r="A7" s="63"/>
      <c r="B7" s="193" t="s">
        <v>94</v>
      </c>
      <c r="C7" s="119" t="s">
        <v>95</v>
      </c>
      <c r="D7" s="120"/>
      <c r="E7" s="185">
        <v>4</v>
      </c>
      <c r="F7" s="195" t="s">
        <v>91</v>
      </c>
      <c r="G7" s="186">
        <v>3</v>
      </c>
      <c r="H7" s="195" t="s">
        <v>91</v>
      </c>
      <c r="I7" s="196" t="s">
        <v>91</v>
      </c>
      <c r="J7" s="188">
        <v>1</v>
      </c>
      <c r="K7" s="191" t="s">
        <v>91</v>
      </c>
      <c r="L7" s="191" t="s">
        <v>91</v>
      </c>
      <c r="M7" s="192" t="s">
        <v>91</v>
      </c>
      <c r="N7" s="192" t="s">
        <v>91</v>
      </c>
      <c r="O7" s="191" t="s">
        <v>91</v>
      </c>
      <c r="P7" s="63"/>
    </row>
    <row r="8" spans="1:16" ht="13.5">
      <c r="A8" s="63"/>
      <c r="B8" s="190" t="s">
        <v>96</v>
      </c>
      <c r="C8" s="119" t="s">
        <v>97</v>
      </c>
      <c r="D8" s="120"/>
      <c r="E8" s="185">
        <v>2145</v>
      </c>
      <c r="F8" s="186">
        <v>946</v>
      </c>
      <c r="G8" s="186">
        <v>620</v>
      </c>
      <c r="H8" s="186">
        <v>376</v>
      </c>
      <c r="I8" s="187">
        <v>94</v>
      </c>
      <c r="J8" s="188">
        <v>58</v>
      </c>
      <c r="K8" s="188">
        <v>29</v>
      </c>
      <c r="L8" s="188">
        <v>16</v>
      </c>
      <c r="M8" s="189">
        <v>5</v>
      </c>
      <c r="N8" s="189">
        <v>1</v>
      </c>
      <c r="O8" s="191" t="s">
        <v>91</v>
      </c>
      <c r="P8" s="63"/>
    </row>
    <row r="9" spans="1:16" ht="13.5">
      <c r="A9" s="63"/>
      <c r="B9" s="193" t="s">
        <v>98</v>
      </c>
      <c r="C9" s="119" t="s">
        <v>99</v>
      </c>
      <c r="D9" s="120"/>
      <c r="E9" s="185">
        <v>2187</v>
      </c>
      <c r="F9" s="186">
        <v>879</v>
      </c>
      <c r="G9" s="186">
        <v>544</v>
      </c>
      <c r="H9" s="186">
        <v>365</v>
      </c>
      <c r="I9" s="187">
        <v>136</v>
      </c>
      <c r="J9" s="188">
        <v>113</v>
      </c>
      <c r="K9" s="188">
        <v>89</v>
      </c>
      <c r="L9" s="188">
        <v>31</v>
      </c>
      <c r="M9" s="189">
        <v>7</v>
      </c>
      <c r="N9" s="189">
        <v>22</v>
      </c>
      <c r="O9" s="188">
        <v>1</v>
      </c>
      <c r="P9" s="63"/>
    </row>
    <row r="10" spans="1:16" ht="13.5">
      <c r="A10" s="63"/>
      <c r="B10" s="193" t="s">
        <v>100</v>
      </c>
      <c r="C10" s="197" t="s">
        <v>101</v>
      </c>
      <c r="D10" s="198"/>
      <c r="E10" s="185">
        <v>18</v>
      </c>
      <c r="F10" s="186">
        <v>3</v>
      </c>
      <c r="G10" s="186">
        <v>2</v>
      </c>
      <c r="H10" s="186">
        <v>3</v>
      </c>
      <c r="I10" s="187">
        <v>1</v>
      </c>
      <c r="J10" s="191" t="s">
        <v>91</v>
      </c>
      <c r="K10" s="191" t="s">
        <v>91</v>
      </c>
      <c r="L10" s="188">
        <v>6</v>
      </c>
      <c r="M10" s="189">
        <v>1</v>
      </c>
      <c r="N10" s="189">
        <v>1</v>
      </c>
      <c r="O10" s="188">
        <v>1</v>
      </c>
      <c r="P10" s="63"/>
    </row>
    <row r="11" spans="1:16" ht="13.5">
      <c r="A11" s="63"/>
      <c r="B11" s="193" t="s">
        <v>102</v>
      </c>
      <c r="C11" s="119" t="s">
        <v>103</v>
      </c>
      <c r="D11" s="120"/>
      <c r="E11" s="185">
        <v>565</v>
      </c>
      <c r="F11" s="186">
        <v>170</v>
      </c>
      <c r="G11" s="186">
        <v>87</v>
      </c>
      <c r="H11" s="186">
        <v>113</v>
      </c>
      <c r="I11" s="187">
        <v>68</v>
      </c>
      <c r="J11" s="188">
        <v>55</v>
      </c>
      <c r="K11" s="188">
        <v>42</v>
      </c>
      <c r="L11" s="188">
        <v>21</v>
      </c>
      <c r="M11" s="189">
        <v>7</v>
      </c>
      <c r="N11" s="189">
        <v>1</v>
      </c>
      <c r="O11" s="188">
        <v>1</v>
      </c>
      <c r="P11" s="199"/>
    </row>
    <row r="12" spans="1:16" ht="13.5">
      <c r="A12" s="63"/>
      <c r="B12" s="193" t="s">
        <v>104</v>
      </c>
      <c r="C12" s="119" t="s">
        <v>105</v>
      </c>
      <c r="D12" s="120"/>
      <c r="E12" s="185">
        <v>11634</v>
      </c>
      <c r="F12" s="186">
        <v>7420</v>
      </c>
      <c r="G12" s="186">
        <v>2324</v>
      </c>
      <c r="H12" s="186">
        <v>1142</v>
      </c>
      <c r="I12" s="187">
        <v>362</v>
      </c>
      <c r="J12" s="188">
        <v>226</v>
      </c>
      <c r="K12" s="188">
        <v>116</v>
      </c>
      <c r="L12" s="188">
        <v>25</v>
      </c>
      <c r="M12" s="189">
        <v>6</v>
      </c>
      <c r="N12" s="189">
        <v>6</v>
      </c>
      <c r="O12" s="188">
        <v>7</v>
      </c>
      <c r="P12" s="96"/>
    </row>
    <row r="13" spans="1:16" ht="13.5">
      <c r="A13" s="63"/>
      <c r="B13" s="193" t="s">
        <v>106</v>
      </c>
      <c r="C13" s="119" t="s">
        <v>107</v>
      </c>
      <c r="D13" s="120"/>
      <c r="E13" s="185">
        <v>491</v>
      </c>
      <c r="F13" s="186">
        <v>214</v>
      </c>
      <c r="G13" s="186">
        <v>69</v>
      </c>
      <c r="H13" s="186">
        <v>103</v>
      </c>
      <c r="I13" s="187">
        <v>52</v>
      </c>
      <c r="J13" s="188">
        <v>28</v>
      </c>
      <c r="K13" s="188">
        <v>15</v>
      </c>
      <c r="L13" s="188">
        <v>8</v>
      </c>
      <c r="M13" s="192" t="s">
        <v>91</v>
      </c>
      <c r="N13" s="189">
        <v>1</v>
      </c>
      <c r="O13" s="188">
        <v>1</v>
      </c>
      <c r="P13" s="96"/>
    </row>
    <row r="14" spans="1:16" ht="13.5">
      <c r="A14" s="199"/>
      <c r="B14" s="193" t="s">
        <v>108</v>
      </c>
      <c r="C14" s="119" t="s">
        <v>109</v>
      </c>
      <c r="D14" s="120"/>
      <c r="E14" s="185">
        <v>953</v>
      </c>
      <c r="F14" s="186">
        <v>831</v>
      </c>
      <c r="G14" s="186">
        <v>75</v>
      </c>
      <c r="H14" s="186">
        <v>28</v>
      </c>
      <c r="I14" s="187">
        <v>6</v>
      </c>
      <c r="J14" s="188">
        <v>3</v>
      </c>
      <c r="K14" s="188">
        <v>2</v>
      </c>
      <c r="L14" s="188">
        <v>6</v>
      </c>
      <c r="M14" s="192" t="s">
        <v>91</v>
      </c>
      <c r="N14" s="192" t="s">
        <v>91</v>
      </c>
      <c r="O14" s="188">
        <v>2</v>
      </c>
      <c r="P14" s="1"/>
    </row>
    <row r="15" spans="1:16" ht="13.5">
      <c r="A15" s="96"/>
      <c r="B15" s="200" t="s">
        <v>110</v>
      </c>
      <c r="C15" s="131" t="s">
        <v>111</v>
      </c>
      <c r="D15" s="132"/>
      <c r="E15" s="201">
        <v>6589</v>
      </c>
      <c r="F15" s="202">
        <v>4292</v>
      </c>
      <c r="G15" s="202">
        <v>1193</v>
      </c>
      <c r="H15" s="202">
        <v>634</v>
      </c>
      <c r="I15" s="203">
        <v>182</v>
      </c>
      <c r="J15" s="203">
        <v>125</v>
      </c>
      <c r="K15" s="203">
        <v>83</v>
      </c>
      <c r="L15" s="203">
        <v>47</v>
      </c>
      <c r="M15" s="204">
        <v>17</v>
      </c>
      <c r="N15" s="204">
        <v>10</v>
      </c>
      <c r="O15" s="203">
        <v>6</v>
      </c>
      <c r="P15" s="1"/>
    </row>
    <row r="16" spans="1:16" ht="13.5">
      <c r="A16" s="9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3.5">
      <c r="A17" s="1"/>
      <c r="B17" s="161"/>
      <c r="C17" s="1"/>
      <c r="D17" s="162"/>
      <c r="E17" s="161"/>
      <c r="F17" s="164"/>
      <c r="G17" s="165"/>
      <c r="H17" s="166"/>
      <c r="I17" s="166"/>
      <c r="J17" s="167"/>
      <c r="K17" s="167"/>
      <c r="L17" s="167"/>
      <c r="M17" s="167"/>
      <c r="N17" s="168"/>
      <c r="O17" s="168"/>
      <c r="P17" s="168"/>
    </row>
    <row r="18" spans="1:16" ht="13.5">
      <c r="A18" s="1"/>
      <c r="B18" s="161"/>
      <c r="C18" s="162" t="s">
        <v>112</v>
      </c>
      <c r="D18" s="163"/>
      <c r="E18" s="161"/>
      <c r="F18" s="164"/>
      <c r="G18" s="165"/>
      <c r="H18" s="166"/>
      <c r="I18" s="166"/>
      <c r="J18" s="167"/>
      <c r="K18" s="167"/>
      <c r="L18" s="167"/>
      <c r="M18" s="167"/>
      <c r="N18" s="168"/>
      <c r="O18" s="168"/>
      <c r="P18" s="168"/>
    </row>
    <row r="19" spans="1:16" ht="13.5">
      <c r="A19" s="1"/>
      <c r="B19" s="169"/>
      <c r="C19" s="169"/>
      <c r="D19" s="169"/>
      <c r="E19" s="169"/>
      <c r="F19" s="170"/>
      <c r="G19" s="171"/>
      <c r="H19" s="171"/>
      <c r="I19" s="171"/>
      <c r="J19" s="172"/>
      <c r="K19" s="172"/>
      <c r="L19" s="172"/>
      <c r="M19" s="172"/>
      <c r="N19" s="173"/>
      <c r="O19" s="173"/>
      <c r="P19" s="173"/>
    </row>
    <row r="20" spans="1:16" ht="21.75" customHeight="1">
      <c r="A20" s="63"/>
      <c r="B20" s="174"/>
      <c r="C20" s="175" t="s">
        <v>80</v>
      </c>
      <c r="D20" s="176"/>
      <c r="E20" s="177" t="s">
        <v>81</v>
      </c>
      <c r="F20" s="178" t="s">
        <v>82</v>
      </c>
      <c r="G20" s="178" t="s">
        <v>83</v>
      </c>
      <c r="H20" s="178" t="s">
        <v>61</v>
      </c>
      <c r="I20" s="179" t="s">
        <v>62</v>
      </c>
      <c r="J20" s="179" t="s">
        <v>63</v>
      </c>
      <c r="K20" s="179" t="s">
        <v>64</v>
      </c>
      <c r="L20" s="179" t="s">
        <v>84</v>
      </c>
      <c r="M20" s="180" t="s">
        <v>85</v>
      </c>
      <c r="N20" s="205" t="s">
        <v>86</v>
      </c>
      <c r="O20" s="206"/>
      <c r="P20" s="206"/>
    </row>
    <row r="21" spans="1:16" ht="13.5">
      <c r="A21" s="63"/>
      <c r="B21" s="182"/>
      <c r="C21" s="183" t="s">
        <v>88</v>
      </c>
      <c r="D21" s="184"/>
      <c r="E21" s="207">
        <v>233454</v>
      </c>
      <c r="F21" s="208">
        <v>32099</v>
      </c>
      <c r="G21" s="208">
        <v>31993</v>
      </c>
      <c r="H21" s="208">
        <v>36922</v>
      </c>
      <c r="I21" s="209">
        <v>21282</v>
      </c>
      <c r="J21" s="209">
        <v>22756</v>
      </c>
      <c r="K21" s="209">
        <v>25934</v>
      </c>
      <c r="L21" s="188">
        <v>22274</v>
      </c>
      <c r="M21" s="188">
        <v>10559</v>
      </c>
      <c r="N21" s="188">
        <v>29635</v>
      </c>
      <c r="O21" s="187"/>
      <c r="P21" s="187"/>
    </row>
    <row r="22" spans="1:16" ht="13.5">
      <c r="A22" s="63"/>
      <c r="B22" s="190" t="s">
        <v>113</v>
      </c>
      <c r="C22" s="119" t="s">
        <v>90</v>
      </c>
      <c r="D22" s="120"/>
      <c r="E22" s="207">
        <v>179</v>
      </c>
      <c r="F22" s="208">
        <v>3</v>
      </c>
      <c r="G22" s="208">
        <v>38</v>
      </c>
      <c r="H22" s="208">
        <v>22</v>
      </c>
      <c r="I22" s="209">
        <v>53</v>
      </c>
      <c r="J22" s="210" t="s">
        <v>91</v>
      </c>
      <c r="K22" s="209">
        <v>63</v>
      </c>
      <c r="L22" s="191" t="s">
        <v>91</v>
      </c>
      <c r="M22" s="191" t="s">
        <v>91</v>
      </c>
      <c r="N22" s="191" t="s">
        <v>91</v>
      </c>
      <c r="O22" s="196"/>
      <c r="P22" s="196"/>
    </row>
    <row r="23" spans="1:16" ht="13.5">
      <c r="A23" s="63"/>
      <c r="B23" s="193" t="s">
        <v>114</v>
      </c>
      <c r="C23" s="119" t="s">
        <v>93</v>
      </c>
      <c r="D23" s="120"/>
      <c r="E23" s="211" t="s">
        <v>91</v>
      </c>
      <c r="F23" s="212" t="s">
        <v>91</v>
      </c>
      <c r="G23" s="212" t="s">
        <v>91</v>
      </c>
      <c r="H23" s="212" t="s">
        <v>91</v>
      </c>
      <c r="I23" s="210" t="s">
        <v>91</v>
      </c>
      <c r="J23" s="210" t="s">
        <v>91</v>
      </c>
      <c r="K23" s="210" t="s">
        <v>91</v>
      </c>
      <c r="L23" s="191" t="s">
        <v>91</v>
      </c>
      <c r="M23" s="191" t="s">
        <v>91</v>
      </c>
      <c r="N23" s="191" t="s">
        <v>91</v>
      </c>
      <c r="O23" s="196"/>
      <c r="P23" s="196"/>
    </row>
    <row r="24" spans="1:16" ht="13.5">
      <c r="A24" s="63"/>
      <c r="B24" s="193" t="s">
        <v>115</v>
      </c>
      <c r="C24" s="119" t="s">
        <v>95</v>
      </c>
      <c r="D24" s="120"/>
      <c r="E24" s="207">
        <v>63</v>
      </c>
      <c r="F24" s="212" t="s">
        <v>91</v>
      </c>
      <c r="G24" s="208">
        <v>21</v>
      </c>
      <c r="H24" s="212" t="s">
        <v>91</v>
      </c>
      <c r="I24" s="210" t="s">
        <v>91</v>
      </c>
      <c r="J24" s="209">
        <v>42</v>
      </c>
      <c r="K24" s="210" t="s">
        <v>91</v>
      </c>
      <c r="L24" s="191" t="s">
        <v>91</v>
      </c>
      <c r="M24" s="191" t="s">
        <v>91</v>
      </c>
      <c r="N24" s="191" t="s">
        <v>91</v>
      </c>
      <c r="O24" s="196"/>
      <c r="P24" s="196"/>
    </row>
    <row r="25" spans="1:16" ht="13.5">
      <c r="A25" s="63"/>
      <c r="B25" s="190" t="s">
        <v>116</v>
      </c>
      <c r="C25" s="119" t="s">
        <v>97</v>
      </c>
      <c r="D25" s="120"/>
      <c r="E25" s="207">
        <v>21636</v>
      </c>
      <c r="F25" s="208">
        <v>2267</v>
      </c>
      <c r="G25" s="208">
        <v>4072</v>
      </c>
      <c r="H25" s="208">
        <v>4931</v>
      </c>
      <c r="I25" s="209">
        <v>2187</v>
      </c>
      <c r="J25" s="209">
        <v>2174</v>
      </c>
      <c r="K25" s="209">
        <v>1970</v>
      </c>
      <c r="L25" s="188">
        <v>2446</v>
      </c>
      <c r="M25" s="188">
        <v>1234</v>
      </c>
      <c r="N25" s="188">
        <v>355</v>
      </c>
      <c r="O25" s="196"/>
      <c r="P25" s="196"/>
    </row>
    <row r="26" spans="1:16" ht="13.5">
      <c r="A26" s="63"/>
      <c r="B26" s="193" t="s">
        <v>98</v>
      </c>
      <c r="C26" s="119" t="s">
        <v>99</v>
      </c>
      <c r="D26" s="120"/>
      <c r="E26" s="207">
        <v>49732</v>
      </c>
      <c r="F26" s="208">
        <v>2257</v>
      </c>
      <c r="G26" s="208">
        <v>3587</v>
      </c>
      <c r="H26" s="208">
        <v>5025</v>
      </c>
      <c r="I26" s="209">
        <v>3278</v>
      </c>
      <c r="J26" s="209">
        <v>4353</v>
      </c>
      <c r="K26" s="209">
        <v>6319</v>
      </c>
      <c r="L26" s="188">
        <v>4417</v>
      </c>
      <c r="M26" s="188">
        <v>1868</v>
      </c>
      <c r="N26" s="188">
        <v>18628</v>
      </c>
      <c r="O26" s="187"/>
      <c r="P26" s="187"/>
    </row>
    <row r="27" spans="1:16" ht="13.5">
      <c r="A27" s="63"/>
      <c r="B27" s="193" t="s">
        <v>100</v>
      </c>
      <c r="C27" s="213" t="s">
        <v>101</v>
      </c>
      <c r="D27" s="214"/>
      <c r="E27" s="207">
        <v>1472</v>
      </c>
      <c r="F27" s="208">
        <v>4</v>
      </c>
      <c r="G27" s="208">
        <v>12</v>
      </c>
      <c r="H27" s="208">
        <v>40</v>
      </c>
      <c r="I27" s="209">
        <v>22</v>
      </c>
      <c r="J27" s="210" t="s">
        <v>91</v>
      </c>
      <c r="K27" s="210" t="s">
        <v>91</v>
      </c>
      <c r="L27" s="188">
        <v>782</v>
      </c>
      <c r="M27" s="188">
        <v>225</v>
      </c>
      <c r="N27" s="188">
        <v>387</v>
      </c>
      <c r="O27" s="187"/>
      <c r="P27" s="187"/>
    </row>
    <row r="28" spans="1:16" ht="13.5">
      <c r="A28" s="63"/>
      <c r="B28" s="193" t="s">
        <v>102</v>
      </c>
      <c r="C28" s="119" t="s">
        <v>103</v>
      </c>
      <c r="D28" s="120"/>
      <c r="E28" s="207">
        <v>13980</v>
      </c>
      <c r="F28" s="208">
        <v>392</v>
      </c>
      <c r="G28" s="208">
        <v>600</v>
      </c>
      <c r="H28" s="208">
        <v>1590</v>
      </c>
      <c r="I28" s="209">
        <v>1611</v>
      </c>
      <c r="J28" s="209">
        <v>2133</v>
      </c>
      <c r="K28" s="209">
        <v>2764</v>
      </c>
      <c r="L28" s="188">
        <v>2800</v>
      </c>
      <c r="M28" s="188">
        <v>1710</v>
      </c>
      <c r="N28" s="188">
        <v>380</v>
      </c>
      <c r="O28" s="187"/>
      <c r="P28" s="187"/>
    </row>
    <row r="29" spans="1:16" ht="13.5">
      <c r="A29" s="63"/>
      <c r="B29" s="193" t="s">
        <v>104</v>
      </c>
      <c r="C29" s="119" t="s">
        <v>105</v>
      </c>
      <c r="D29" s="120"/>
      <c r="E29" s="207">
        <v>78508</v>
      </c>
      <c r="F29" s="208">
        <v>16370</v>
      </c>
      <c r="G29" s="208">
        <v>15022</v>
      </c>
      <c r="H29" s="208">
        <v>15102</v>
      </c>
      <c r="I29" s="209">
        <v>8463</v>
      </c>
      <c r="J29" s="209">
        <v>8285</v>
      </c>
      <c r="K29" s="209">
        <v>7906</v>
      </c>
      <c r="L29" s="188">
        <v>3221</v>
      </c>
      <c r="M29" s="188">
        <v>1391</v>
      </c>
      <c r="N29" s="188">
        <v>2748</v>
      </c>
      <c r="O29" s="187"/>
      <c r="P29" s="187"/>
    </row>
    <row r="30" spans="1:16" ht="13.5">
      <c r="A30" s="63"/>
      <c r="B30" s="193" t="s">
        <v>106</v>
      </c>
      <c r="C30" s="119" t="s">
        <v>107</v>
      </c>
      <c r="D30" s="120"/>
      <c r="E30" s="207">
        <v>8036</v>
      </c>
      <c r="F30" s="208">
        <v>499</v>
      </c>
      <c r="G30" s="208">
        <v>466</v>
      </c>
      <c r="H30" s="208">
        <v>1442</v>
      </c>
      <c r="I30" s="209">
        <v>1251</v>
      </c>
      <c r="J30" s="209">
        <v>1032</v>
      </c>
      <c r="K30" s="209">
        <v>1036</v>
      </c>
      <c r="L30" s="188">
        <v>1267</v>
      </c>
      <c r="M30" s="191" t="s">
        <v>91</v>
      </c>
      <c r="N30" s="191" t="s">
        <v>91</v>
      </c>
      <c r="O30" s="187"/>
      <c r="P30" s="187"/>
    </row>
    <row r="31" spans="1:16" ht="13.5">
      <c r="A31" s="199"/>
      <c r="B31" s="193" t="s">
        <v>108</v>
      </c>
      <c r="C31" s="119" t="s">
        <v>109</v>
      </c>
      <c r="D31" s="120"/>
      <c r="E31" s="207">
        <v>3409</v>
      </c>
      <c r="F31" s="208">
        <v>1396</v>
      </c>
      <c r="G31" s="208">
        <v>456</v>
      </c>
      <c r="H31" s="208">
        <v>359</v>
      </c>
      <c r="I31" s="209">
        <v>139</v>
      </c>
      <c r="J31" s="209">
        <v>121</v>
      </c>
      <c r="K31" s="209">
        <v>123</v>
      </c>
      <c r="L31" s="188">
        <v>815</v>
      </c>
      <c r="M31" s="191" t="s">
        <v>117</v>
      </c>
      <c r="N31" s="191" t="s">
        <v>117</v>
      </c>
      <c r="O31" s="187"/>
      <c r="P31" s="187"/>
    </row>
    <row r="32" spans="1:16" ht="13.5">
      <c r="A32" s="96"/>
      <c r="B32" s="200" t="s">
        <v>110</v>
      </c>
      <c r="C32" s="131" t="s">
        <v>111</v>
      </c>
      <c r="D32" s="132"/>
      <c r="E32" s="201">
        <v>56439</v>
      </c>
      <c r="F32" s="202">
        <v>8911</v>
      </c>
      <c r="G32" s="202">
        <v>7719</v>
      </c>
      <c r="H32" s="202">
        <v>8411</v>
      </c>
      <c r="I32" s="203">
        <v>4278</v>
      </c>
      <c r="J32" s="203">
        <v>4616</v>
      </c>
      <c r="K32" s="203">
        <v>5753</v>
      </c>
      <c r="L32" s="203">
        <v>6526</v>
      </c>
      <c r="M32" s="204">
        <v>4131</v>
      </c>
      <c r="N32" s="204">
        <v>6094</v>
      </c>
      <c r="O32" s="215"/>
      <c r="P32" s="215"/>
    </row>
  </sheetData>
  <mergeCells count="24"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2:D12"/>
    <mergeCell ref="C13:D13"/>
    <mergeCell ref="C14:D14"/>
    <mergeCell ref="C15:D15"/>
    <mergeCell ref="C8:D8"/>
    <mergeCell ref="C9:D9"/>
    <mergeCell ref="C10:D10"/>
    <mergeCell ref="C11:D11"/>
    <mergeCell ref="C4:D4"/>
    <mergeCell ref="C5:D5"/>
    <mergeCell ref="C6:D6"/>
    <mergeCell ref="C7:D7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" sqref="A1"/>
    </sheetView>
  </sheetViews>
  <sheetFormatPr defaultColWidth="9.00390625" defaultRowHeight="13.5"/>
  <cols>
    <col min="1" max="1" width="1.12109375" style="0" customWidth="1"/>
    <col min="2" max="5" width="2.125" style="0" customWidth="1"/>
    <col min="6" max="6" width="6.25390625" style="0" customWidth="1"/>
    <col min="7" max="7" width="7.25390625" style="0" customWidth="1"/>
    <col min="8" max="8" width="6.375" style="0" customWidth="1"/>
    <col min="9" max="9" width="7.125" style="0" customWidth="1"/>
    <col min="10" max="10" width="6.625" style="0" customWidth="1"/>
    <col min="11" max="11" width="7.25390625" style="246" customWidth="1"/>
    <col min="12" max="12" width="7.25390625" style="0" customWidth="1"/>
    <col min="13" max="13" width="6.625" style="0" customWidth="1"/>
    <col min="14" max="14" width="7.25390625" style="0" customWidth="1"/>
    <col min="15" max="15" width="6.625" style="0" customWidth="1"/>
    <col min="16" max="16" width="8.50390625" style="246" bestFit="1" customWidth="1"/>
  </cols>
  <sheetData>
    <row r="1" spans="1:17" ht="13.5">
      <c r="A1" s="1"/>
      <c r="B1" s="3"/>
      <c r="C1" s="1" t="s">
        <v>118</v>
      </c>
      <c r="D1" s="3"/>
      <c r="E1" s="3"/>
      <c r="F1" s="1"/>
      <c r="G1" s="1"/>
      <c r="H1" s="3"/>
      <c r="I1" s="3"/>
      <c r="J1" s="3"/>
      <c r="K1" s="239"/>
      <c r="L1" s="3"/>
      <c r="M1" s="3"/>
      <c r="N1" s="3"/>
      <c r="O1" s="1"/>
      <c r="P1" s="239"/>
      <c r="Q1" s="1"/>
    </row>
    <row r="2" spans="1:17" ht="13.5">
      <c r="A2" s="1"/>
      <c r="B2" s="1"/>
      <c r="C2" s="216"/>
      <c r="D2" s="43"/>
      <c r="E2" s="43"/>
      <c r="F2" s="1"/>
      <c r="G2" s="1"/>
      <c r="H2" s="43"/>
      <c r="I2" s="43"/>
      <c r="J2" s="43"/>
      <c r="K2" s="239"/>
      <c r="L2" s="43"/>
      <c r="M2" s="43"/>
      <c r="N2" s="43"/>
      <c r="O2" s="43"/>
      <c r="P2" s="247"/>
      <c r="Q2" s="43"/>
    </row>
    <row r="3" spans="1:17" ht="13.5">
      <c r="A3" s="1"/>
      <c r="B3" s="49"/>
      <c r="C3" s="49"/>
      <c r="D3" s="138"/>
      <c r="E3" s="138"/>
      <c r="F3" s="217"/>
      <c r="G3" s="218"/>
      <c r="H3" s="219"/>
      <c r="I3" s="219" t="s">
        <v>119</v>
      </c>
      <c r="J3" s="104"/>
      <c r="K3" s="240"/>
      <c r="L3" s="100"/>
      <c r="M3" s="219"/>
      <c r="N3" s="219" t="s">
        <v>120</v>
      </c>
      <c r="O3" s="104"/>
      <c r="P3" s="248"/>
      <c r="Q3" s="43"/>
    </row>
    <row r="4" spans="1:17" ht="13.5">
      <c r="A4" s="1"/>
      <c r="B4" s="22"/>
      <c r="C4" s="22"/>
      <c r="D4" s="22"/>
      <c r="E4" s="22" t="s">
        <v>121</v>
      </c>
      <c r="F4" s="23"/>
      <c r="G4" s="220" t="s">
        <v>122</v>
      </c>
      <c r="H4" s="220" t="s">
        <v>123</v>
      </c>
      <c r="I4" s="220" t="s">
        <v>124</v>
      </c>
      <c r="J4" s="220" t="s">
        <v>123</v>
      </c>
      <c r="K4" s="241" t="s">
        <v>125</v>
      </c>
      <c r="L4" s="220" t="s">
        <v>122</v>
      </c>
      <c r="M4" s="220" t="s">
        <v>123</v>
      </c>
      <c r="N4" s="220" t="s">
        <v>124</v>
      </c>
      <c r="O4" s="220" t="s">
        <v>123</v>
      </c>
      <c r="P4" s="249" t="s">
        <v>125</v>
      </c>
      <c r="Q4" s="221"/>
    </row>
    <row r="5" spans="1:17" ht="13.5">
      <c r="A5" s="1"/>
      <c r="B5" s="18"/>
      <c r="C5" s="18"/>
      <c r="D5" s="18"/>
      <c r="E5" s="18"/>
      <c r="F5" s="19"/>
      <c r="G5" s="60"/>
      <c r="H5" s="117" t="s">
        <v>126</v>
      </c>
      <c r="I5" s="222"/>
      <c r="J5" s="117" t="s">
        <v>126</v>
      </c>
      <c r="K5" s="242"/>
      <c r="L5" s="60"/>
      <c r="M5" s="117" t="s">
        <v>126</v>
      </c>
      <c r="N5" s="222"/>
      <c r="O5" s="117" t="s">
        <v>126</v>
      </c>
      <c r="P5" s="250"/>
      <c r="Q5" s="43"/>
    </row>
    <row r="6" spans="1:17" ht="13.5">
      <c r="A6" s="1"/>
      <c r="B6" s="1"/>
      <c r="C6" s="22" t="s">
        <v>127</v>
      </c>
      <c r="D6" s="22"/>
      <c r="E6" s="22"/>
      <c r="F6" s="23"/>
      <c r="G6" s="227">
        <v>25210</v>
      </c>
      <c r="H6" s="228">
        <v>100</v>
      </c>
      <c r="I6" s="229">
        <v>28142</v>
      </c>
      <c r="J6" s="228">
        <v>100</v>
      </c>
      <c r="K6" s="243">
        <v>-2932</v>
      </c>
      <c r="L6" s="227">
        <v>248329</v>
      </c>
      <c r="M6" s="228">
        <v>100</v>
      </c>
      <c r="N6" s="230">
        <v>269621</v>
      </c>
      <c r="O6" s="228">
        <v>100</v>
      </c>
      <c r="P6" s="243">
        <v>-21292</v>
      </c>
      <c r="Q6" s="43"/>
    </row>
    <row r="7" spans="1:17" ht="13.5">
      <c r="A7" s="1"/>
      <c r="B7" s="1"/>
      <c r="C7" s="22" t="s">
        <v>128</v>
      </c>
      <c r="D7" s="22"/>
      <c r="E7" s="22"/>
      <c r="F7" s="23"/>
      <c r="G7" s="231">
        <v>24598</v>
      </c>
      <c r="H7" s="232">
        <v>97.57239190797303</v>
      </c>
      <c r="I7" s="233">
        <v>27601</v>
      </c>
      <c r="J7" s="232">
        <v>98.07760642456115</v>
      </c>
      <c r="K7" s="244">
        <v>-3003</v>
      </c>
      <c r="L7" s="231">
        <v>233454</v>
      </c>
      <c r="M7" s="232">
        <v>94.00996258995123</v>
      </c>
      <c r="N7" s="235">
        <v>255034</v>
      </c>
      <c r="O7" s="232">
        <v>94.58981310802942</v>
      </c>
      <c r="P7" s="244">
        <v>-21580</v>
      </c>
      <c r="Q7" s="43"/>
    </row>
    <row r="8" spans="1:17" ht="13.5">
      <c r="A8" s="1"/>
      <c r="B8" s="1"/>
      <c r="C8" s="22"/>
      <c r="D8" s="22" t="s">
        <v>129</v>
      </c>
      <c r="E8" s="22"/>
      <c r="F8" s="23"/>
      <c r="G8" s="231">
        <v>13452</v>
      </c>
      <c r="H8" s="232">
        <v>53.35977786592622</v>
      </c>
      <c r="I8" s="235">
        <v>15540</v>
      </c>
      <c r="J8" s="232">
        <v>55.21995593774429</v>
      </c>
      <c r="K8" s="244">
        <v>-2088</v>
      </c>
      <c r="L8" s="231">
        <v>43227</v>
      </c>
      <c r="M8" s="232">
        <v>17.407149386499363</v>
      </c>
      <c r="N8" s="235">
        <v>49862</v>
      </c>
      <c r="O8" s="232">
        <v>18.4933666146183</v>
      </c>
      <c r="P8" s="244">
        <v>-6635</v>
      </c>
      <c r="Q8" s="43"/>
    </row>
    <row r="9" spans="1:17" ht="13.5">
      <c r="A9" s="1"/>
      <c r="B9" s="1"/>
      <c r="C9" s="22"/>
      <c r="D9" s="22" t="s">
        <v>130</v>
      </c>
      <c r="E9" s="22"/>
      <c r="F9" s="23"/>
      <c r="G9" s="231">
        <v>11067</v>
      </c>
      <c r="H9" s="232">
        <v>43.8992463308211</v>
      </c>
      <c r="I9" s="235">
        <v>11950</v>
      </c>
      <c r="J9" s="232">
        <v>42.46322223011869</v>
      </c>
      <c r="K9" s="244">
        <v>-883</v>
      </c>
      <c r="L9" s="231">
        <v>189950</v>
      </c>
      <c r="M9" s="232">
        <v>76.49126763285801</v>
      </c>
      <c r="N9" s="235">
        <v>204845</v>
      </c>
      <c r="O9" s="232">
        <v>75.97516513921393</v>
      </c>
      <c r="P9" s="244">
        <v>-14895</v>
      </c>
      <c r="Q9" s="43"/>
    </row>
    <row r="10" spans="1:17" ht="13.5">
      <c r="A10" s="1"/>
      <c r="B10" s="1"/>
      <c r="C10" s="22"/>
      <c r="D10" s="22"/>
      <c r="E10" s="22" t="s">
        <v>131</v>
      </c>
      <c r="F10" s="23"/>
      <c r="G10" s="231">
        <v>10017</v>
      </c>
      <c r="H10" s="232">
        <v>39.73423244744149</v>
      </c>
      <c r="I10" s="233">
        <v>10834</v>
      </c>
      <c r="J10" s="232">
        <v>38.49761921682894</v>
      </c>
      <c r="K10" s="244">
        <v>-817</v>
      </c>
      <c r="L10" s="231">
        <v>169389</v>
      </c>
      <c r="M10" s="232">
        <v>68.21152583870591</v>
      </c>
      <c r="N10" s="235">
        <v>187674</v>
      </c>
      <c r="O10" s="232">
        <v>69.60659592539157</v>
      </c>
      <c r="P10" s="244">
        <v>-18285</v>
      </c>
      <c r="Q10" s="43"/>
    </row>
    <row r="11" spans="1:17" ht="13.5">
      <c r="A11" s="1"/>
      <c r="B11" s="1"/>
      <c r="C11" s="22"/>
      <c r="D11" s="22"/>
      <c r="E11" s="22" t="s">
        <v>132</v>
      </c>
      <c r="F11" s="23"/>
      <c r="G11" s="231">
        <v>1050</v>
      </c>
      <c r="H11" s="232">
        <v>4.165013883379611</v>
      </c>
      <c r="I11" s="235">
        <v>1116</v>
      </c>
      <c r="J11" s="232">
        <v>3.965603013289745</v>
      </c>
      <c r="K11" s="244">
        <v>-66</v>
      </c>
      <c r="L11" s="231">
        <v>20561</v>
      </c>
      <c r="M11" s="232">
        <v>8.279741794152113</v>
      </c>
      <c r="N11" s="235">
        <v>17171</v>
      </c>
      <c r="O11" s="232">
        <v>6.368569213822366</v>
      </c>
      <c r="P11" s="244">
        <v>3390</v>
      </c>
      <c r="Q11" s="43"/>
    </row>
    <row r="12" spans="1:17" ht="13.5">
      <c r="A12" s="1"/>
      <c r="B12" s="1"/>
      <c r="C12" s="22"/>
      <c r="D12" s="22" t="s">
        <v>133</v>
      </c>
      <c r="E12" s="22"/>
      <c r="F12" s="23"/>
      <c r="G12" s="231">
        <v>79</v>
      </c>
      <c r="H12" s="232">
        <v>0.3133677112257041</v>
      </c>
      <c r="I12" s="235">
        <v>111</v>
      </c>
      <c r="J12" s="232">
        <v>0.39442825669817355</v>
      </c>
      <c r="K12" s="244">
        <v>-32</v>
      </c>
      <c r="L12" s="231">
        <v>277</v>
      </c>
      <c r="M12" s="232">
        <v>0.11154557059384927</v>
      </c>
      <c r="N12" s="235">
        <v>327</v>
      </c>
      <c r="O12" s="232">
        <v>0.12128135419718791</v>
      </c>
      <c r="P12" s="244">
        <v>-50</v>
      </c>
      <c r="Q12" s="43"/>
    </row>
    <row r="13" spans="1:17" ht="13.5">
      <c r="A13" s="96"/>
      <c r="B13" s="223"/>
      <c r="C13" s="224" t="s">
        <v>134</v>
      </c>
      <c r="D13" s="224"/>
      <c r="E13" s="224"/>
      <c r="F13" s="225"/>
      <c r="G13" s="236">
        <v>612</v>
      </c>
      <c r="H13" s="237">
        <v>2.4276080920269734</v>
      </c>
      <c r="I13" s="238">
        <v>541</v>
      </c>
      <c r="J13" s="237">
        <v>1.922393575438846</v>
      </c>
      <c r="K13" s="245">
        <v>71</v>
      </c>
      <c r="L13" s="236">
        <v>14875</v>
      </c>
      <c r="M13" s="237">
        <v>5.990037410048766</v>
      </c>
      <c r="N13" s="238">
        <v>14587</v>
      </c>
      <c r="O13" s="237">
        <v>5.4101868919705804</v>
      </c>
      <c r="P13" s="245">
        <v>288</v>
      </c>
      <c r="Q13" s="226"/>
    </row>
    <row r="14" spans="1:17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239"/>
      <c r="L14" s="1"/>
      <c r="M14" s="1"/>
      <c r="N14" s="1"/>
      <c r="O14" s="1"/>
      <c r="P14" s="239"/>
      <c r="Q14" s="1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AH1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00390625" style="1" customWidth="1"/>
    <col min="2" max="2" width="5.00390625" style="1" customWidth="1"/>
    <col min="3" max="7" width="2.875" style="1" customWidth="1"/>
    <col min="8" max="34" width="2.625" style="1" customWidth="1"/>
    <col min="35" max="35" width="3.125" style="1" customWidth="1"/>
    <col min="36" max="36" width="2.50390625" style="1" customWidth="1"/>
    <col min="37" max="40" width="5.625" style="1" customWidth="1"/>
    <col min="41" max="41" width="4.00390625" style="1" customWidth="1"/>
    <col min="42" max="16384" width="9.00390625" style="1" customWidth="1"/>
  </cols>
  <sheetData>
    <row r="1" spans="2:24" ht="13.5" customHeight="1">
      <c r="B1" s="43" t="s">
        <v>135</v>
      </c>
      <c r="C1" s="251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43"/>
    </row>
    <row r="2" spans="3:34" ht="13.5" customHeight="1">
      <c r="C2" s="40"/>
      <c r="D2" s="40"/>
      <c r="E2" s="40"/>
      <c r="F2" s="40"/>
      <c r="G2" s="40"/>
      <c r="H2" s="22"/>
      <c r="I2" s="22"/>
      <c r="J2" s="22"/>
      <c r="K2" s="22"/>
      <c r="L2" s="22"/>
      <c r="M2" s="22"/>
      <c r="N2" s="22"/>
      <c r="O2" s="22"/>
      <c r="P2" s="22"/>
      <c r="Q2" s="252"/>
      <c r="AC2" s="93"/>
      <c r="AD2" s="93"/>
      <c r="AE2" s="93"/>
      <c r="AF2" s="43"/>
      <c r="AG2" s="43"/>
      <c r="AH2" s="43"/>
    </row>
    <row r="3" spans="2:34" s="253" customFormat="1" ht="13.5" customHeight="1">
      <c r="B3" s="254" t="s">
        <v>136</v>
      </c>
      <c r="C3" s="255"/>
      <c r="D3" s="255"/>
      <c r="E3" s="255"/>
      <c r="F3" s="255"/>
      <c r="G3" s="256"/>
      <c r="H3" s="257" t="s">
        <v>137</v>
      </c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9"/>
      <c r="T3" s="257" t="s">
        <v>138</v>
      </c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60"/>
      <c r="AG3" s="260"/>
      <c r="AH3" s="260"/>
    </row>
    <row r="4" spans="2:32" s="253" customFormat="1" ht="27" customHeight="1">
      <c r="B4" s="261"/>
      <c r="C4" s="261"/>
      <c r="D4" s="261"/>
      <c r="E4" s="261"/>
      <c r="F4" s="261"/>
      <c r="G4" s="262"/>
      <c r="H4" s="263" t="s">
        <v>139</v>
      </c>
      <c r="I4" s="264"/>
      <c r="J4" s="265"/>
      <c r="K4" s="263" t="s">
        <v>140</v>
      </c>
      <c r="L4" s="264"/>
      <c r="M4" s="265"/>
      <c r="N4" s="263" t="s">
        <v>141</v>
      </c>
      <c r="O4" s="264"/>
      <c r="P4" s="265"/>
      <c r="Q4" s="263" t="s">
        <v>142</v>
      </c>
      <c r="R4" s="264"/>
      <c r="S4" s="265"/>
      <c r="T4" s="266" t="s">
        <v>139</v>
      </c>
      <c r="U4" s="267"/>
      <c r="V4" s="268"/>
      <c r="W4" s="266" t="s">
        <v>140</v>
      </c>
      <c r="X4" s="267"/>
      <c r="Y4" s="268"/>
      <c r="Z4" s="266" t="s">
        <v>143</v>
      </c>
      <c r="AA4" s="267"/>
      <c r="AB4" s="268"/>
      <c r="AC4" s="266" t="s">
        <v>144</v>
      </c>
      <c r="AD4" s="267"/>
      <c r="AE4" s="267"/>
      <c r="AF4" s="260"/>
    </row>
    <row r="5" spans="2:31" s="96" customFormat="1" ht="19.5" customHeight="1">
      <c r="B5" s="269" t="s">
        <v>145</v>
      </c>
      <c r="C5" s="270"/>
      <c r="D5" s="270"/>
      <c r="E5" s="270"/>
      <c r="F5" s="270"/>
      <c r="G5" s="271"/>
      <c r="H5" s="272">
        <v>24598</v>
      </c>
      <c r="I5" s="273"/>
      <c r="J5" s="273"/>
      <c r="K5" s="274">
        <v>18845</v>
      </c>
      <c r="L5" s="273"/>
      <c r="M5" s="273"/>
      <c r="N5" s="274">
        <v>948</v>
      </c>
      <c r="O5" s="273"/>
      <c r="P5" s="273"/>
      <c r="Q5" s="275">
        <v>4805</v>
      </c>
      <c r="R5" s="276"/>
      <c r="S5" s="276"/>
      <c r="T5" s="277">
        <v>100</v>
      </c>
      <c r="U5" s="278"/>
      <c r="V5" s="278"/>
      <c r="W5" s="279">
        <v>76.6</v>
      </c>
      <c r="X5" s="279"/>
      <c r="Y5" s="279"/>
      <c r="Z5" s="279">
        <v>3.9</v>
      </c>
      <c r="AA5" s="279"/>
      <c r="AB5" s="279"/>
      <c r="AC5" s="279">
        <v>19.5</v>
      </c>
      <c r="AD5" s="278"/>
      <c r="AE5" s="278"/>
    </row>
    <row r="6" spans="2:31" ht="13.5" customHeight="1">
      <c r="B6" s="280" t="s">
        <v>146</v>
      </c>
      <c r="C6" s="281"/>
      <c r="D6" s="281"/>
      <c r="E6" s="281"/>
      <c r="F6" s="281"/>
      <c r="G6" s="282"/>
      <c r="H6" s="283">
        <v>12</v>
      </c>
      <c r="I6" s="284"/>
      <c r="J6" s="284"/>
      <c r="K6" s="285">
        <v>5</v>
      </c>
      <c r="L6" s="284"/>
      <c r="M6" s="284"/>
      <c r="N6" s="285">
        <v>1</v>
      </c>
      <c r="O6" s="284"/>
      <c r="P6" s="284"/>
      <c r="Q6" s="286">
        <v>6</v>
      </c>
      <c r="R6" s="287"/>
      <c r="S6" s="287"/>
      <c r="T6" s="288">
        <v>100</v>
      </c>
      <c r="U6" s="289"/>
      <c r="V6" s="289"/>
      <c r="W6" s="290">
        <v>41.7</v>
      </c>
      <c r="X6" s="290"/>
      <c r="Y6" s="290"/>
      <c r="Z6" s="290">
        <v>8.3</v>
      </c>
      <c r="AA6" s="290"/>
      <c r="AB6" s="290"/>
      <c r="AC6" s="290">
        <v>50</v>
      </c>
      <c r="AD6" s="289"/>
      <c r="AE6" s="289"/>
    </row>
    <row r="7" spans="2:31" ht="13.5" customHeight="1">
      <c r="B7" s="280" t="s">
        <v>147</v>
      </c>
      <c r="C7" s="281"/>
      <c r="D7" s="281"/>
      <c r="E7" s="281"/>
      <c r="F7" s="281"/>
      <c r="G7" s="282"/>
      <c r="H7" s="283" t="s">
        <v>148</v>
      </c>
      <c r="I7" s="284"/>
      <c r="J7" s="284"/>
      <c r="K7" s="285" t="s">
        <v>148</v>
      </c>
      <c r="L7" s="284"/>
      <c r="M7" s="284"/>
      <c r="N7" s="285" t="s">
        <v>148</v>
      </c>
      <c r="O7" s="284"/>
      <c r="P7" s="284"/>
      <c r="Q7" s="286" t="s">
        <v>148</v>
      </c>
      <c r="R7" s="287"/>
      <c r="S7" s="287"/>
      <c r="T7" s="288" t="s">
        <v>148</v>
      </c>
      <c r="U7" s="289"/>
      <c r="V7" s="289"/>
      <c r="W7" s="290" t="s">
        <v>148</v>
      </c>
      <c r="X7" s="290"/>
      <c r="Y7" s="290"/>
      <c r="Z7" s="290" t="s">
        <v>148</v>
      </c>
      <c r="AA7" s="290"/>
      <c r="AB7" s="290"/>
      <c r="AC7" s="290" t="s">
        <v>148</v>
      </c>
      <c r="AD7" s="289"/>
      <c r="AE7" s="289"/>
    </row>
    <row r="8" spans="2:31" ht="13.5" customHeight="1">
      <c r="B8" s="280" t="s">
        <v>149</v>
      </c>
      <c r="C8" s="281"/>
      <c r="D8" s="281"/>
      <c r="E8" s="281"/>
      <c r="F8" s="281"/>
      <c r="G8" s="282"/>
      <c r="H8" s="283" t="s">
        <v>148</v>
      </c>
      <c r="I8" s="284"/>
      <c r="J8" s="284"/>
      <c r="K8" s="285" t="s">
        <v>148</v>
      </c>
      <c r="L8" s="284"/>
      <c r="M8" s="284"/>
      <c r="N8" s="285" t="s">
        <v>148</v>
      </c>
      <c r="O8" s="284"/>
      <c r="P8" s="284"/>
      <c r="Q8" s="286" t="s">
        <v>148</v>
      </c>
      <c r="R8" s="287"/>
      <c r="S8" s="287"/>
      <c r="T8" s="288" t="s">
        <v>148</v>
      </c>
      <c r="U8" s="289"/>
      <c r="V8" s="289"/>
      <c r="W8" s="290" t="s">
        <v>148</v>
      </c>
      <c r="X8" s="290"/>
      <c r="Y8" s="290"/>
      <c r="Z8" s="290" t="s">
        <v>148</v>
      </c>
      <c r="AA8" s="290"/>
      <c r="AB8" s="290"/>
      <c r="AC8" s="290" t="s">
        <v>148</v>
      </c>
      <c r="AD8" s="289"/>
      <c r="AE8" s="289"/>
    </row>
    <row r="9" spans="2:31" ht="13.5" customHeight="1">
      <c r="B9" s="280" t="s">
        <v>150</v>
      </c>
      <c r="C9" s="281"/>
      <c r="D9" s="281"/>
      <c r="E9" s="281"/>
      <c r="F9" s="281"/>
      <c r="G9" s="282"/>
      <c r="H9" s="283">
        <v>4</v>
      </c>
      <c r="I9" s="284"/>
      <c r="J9" s="284"/>
      <c r="K9" s="285">
        <v>2</v>
      </c>
      <c r="L9" s="284"/>
      <c r="M9" s="284"/>
      <c r="N9" s="285">
        <v>1</v>
      </c>
      <c r="O9" s="284"/>
      <c r="P9" s="284"/>
      <c r="Q9" s="286">
        <v>1</v>
      </c>
      <c r="R9" s="287"/>
      <c r="S9" s="287"/>
      <c r="T9" s="288">
        <v>100</v>
      </c>
      <c r="U9" s="289"/>
      <c r="V9" s="289"/>
      <c r="W9" s="290">
        <v>50</v>
      </c>
      <c r="X9" s="290"/>
      <c r="Y9" s="290"/>
      <c r="Z9" s="290">
        <v>25</v>
      </c>
      <c r="AA9" s="290"/>
      <c r="AB9" s="290"/>
      <c r="AC9" s="290">
        <v>25</v>
      </c>
      <c r="AD9" s="289"/>
      <c r="AE9" s="289"/>
    </row>
    <row r="10" spans="2:31" ht="13.5" customHeight="1">
      <c r="B10" s="280" t="s">
        <v>151</v>
      </c>
      <c r="C10" s="281"/>
      <c r="D10" s="281"/>
      <c r="E10" s="281"/>
      <c r="F10" s="281"/>
      <c r="G10" s="282"/>
      <c r="H10" s="283">
        <v>2145</v>
      </c>
      <c r="I10" s="284"/>
      <c r="J10" s="284"/>
      <c r="K10" s="285">
        <v>1774</v>
      </c>
      <c r="L10" s="284"/>
      <c r="M10" s="284"/>
      <c r="N10" s="285">
        <v>116</v>
      </c>
      <c r="O10" s="284"/>
      <c r="P10" s="284"/>
      <c r="Q10" s="286">
        <v>255</v>
      </c>
      <c r="R10" s="287"/>
      <c r="S10" s="287"/>
      <c r="T10" s="288">
        <v>100</v>
      </c>
      <c r="U10" s="289"/>
      <c r="V10" s="289"/>
      <c r="W10" s="290">
        <v>82.7</v>
      </c>
      <c r="X10" s="290"/>
      <c r="Y10" s="290"/>
      <c r="Z10" s="290">
        <v>5.4</v>
      </c>
      <c r="AA10" s="290"/>
      <c r="AB10" s="290"/>
      <c r="AC10" s="290">
        <v>11.9</v>
      </c>
      <c r="AD10" s="289"/>
      <c r="AE10" s="289"/>
    </row>
    <row r="11" spans="2:31" ht="13.5" customHeight="1">
      <c r="B11" s="280" t="s">
        <v>152</v>
      </c>
      <c r="C11" s="281"/>
      <c r="D11" s="281"/>
      <c r="E11" s="281"/>
      <c r="F11" s="281"/>
      <c r="G11" s="282"/>
      <c r="H11" s="283">
        <v>2187</v>
      </c>
      <c r="I11" s="284"/>
      <c r="J11" s="284"/>
      <c r="K11" s="285">
        <v>1738</v>
      </c>
      <c r="L11" s="284"/>
      <c r="M11" s="284"/>
      <c r="N11" s="285">
        <v>148</v>
      </c>
      <c r="O11" s="284"/>
      <c r="P11" s="284"/>
      <c r="Q11" s="286">
        <v>301</v>
      </c>
      <c r="R11" s="287"/>
      <c r="S11" s="287"/>
      <c r="T11" s="288">
        <v>100</v>
      </c>
      <c r="U11" s="289"/>
      <c r="V11" s="289"/>
      <c r="W11" s="290">
        <v>79.5</v>
      </c>
      <c r="X11" s="290"/>
      <c r="Y11" s="290"/>
      <c r="Z11" s="290">
        <v>6.8</v>
      </c>
      <c r="AA11" s="290"/>
      <c r="AB11" s="290"/>
      <c r="AC11" s="290">
        <v>13.8</v>
      </c>
      <c r="AD11" s="289"/>
      <c r="AE11" s="289"/>
    </row>
    <row r="12" spans="2:31" s="63" customFormat="1" ht="17.25" customHeight="1">
      <c r="B12" s="291" t="s">
        <v>153</v>
      </c>
      <c r="C12" s="292"/>
      <c r="D12" s="292"/>
      <c r="E12" s="292"/>
      <c r="F12" s="292"/>
      <c r="G12" s="156"/>
      <c r="H12" s="293">
        <v>18</v>
      </c>
      <c r="I12" s="294"/>
      <c r="J12" s="294"/>
      <c r="K12" s="295">
        <v>1</v>
      </c>
      <c r="L12" s="294"/>
      <c r="M12" s="294"/>
      <c r="N12" s="295" t="s">
        <v>154</v>
      </c>
      <c r="O12" s="294"/>
      <c r="P12" s="294"/>
      <c r="Q12" s="296">
        <v>17</v>
      </c>
      <c r="R12" s="297"/>
      <c r="S12" s="297"/>
      <c r="T12" s="298">
        <v>100</v>
      </c>
      <c r="U12" s="289"/>
      <c r="V12" s="289"/>
      <c r="W12" s="299">
        <v>5.6</v>
      </c>
      <c r="X12" s="299"/>
      <c r="Y12" s="299"/>
      <c r="Z12" s="299" t="s">
        <v>154</v>
      </c>
      <c r="AA12" s="299"/>
      <c r="AB12" s="299"/>
      <c r="AC12" s="299">
        <v>94.4</v>
      </c>
      <c r="AD12" s="289"/>
      <c r="AE12" s="289"/>
    </row>
    <row r="13" spans="2:31" ht="13.5" customHeight="1">
      <c r="B13" s="280" t="s">
        <v>155</v>
      </c>
      <c r="C13" s="281"/>
      <c r="D13" s="281"/>
      <c r="E13" s="281"/>
      <c r="F13" s="281"/>
      <c r="G13" s="282"/>
      <c r="H13" s="283">
        <v>565</v>
      </c>
      <c r="I13" s="284"/>
      <c r="J13" s="284"/>
      <c r="K13" s="285">
        <v>268</v>
      </c>
      <c r="L13" s="284"/>
      <c r="M13" s="284"/>
      <c r="N13" s="285">
        <v>40</v>
      </c>
      <c r="O13" s="284"/>
      <c r="P13" s="284"/>
      <c r="Q13" s="286">
        <v>257</v>
      </c>
      <c r="R13" s="287"/>
      <c r="S13" s="287"/>
      <c r="T13" s="288">
        <v>100</v>
      </c>
      <c r="U13" s="289"/>
      <c r="V13" s="289"/>
      <c r="W13" s="290">
        <v>47.4</v>
      </c>
      <c r="X13" s="290"/>
      <c r="Y13" s="290"/>
      <c r="Z13" s="290">
        <v>7.1</v>
      </c>
      <c r="AA13" s="290"/>
      <c r="AB13" s="290"/>
      <c r="AC13" s="290">
        <v>45.5</v>
      </c>
      <c r="AD13" s="289"/>
      <c r="AE13" s="289"/>
    </row>
    <row r="14" spans="2:31" s="96" customFormat="1" ht="13.5" customHeight="1">
      <c r="B14" s="280" t="s">
        <v>156</v>
      </c>
      <c r="C14" s="281"/>
      <c r="D14" s="281"/>
      <c r="E14" s="281"/>
      <c r="F14" s="281"/>
      <c r="G14" s="282"/>
      <c r="H14" s="283">
        <v>11634</v>
      </c>
      <c r="I14" s="284"/>
      <c r="J14" s="284"/>
      <c r="K14" s="285">
        <v>8663</v>
      </c>
      <c r="L14" s="284"/>
      <c r="M14" s="284"/>
      <c r="N14" s="285">
        <v>425</v>
      </c>
      <c r="O14" s="284"/>
      <c r="P14" s="284"/>
      <c r="Q14" s="286">
        <v>2546</v>
      </c>
      <c r="R14" s="287"/>
      <c r="S14" s="287"/>
      <c r="T14" s="288">
        <v>100</v>
      </c>
      <c r="U14" s="289"/>
      <c r="V14" s="289"/>
      <c r="W14" s="290">
        <v>74.5</v>
      </c>
      <c r="X14" s="290"/>
      <c r="Y14" s="290"/>
      <c r="Z14" s="290">
        <v>3.7</v>
      </c>
      <c r="AA14" s="290"/>
      <c r="AB14" s="290"/>
      <c r="AC14" s="290">
        <v>21.9</v>
      </c>
      <c r="AD14" s="289"/>
      <c r="AE14" s="289"/>
    </row>
    <row r="15" spans="2:31" ht="13.5" customHeight="1">
      <c r="B15" s="280" t="s">
        <v>157</v>
      </c>
      <c r="C15" s="281"/>
      <c r="D15" s="281"/>
      <c r="E15" s="281"/>
      <c r="F15" s="281"/>
      <c r="G15" s="282"/>
      <c r="H15" s="283">
        <v>491</v>
      </c>
      <c r="I15" s="284"/>
      <c r="J15" s="284"/>
      <c r="K15" s="285">
        <v>205</v>
      </c>
      <c r="L15" s="284"/>
      <c r="M15" s="284"/>
      <c r="N15" s="285">
        <v>10</v>
      </c>
      <c r="O15" s="284"/>
      <c r="P15" s="284"/>
      <c r="Q15" s="286">
        <v>276</v>
      </c>
      <c r="R15" s="287"/>
      <c r="S15" s="287"/>
      <c r="T15" s="288">
        <v>100</v>
      </c>
      <c r="U15" s="289"/>
      <c r="V15" s="289"/>
      <c r="W15" s="290">
        <v>41.8</v>
      </c>
      <c r="X15" s="290"/>
      <c r="Y15" s="290"/>
      <c r="Z15" s="290">
        <v>2</v>
      </c>
      <c r="AA15" s="290"/>
      <c r="AB15" s="290"/>
      <c r="AC15" s="290">
        <v>56.2</v>
      </c>
      <c r="AD15" s="289"/>
      <c r="AE15" s="289"/>
    </row>
    <row r="16" spans="2:31" ht="13.5" customHeight="1">
      <c r="B16" s="280" t="s">
        <v>158</v>
      </c>
      <c r="C16" s="281"/>
      <c r="D16" s="281"/>
      <c r="E16" s="281"/>
      <c r="F16" s="281"/>
      <c r="G16" s="282"/>
      <c r="H16" s="283">
        <v>953</v>
      </c>
      <c r="I16" s="284"/>
      <c r="J16" s="284"/>
      <c r="K16" s="285">
        <v>866</v>
      </c>
      <c r="L16" s="284"/>
      <c r="M16" s="284"/>
      <c r="N16" s="285">
        <v>14</v>
      </c>
      <c r="O16" s="284"/>
      <c r="P16" s="284"/>
      <c r="Q16" s="286">
        <v>73</v>
      </c>
      <c r="R16" s="287"/>
      <c r="S16" s="287"/>
      <c r="T16" s="288">
        <v>100</v>
      </c>
      <c r="U16" s="289"/>
      <c r="V16" s="289"/>
      <c r="W16" s="290">
        <v>90.9</v>
      </c>
      <c r="X16" s="290"/>
      <c r="Y16" s="290"/>
      <c r="Z16" s="290">
        <v>1.5</v>
      </c>
      <c r="AA16" s="290"/>
      <c r="AB16" s="290"/>
      <c r="AC16" s="290">
        <v>7.7</v>
      </c>
      <c r="AD16" s="289"/>
      <c r="AE16" s="289"/>
    </row>
    <row r="17" spans="2:31" ht="13.5" customHeight="1">
      <c r="B17" s="280" t="s">
        <v>159</v>
      </c>
      <c r="C17" s="281"/>
      <c r="D17" s="281"/>
      <c r="E17" s="281"/>
      <c r="F17" s="281"/>
      <c r="G17" s="282"/>
      <c r="H17" s="283">
        <v>6589</v>
      </c>
      <c r="I17" s="284"/>
      <c r="J17" s="284"/>
      <c r="K17" s="285">
        <v>5323</v>
      </c>
      <c r="L17" s="284"/>
      <c r="M17" s="284"/>
      <c r="N17" s="285">
        <v>193</v>
      </c>
      <c r="O17" s="284"/>
      <c r="P17" s="284"/>
      <c r="Q17" s="286">
        <v>1073</v>
      </c>
      <c r="R17" s="287"/>
      <c r="S17" s="287"/>
      <c r="T17" s="288">
        <v>100</v>
      </c>
      <c r="U17" s="289"/>
      <c r="V17" s="289"/>
      <c r="W17" s="290">
        <v>80.8</v>
      </c>
      <c r="X17" s="290"/>
      <c r="Y17" s="290"/>
      <c r="Z17" s="290">
        <v>2.9</v>
      </c>
      <c r="AA17" s="290"/>
      <c r="AB17" s="290"/>
      <c r="AC17" s="290">
        <v>16.3</v>
      </c>
      <c r="AD17" s="289"/>
      <c r="AE17" s="289"/>
    </row>
    <row r="18" spans="2:31" ht="13.5" customHeight="1">
      <c r="B18" s="300" t="s">
        <v>160</v>
      </c>
      <c r="C18" s="301"/>
      <c r="D18" s="301"/>
      <c r="E18" s="301"/>
      <c r="F18" s="301"/>
      <c r="G18" s="302"/>
      <c r="H18" s="303" t="s">
        <v>148</v>
      </c>
      <c r="I18" s="304"/>
      <c r="J18" s="304"/>
      <c r="K18" s="305" t="s">
        <v>148</v>
      </c>
      <c r="L18" s="304"/>
      <c r="M18" s="304"/>
      <c r="N18" s="305" t="s">
        <v>148</v>
      </c>
      <c r="O18" s="304"/>
      <c r="P18" s="304"/>
      <c r="Q18" s="306" t="s">
        <v>148</v>
      </c>
      <c r="R18" s="307"/>
      <c r="S18" s="307"/>
      <c r="T18" s="308" t="s">
        <v>148</v>
      </c>
      <c r="U18" s="309"/>
      <c r="V18" s="309"/>
      <c r="W18" s="310" t="s">
        <v>148</v>
      </c>
      <c r="X18" s="310"/>
      <c r="Y18" s="310"/>
      <c r="Z18" s="310" t="s">
        <v>148</v>
      </c>
      <c r="AA18" s="310"/>
      <c r="AB18" s="310"/>
      <c r="AC18" s="310" t="s">
        <v>148</v>
      </c>
      <c r="AD18" s="309"/>
      <c r="AE18" s="309"/>
    </row>
    <row r="19" spans="8:24" ht="13.5" customHeight="1"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</row>
  </sheetData>
  <mergeCells count="137">
    <mergeCell ref="AC18:AE18"/>
    <mergeCell ref="Q18:S18"/>
    <mergeCell ref="T18:V18"/>
    <mergeCell ref="W18:Y18"/>
    <mergeCell ref="Z18:AB18"/>
    <mergeCell ref="B18:G18"/>
    <mergeCell ref="H18:J18"/>
    <mergeCell ref="K18:M18"/>
    <mergeCell ref="N18:P18"/>
    <mergeCell ref="AC16:AE16"/>
    <mergeCell ref="B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Q16:S16"/>
    <mergeCell ref="T16:V16"/>
    <mergeCell ref="W16:Y16"/>
    <mergeCell ref="Z16:AB16"/>
    <mergeCell ref="B16:G16"/>
    <mergeCell ref="H16:J16"/>
    <mergeCell ref="K16:M16"/>
    <mergeCell ref="N16:P16"/>
    <mergeCell ref="AC14:AE14"/>
    <mergeCell ref="B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Q14:S14"/>
    <mergeCell ref="T14:V14"/>
    <mergeCell ref="W14:Y14"/>
    <mergeCell ref="Z14:AB14"/>
    <mergeCell ref="B14:G14"/>
    <mergeCell ref="H14:J14"/>
    <mergeCell ref="K14:M14"/>
    <mergeCell ref="N14:P14"/>
    <mergeCell ref="AC12:AE12"/>
    <mergeCell ref="B13:G13"/>
    <mergeCell ref="H13:J13"/>
    <mergeCell ref="K13:M13"/>
    <mergeCell ref="N13:P13"/>
    <mergeCell ref="Q13:S13"/>
    <mergeCell ref="T13:V13"/>
    <mergeCell ref="W13:Y13"/>
    <mergeCell ref="Z13:AB13"/>
    <mergeCell ref="AC13:AE13"/>
    <mergeCell ref="Q12:S12"/>
    <mergeCell ref="T12:V12"/>
    <mergeCell ref="W12:Y12"/>
    <mergeCell ref="Z12:AB12"/>
    <mergeCell ref="B12:G12"/>
    <mergeCell ref="H12:J12"/>
    <mergeCell ref="K12:M12"/>
    <mergeCell ref="N12:P12"/>
    <mergeCell ref="AC10:AE10"/>
    <mergeCell ref="B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Q10:S10"/>
    <mergeCell ref="T10:V10"/>
    <mergeCell ref="W10:Y10"/>
    <mergeCell ref="Z10:AB10"/>
    <mergeCell ref="B10:G10"/>
    <mergeCell ref="H10:J10"/>
    <mergeCell ref="K10:M10"/>
    <mergeCell ref="N10:P10"/>
    <mergeCell ref="AC8:AE8"/>
    <mergeCell ref="B9:G9"/>
    <mergeCell ref="H9:J9"/>
    <mergeCell ref="K9:M9"/>
    <mergeCell ref="N9:P9"/>
    <mergeCell ref="Q9:S9"/>
    <mergeCell ref="T9:V9"/>
    <mergeCell ref="W9:Y9"/>
    <mergeCell ref="Z9:AB9"/>
    <mergeCell ref="AC9:AE9"/>
    <mergeCell ref="Q8:S8"/>
    <mergeCell ref="T8:V8"/>
    <mergeCell ref="W8:Y8"/>
    <mergeCell ref="Z8:AB8"/>
    <mergeCell ref="B8:G8"/>
    <mergeCell ref="H8:J8"/>
    <mergeCell ref="K8:M8"/>
    <mergeCell ref="N8:P8"/>
    <mergeCell ref="AC6:AE6"/>
    <mergeCell ref="B7:G7"/>
    <mergeCell ref="H7:J7"/>
    <mergeCell ref="K7:M7"/>
    <mergeCell ref="N7:P7"/>
    <mergeCell ref="Q7:S7"/>
    <mergeCell ref="T7:V7"/>
    <mergeCell ref="W7:Y7"/>
    <mergeCell ref="Z7:AB7"/>
    <mergeCell ref="AC7:AE7"/>
    <mergeCell ref="Q6:S6"/>
    <mergeCell ref="T6:V6"/>
    <mergeCell ref="W6:Y6"/>
    <mergeCell ref="Z6:AB6"/>
    <mergeCell ref="B6:G6"/>
    <mergeCell ref="H6:J6"/>
    <mergeCell ref="K6:M6"/>
    <mergeCell ref="N6:P6"/>
    <mergeCell ref="AC4:AE4"/>
    <mergeCell ref="B5:G5"/>
    <mergeCell ref="H5:J5"/>
    <mergeCell ref="K5:M5"/>
    <mergeCell ref="N5:P5"/>
    <mergeCell ref="Q5:S5"/>
    <mergeCell ref="T5:V5"/>
    <mergeCell ref="W5:Y5"/>
    <mergeCell ref="Z5:AB5"/>
    <mergeCell ref="AC5:AE5"/>
    <mergeCell ref="B3:G4"/>
    <mergeCell ref="H3:S3"/>
    <mergeCell ref="T3:AE3"/>
    <mergeCell ref="H4:J4"/>
    <mergeCell ref="K4:M4"/>
    <mergeCell ref="N4:P4"/>
    <mergeCell ref="Q4:S4"/>
    <mergeCell ref="T4:V4"/>
    <mergeCell ref="W4:Y4"/>
    <mergeCell ref="Z4:AB4"/>
  </mergeCells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I3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.4921875" style="1" customWidth="1"/>
    <col min="2" max="2" width="5.00390625" style="1" customWidth="1"/>
    <col min="3" max="7" width="2.875" style="1" customWidth="1"/>
    <col min="8" max="34" width="2.625" style="1" customWidth="1"/>
    <col min="35" max="35" width="3.125" style="1" customWidth="1"/>
    <col min="36" max="36" width="2.50390625" style="1" customWidth="1"/>
    <col min="37" max="40" width="5.625" style="1" customWidth="1"/>
    <col min="41" max="41" width="4.00390625" style="1" customWidth="1"/>
    <col min="42" max="16384" width="9.00390625" style="1" customWidth="1"/>
  </cols>
  <sheetData>
    <row r="1" ht="13.5" customHeight="1">
      <c r="B1" s="22" t="s">
        <v>161</v>
      </c>
    </row>
    <row r="2" spans="3:25" ht="6.75" customHeight="1"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311"/>
      <c r="Q2" s="22"/>
      <c r="R2" s="22"/>
      <c r="S2" s="22"/>
      <c r="T2" s="22"/>
      <c r="U2" s="22"/>
      <c r="V2" s="22"/>
      <c r="W2" s="22"/>
      <c r="X2" s="22"/>
      <c r="Y2" s="312"/>
    </row>
    <row r="3" spans="2:35" ht="33" customHeight="1">
      <c r="B3" s="313" t="s">
        <v>136</v>
      </c>
      <c r="C3" s="314"/>
      <c r="D3" s="314"/>
      <c r="E3" s="315"/>
      <c r="F3" s="316" t="s">
        <v>4</v>
      </c>
      <c r="G3" s="316"/>
      <c r="H3" s="316" t="s">
        <v>162</v>
      </c>
      <c r="I3" s="316"/>
      <c r="J3" s="316" t="s">
        <v>163</v>
      </c>
      <c r="K3" s="316"/>
      <c r="L3" s="316" t="s">
        <v>164</v>
      </c>
      <c r="M3" s="316"/>
      <c r="N3" s="316" t="s">
        <v>165</v>
      </c>
      <c r="O3" s="316"/>
      <c r="P3" s="317" t="s">
        <v>166</v>
      </c>
      <c r="Q3" s="318"/>
      <c r="R3" s="317" t="s">
        <v>167</v>
      </c>
      <c r="S3" s="318"/>
      <c r="T3" s="316" t="s">
        <v>168</v>
      </c>
      <c r="U3" s="316"/>
      <c r="V3" s="316" t="s">
        <v>169</v>
      </c>
      <c r="W3" s="316"/>
      <c r="X3" s="316" t="s">
        <v>170</v>
      </c>
      <c r="Y3" s="316"/>
      <c r="Z3" s="316" t="s">
        <v>171</v>
      </c>
      <c r="AA3" s="316"/>
      <c r="AB3" s="316" t="s">
        <v>172</v>
      </c>
      <c r="AC3" s="316"/>
      <c r="AD3" s="316" t="s">
        <v>173</v>
      </c>
      <c r="AE3" s="316"/>
      <c r="AF3" s="316" t="s">
        <v>174</v>
      </c>
      <c r="AG3" s="316"/>
      <c r="AH3" s="319" t="s">
        <v>175</v>
      </c>
      <c r="AI3" s="320"/>
    </row>
    <row r="4" spans="2:35" ht="13.5" customHeight="1">
      <c r="B4" s="321" t="s">
        <v>145</v>
      </c>
      <c r="C4" s="322"/>
      <c r="D4" s="322"/>
      <c r="E4" s="323"/>
      <c r="F4" s="324">
        <v>24598</v>
      </c>
      <c r="G4" s="325"/>
      <c r="H4" s="325">
        <v>2395</v>
      </c>
      <c r="I4" s="325"/>
      <c r="J4" s="325">
        <v>2175</v>
      </c>
      <c r="K4" s="325"/>
      <c r="L4" s="325">
        <v>4063</v>
      </c>
      <c r="M4" s="325"/>
      <c r="N4" s="325">
        <v>4525</v>
      </c>
      <c r="O4" s="325"/>
      <c r="P4" s="325">
        <v>5436</v>
      </c>
      <c r="Q4" s="325"/>
      <c r="R4" s="325">
        <f>SUM(T4:AG4)</f>
        <v>5108</v>
      </c>
      <c r="S4" s="326"/>
      <c r="T4" s="324">
        <v>708</v>
      </c>
      <c r="U4" s="325"/>
      <c r="V4" s="325">
        <v>671</v>
      </c>
      <c r="W4" s="325"/>
      <c r="X4" s="325">
        <v>701</v>
      </c>
      <c r="Y4" s="325"/>
      <c r="Z4" s="325">
        <v>754</v>
      </c>
      <c r="AA4" s="325"/>
      <c r="AB4" s="325">
        <v>768</v>
      </c>
      <c r="AC4" s="325"/>
      <c r="AD4" s="325">
        <v>778</v>
      </c>
      <c r="AE4" s="325"/>
      <c r="AF4" s="325">
        <v>728</v>
      </c>
      <c r="AG4" s="326"/>
      <c r="AH4" s="327">
        <v>896</v>
      </c>
      <c r="AI4" s="324"/>
    </row>
    <row r="5" spans="2:35" ht="13.5" customHeight="1">
      <c r="B5" s="111"/>
      <c r="C5" s="355" t="s">
        <v>176</v>
      </c>
      <c r="D5" s="356"/>
      <c r="E5" s="357"/>
      <c r="F5" s="358">
        <v>100</v>
      </c>
      <c r="G5" s="359"/>
      <c r="H5" s="359">
        <v>9.73656394828848</v>
      </c>
      <c r="I5" s="359"/>
      <c r="J5" s="359">
        <v>8.84218229124319</v>
      </c>
      <c r="K5" s="359"/>
      <c r="L5" s="359">
        <v>16.517603057159118</v>
      </c>
      <c r="M5" s="359"/>
      <c r="N5" s="359">
        <v>18.395804536954223</v>
      </c>
      <c r="O5" s="359"/>
      <c r="P5" s="359">
        <v>22.099357671355392</v>
      </c>
      <c r="Q5" s="359"/>
      <c r="R5" s="359">
        <v>20.765915928124237</v>
      </c>
      <c r="S5" s="360"/>
      <c r="T5" s="358">
        <v>2.878282787218473</v>
      </c>
      <c r="U5" s="359"/>
      <c r="V5" s="359">
        <v>2.7278640539881294</v>
      </c>
      <c r="W5" s="359"/>
      <c r="X5" s="359">
        <v>2.8498251890397595</v>
      </c>
      <c r="Y5" s="359"/>
      <c r="Z5" s="359">
        <v>3.065289860964306</v>
      </c>
      <c r="AA5" s="359"/>
      <c r="AB5" s="359">
        <v>3.1222050573217337</v>
      </c>
      <c r="AC5" s="359"/>
      <c r="AD5" s="359">
        <v>3.1628587690056102</v>
      </c>
      <c r="AE5" s="359"/>
      <c r="AF5" s="359">
        <v>2.959590210586226</v>
      </c>
      <c r="AG5" s="360"/>
      <c r="AH5" s="358">
        <v>3.642572566875356</v>
      </c>
      <c r="AI5" s="359"/>
    </row>
    <row r="6" spans="2:35" ht="13.5" customHeight="1">
      <c r="B6" s="328" t="s">
        <v>146</v>
      </c>
      <c r="C6" s="329"/>
      <c r="D6" s="329"/>
      <c r="E6" s="330"/>
      <c r="F6" s="331">
        <v>12</v>
      </c>
      <c r="G6" s="332"/>
      <c r="H6" s="333" t="s">
        <v>177</v>
      </c>
      <c r="I6" s="295"/>
      <c r="J6" s="333" t="s">
        <v>177</v>
      </c>
      <c r="K6" s="295"/>
      <c r="L6" s="332">
        <v>2</v>
      </c>
      <c r="M6" s="332"/>
      <c r="N6" s="332">
        <v>4</v>
      </c>
      <c r="O6" s="332"/>
      <c r="P6" s="332">
        <v>3</v>
      </c>
      <c r="Q6" s="332"/>
      <c r="R6" s="332">
        <f>SUM(T6:AG6)</f>
        <v>3</v>
      </c>
      <c r="S6" s="334"/>
      <c r="T6" s="331">
        <v>1</v>
      </c>
      <c r="U6" s="332"/>
      <c r="V6" s="333" t="s">
        <v>177</v>
      </c>
      <c r="W6" s="295"/>
      <c r="X6" s="332">
        <v>1</v>
      </c>
      <c r="Y6" s="332"/>
      <c r="Z6" s="333" t="s">
        <v>177</v>
      </c>
      <c r="AA6" s="295"/>
      <c r="AB6" s="333" t="s">
        <v>177</v>
      </c>
      <c r="AC6" s="295"/>
      <c r="AD6" s="333" t="s">
        <v>177</v>
      </c>
      <c r="AE6" s="295"/>
      <c r="AF6" s="332">
        <v>1</v>
      </c>
      <c r="AG6" s="334"/>
      <c r="AH6" s="335" t="s">
        <v>177</v>
      </c>
      <c r="AI6" s="293"/>
    </row>
    <row r="7" spans="2:35" ht="13.5" customHeight="1">
      <c r="B7" s="328" t="s">
        <v>147</v>
      </c>
      <c r="C7" s="329"/>
      <c r="D7" s="329"/>
      <c r="E7" s="330"/>
      <c r="F7" s="336" t="s">
        <v>177</v>
      </c>
      <c r="G7" s="295"/>
      <c r="H7" s="333" t="s">
        <v>177</v>
      </c>
      <c r="I7" s="295"/>
      <c r="J7" s="333" t="s">
        <v>177</v>
      </c>
      <c r="K7" s="295"/>
      <c r="L7" s="333" t="s">
        <v>177</v>
      </c>
      <c r="M7" s="295"/>
      <c r="N7" s="333" t="s">
        <v>177</v>
      </c>
      <c r="O7" s="295"/>
      <c r="P7" s="333" t="s">
        <v>177</v>
      </c>
      <c r="Q7" s="295"/>
      <c r="R7" s="333" t="s">
        <v>177</v>
      </c>
      <c r="S7" s="296"/>
      <c r="T7" s="336" t="s">
        <v>177</v>
      </c>
      <c r="U7" s="295"/>
      <c r="V7" s="333" t="s">
        <v>177</v>
      </c>
      <c r="W7" s="295"/>
      <c r="X7" s="333" t="s">
        <v>177</v>
      </c>
      <c r="Y7" s="295"/>
      <c r="Z7" s="333" t="s">
        <v>177</v>
      </c>
      <c r="AA7" s="295"/>
      <c r="AB7" s="333" t="s">
        <v>177</v>
      </c>
      <c r="AC7" s="295"/>
      <c r="AD7" s="333" t="s">
        <v>177</v>
      </c>
      <c r="AE7" s="295"/>
      <c r="AF7" s="333" t="s">
        <v>177</v>
      </c>
      <c r="AG7" s="296"/>
      <c r="AH7" s="335" t="s">
        <v>177</v>
      </c>
      <c r="AI7" s="293"/>
    </row>
    <row r="8" spans="2:35" ht="13.5" customHeight="1">
      <c r="B8" s="328" t="s">
        <v>149</v>
      </c>
      <c r="C8" s="329"/>
      <c r="D8" s="329"/>
      <c r="E8" s="330"/>
      <c r="F8" s="336" t="s">
        <v>177</v>
      </c>
      <c r="G8" s="295"/>
      <c r="H8" s="333" t="s">
        <v>177</v>
      </c>
      <c r="I8" s="295"/>
      <c r="J8" s="333" t="s">
        <v>177</v>
      </c>
      <c r="K8" s="295"/>
      <c r="L8" s="333" t="s">
        <v>177</v>
      </c>
      <c r="M8" s="295"/>
      <c r="N8" s="333" t="s">
        <v>177</v>
      </c>
      <c r="O8" s="295"/>
      <c r="P8" s="333" t="s">
        <v>177</v>
      </c>
      <c r="Q8" s="295"/>
      <c r="R8" s="333" t="s">
        <v>177</v>
      </c>
      <c r="S8" s="296"/>
      <c r="T8" s="336" t="s">
        <v>177</v>
      </c>
      <c r="U8" s="295"/>
      <c r="V8" s="333" t="s">
        <v>177</v>
      </c>
      <c r="W8" s="295"/>
      <c r="X8" s="333" t="s">
        <v>177</v>
      </c>
      <c r="Y8" s="295"/>
      <c r="Z8" s="333" t="s">
        <v>177</v>
      </c>
      <c r="AA8" s="295"/>
      <c r="AB8" s="333" t="s">
        <v>177</v>
      </c>
      <c r="AC8" s="295"/>
      <c r="AD8" s="333" t="s">
        <v>177</v>
      </c>
      <c r="AE8" s="295"/>
      <c r="AF8" s="333" t="s">
        <v>177</v>
      </c>
      <c r="AG8" s="296"/>
      <c r="AH8" s="335" t="s">
        <v>177</v>
      </c>
      <c r="AI8" s="293"/>
    </row>
    <row r="9" spans="2:35" ht="13.5" customHeight="1">
      <c r="B9" s="328" t="s">
        <v>150</v>
      </c>
      <c r="C9" s="329"/>
      <c r="D9" s="329"/>
      <c r="E9" s="330"/>
      <c r="F9" s="331">
        <v>4</v>
      </c>
      <c r="G9" s="332"/>
      <c r="H9" s="333" t="s">
        <v>177</v>
      </c>
      <c r="I9" s="295"/>
      <c r="J9" s="333" t="s">
        <v>177</v>
      </c>
      <c r="K9" s="295"/>
      <c r="L9" s="333" t="s">
        <v>177</v>
      </c>
      <c r="M9" s="295"/>
      <c r="N9" s="333" t="s">
        <v>177</v>
      </c>
      <c r="O9" s="295"/>
      <c r="P9" s="332">
        <v>2</v>
      </c>
      <c r="Q9" s="332"/>
      <c r="R9" s="332">
        <f>SUM(T9:AG9)</f>
        <v>1</v>
      </c>
      <c r="S9" s="334"/>
      <c r="T9" s="336" t="s">
        <v>177</v>
      </c>
      <c r="U9" s="295"/>
      <c r="V9" s="333" t="s">
        <v>177</v>
      </c>
      <c r="W9" s="295"/>
      <c r="X9" s="333" t="s">
        <v>177</v>
      </c>
      <c r="Y9" s="295"/>
      <c r="Z9" s="333" t="s">
        <v>177</v>
      </c>
      <c r="AA9" s="295"/>
      <c r="AB9" s="333" t="s">
        <v>177</v>
      </c>
      <c r="AC9" s="295"/>
      <c r="AD9" s="333" t="s">
        <v>177</v>
      </c>
      <c r="AE9" s="295"/>
      <c r="AF9" s="332">
        <v>1</v>
      </c>
      <c r="AG9" s="334"/>
      <c r="AH9" s="335" t="s">
        <v>177</v>
      </c>
      <c r="AI9" s="293"/>
    </row>
    <row r="10" spans="2:35" s="253" customFormat="1" ht="13.5" customHeight="1">
      <c r="B10" s="328" t="s">
        <v>151</v>
      </c>
      <c r="C10" s="329"/>
      <c r="D10" s="329"/>
      <c r="E10" s="330"/>
      <c r="F10" s="331">
        <v>2145</v>
      </c>
      <c r="G10" s="332"/>
      <c r="H10" s="332">
        <v>105</v>
      </c>
      <c r="I10" s="332"/>
      <c r="J10" s="332">
        <v>163</v>
      </c>
      <c r="K10" s="332"/>
      <c r="L10" s="332">
        <v>441</v>
      </c>
      <c r="M10" s="332"/>
      <c r="N10" s="332">
        <v>447</v>
      </c>
      <c r="O10" s="332"/>
      <c r="P10" s="332">
        <v>575</v>
      </c>
      <c r="Q10" s="332"/>
      <c r="R10" s="332">
        <f>SUM(T10:AG10)</f>
        <v>362</v>
      </c>
      <c r="S10" s="334"/>
      <c r="T10" s="331">
        <v>69</v>
      </c>
      <c r="U10" s="332"/>
      <c r="V10" s="332">
        <v>84</v>
      </c>
      <c r="W10" s="332"/>
      <c r="X10" s="332">
        <v>64</v>
      </c>
      <c r="Y10" s="332"/>
      <c r="Z10" s="332">
        <v>47</v>
      </c>
      <c r="AA10" s="332"/>
      <c r="AB10" s="332">
        <v>42</v>
      </c>
      <c r="AC10" s="332"/>
      <c r="AD10" s="332">
        <v>34</v>
      </c>
      <c r="AE10" s="332"/>
      <c r="AF10" s="332">
        <v>22</v>
      </c>
      <c r="AG10" s="334"/>
      <c r="AH10" s="337">
        <v>52</v>
      </c>
      <c r="AI10" s="331"/>
    </row>
    <row r="11" spans="2:35" s="253" customFormat="1" ht="27" customHeight="1">
      <c r="B11" s="328" t="s">
        <v>152</v>
      </c>
      <c r="C11" s="329"/>
      <c r="D11" s="329"/>
      <c r="E11" s="330"/>
      <c r="F11" s="331">
        <v>2187</v>
      </c>
      <c r="G11" s="332"/>
      <c r="H11" s="332">
        <v>342</v>
      </c>
      <c r="I11" s="332"/>
      <c r="J11" s="332">
        <v>290</v>
      </c>
      <c r="K11" s="332"/>
      <c r="L11" s="332">
        <v>535</v>
      </c>
      <c r="M11" s="332"/>
      <c r="N11" s="332">
        <v>368</v>
      </c>
      <c r="O11" s="332"/>
      <c r="P11" s="332">
        <v>396</v>
      </c>
      <c r="Q11" s="332"/>
      <c r="R11" s="332">
        <f>SUM(T11:AG11)</f>
        <v>190</v>
      </c>
      <c r="S11" s="334"/>
      <c r="T11" s="331">
        <v>35</v>
      </c>
      <c r="U11" s="332"/>
      <c r="V11" s="332">
        <v>32</v>
      </c>
      <c r="W11" s="332"/>
      <c r="X11" s="332">
        <v>39</v>
      </c>
      <c r="Y11" s="332"/>
      <c r="Z11" s="332">
        <v>34</v>
      </c>
      <c r="AA11" s="332"/>
      <c r="AB11" s="332">
        <v>21</v>
      </c>
      <c r="AC11" s="332"/>
      <c r="AD11" s="332">
        <v>20</v>
      </c>
      <c r="AE11" s="332"/>
      <c r="AF11" s="332">
        <v>9</v>
      </c>
      <c r="AG11" s="334"/>
      <c r="AH11" s="337">
        <v>66</v>
      </c>
      <c r="AI11" s="331"/>
    </row>
    <row r="12" spans="2:35" s="96" customFormat="1" ht="19.5" customHeight="1">
      <c r="B12" s="338" t="s">
        <v>153</v>
      </c>
      <c r="C12" s="339"/>
      <c r="D12" s="339"/>
      <c r="E12" s="340"/>
      <c r="F12" s="331">
        <v>18</v>
      </c>
      <c r="G12" s="332"/>
      <c r="H12" s="332">
        <v>1</v>
      </c>
      <c r="I12" s="332"/>
      <c r="J12" s="332">
        <v>2</v>
      </c>
      <c r="K12" s="332"/>
      <c r="L12" s="332">
        <v>2</v>
      </c>
      <c r="M12" s="332"/>
      <c r="N12" s="332">
        <v>7</v>
      </c>
      <c r="O12" s="332"/>
      <c r="P12" s="332">
        <v>6</v>
      </c>
      <c r="Q12" s="332"/>
      <c r="R12" s="333" t="s">
        <v>178</v>
      </c>
      <c r="S12" s="296"/>
      <c r="T12" s="336" t="s">
        <v>178</v>
      </c>
      <c r="U12" s="295"/>
      <c r="V12" s="333" t="s">
        <v>178</v>
      </c>
      <c r="W12" s="295"/>
      <c r="X12" s="333" t="s">
        <v>178</v>
      </c>
      <c r="Y12" s="295"/>
      <c r="Z12" s="333" t="s">
        <v>178</v>
      </c>
      <c r="AA12" s="295"/>
      <c r="AB12" s="333" t="s">
        <v>178</v>
      </c>
      <c r="AC12" s="295"/>
      <c r="AD12" s="333" t="s">
        <v>178</v>
      </c>
      <c r="AE12" s="295"/>
      <c r="AF12" s="333" t="s">
        <v>178</v>
      </c>
      <c r="AG12" s="296"/>
      <c r="AH12" s="335" t="s">
        <v>178</v>
      </c>
      <c r="AI12" s="293"/>
    </row>
    <row r="13" spans="2:35" ht="13.5" customHeight="1">
      <c r="B13" s="280" t="s">
        <v>155</v>
      </c>
      <c r="C13" s="341"/>
      <c r="D13" s="341"/>
      <c r="E13" s="342"/>
      <c r="F13" s="331">
        <v>565</v>
      </c>
      <c r="G13" s="332"/>
      <c r="H13" s="332">
        <v>40</v>
      </c>
      <c r="I13" s="332"/>
      <c r="J13" s="332">
        <v>75</v>
      </c>
      <c r="K13" s="332"/>
      <c r="L13" s="332">
        <v>113</v>
      </c>
      <c r="M13" s="332"/>
      <c r="N13" s="332">
        <v>76</v>
      </c>
      <c r="O13" s="332"/>
      <c r="P13" s="332">
        <v>126</v>
      </c>
      <c r="Q13" s="332"/>
      <c r="R13" s="332">
        <f>SUM(T13:AG13)</f>
        <v>117</v>
      </c>
      <c r="S13" s="334"/>
      <c r="T13" s="331">
        <v>15</v>
      </c>
      <c r="U13" s="332"/>
      <c r="V13" s="332">
        <v>13</v>
      </c>
      <c r="W13" s="332"/>
      <c r="X13" s="332">
        <v>20</v>
      </c>
      <c r="Y13" s="332"/>
      <c r="Z13" s="332">
        <v>15</v>
      </c>
      <c r="AA13" s="332"/>
      <c r="AB13" s="332">
        <v>16</v>
      </c>
      <c r="AC13" s="332"/>
      <c r="AD13" s="332">
        <v>21</v>
      </c>
      <c r="AE13" s="332"/>
      <c r="AF13" s="332">
        <v>17</v>
      </c>
      <c r="AG13" s="334"/>
      <c r="AH13" s="337">
        <v>18</v>
      </c>
      <c r="AI13" s="331"/>
    </row>
    <row r="14" spans="2:35" ht="13.5" customHeight="1">
      <c r="B14" s="343" t="s">
        <v>156</v>
      </c>
      <c r="C14" s="344"/>
      <c r="D14" s="344"/>
      <c r="E14" s="345"/>
      <c r="F14" s="331">
        <v>11634</v>
      </c>
      <c r="G14" s="332"/>
      <c r="H14" s="332">
        <v>1158</v>
      </c>
      <c r="I14" s="332"/>
      <c r="J14" s="332">
        <v>1050</v>
      </c>
      <c r="K14" s="332"/>
      <c r="L14" s="332">
        <v>1666</v>
      </c>
      <c r="M14" s="332"/>
      <c r="N14" s="332">
        <v>2057</v>
      </c>
      <c r="O14" s="332"/>
      <c r="P14" s="332">
        <v>2381</v>
      </c>
      <c r="Q14" s="332"/>
      <c r="R14" s="332">
        <f>SUM(T14:AG14)</f>
        <v>2845</v>
      </c>
      <c r="S14" s="334"/>
      <c r="T14" s="331">
        <v>353</v>
      </c>
      <c r="U14" s="332"/>
      <c r="V14" s="332">
        <v>313</v>
      </c>
      <c r="W14" s="332"/>
      <c r="X14" s="332">
        <v>361</v>
      </c>
      <c r="Y14" s="332"/>
      <c r="Z14" s="332">
        <v>423</v>
      </c>
      <c r="AA14" s="332"/>
      <c r="AB14" s="332">
        <v>447</v>
      </c>
      <c r="AC14" s="332"/>
      <c r="AD14" s="332">
        <v>500</v>
      </c>
      <c r="AE14" s="332"/>
      <c r="AF14" s="332">
        <v>448</v>
      </c>
      <c r="AG14" s="334"/>
      <c r="AH14" s="337">
        <v>477</v>
      </c>
      <c r="AI14" s="331"/>
    </row>
    <row r="15" spans="2:35" ht="13.5" customHeight="1">
      <c r="B15" s="280" t="s">
        <v>157</v>
      </c>
      <c r="C15" s="341"/>
      <c r="D15" s="341"/>
      <c r="E15" s="342"/>
      <c r="F15" s="331">
        <v>491</v>
      </c>
      <c r="G15" s="332"/>
      <c r="H15" s="332">
        <v>36</v>
      </c>
      <c r="I15" s="332"/>
      <c r="J15" s="332">
        <v>46</v>
      </c>
      <c r="K15" s="332"/>
      <c r="L15" s="332">
        <v>63</v>
      </c>
      <c r="M15" s="332"/>
      <c r="N15" s="332">
        <v>108</v>
      </c>
      <c r="O15" s="332"/>
      <c r="P15" s="332">
        <v>115</v>
      </c>
      <c r="Q15" s="332"/>
      <c r="R15" s="332">
        <f>SUM(T15:AG15)</f>
        <v>104</v>
      </c>
      <c r="S15" s="334"/>
      <c r="T15" s="331">
        <v>10</v>
      </c>
      <c r="U15" s="332"/>
      <c r="V15" s="332">
        <v>17</v>
      </c>
      <c r="W15" s="332"/>
      <c r="X15" s="332">
        <v>6</v>
      </c>
      <c r="Y15" s="332"/>
      <c r="Z15" s="332">
        <v>15</v>
      </c>
      <c r="AA15" s="332"/>
      <c r="AB15" s="332">
        <v>22</v>
      </c>
      <c r="AC15" s="332"/>
      <c r="AD15" s="332">
        <v>20</v>
      </c>
      <c r="AE15" s="332"/>
      <c r="AF15" s="332">
        <v>14</v>
      </c>
      <c r="AG15" s="334"/>
      <c r="AH15" s="337">
        <v>19</v>
      </c>
      <c r="AI15" s="331"/>
    </row>
    <row r="16" spans="2:35" ht="13.5" customHeight="1">
      <c r="B16" s="280" t="s">
        <v>158</v>
      </c>
      <c r="C16" s="341"/>
      <c r="D16" s="341"/>
      <c r="E16" s="342"/>
      <c r="F16" s="331">
        <v>953</v>
      </c>
      <c r="G16" s="332"/>
      <c r="H16" s="332">
        <v>46</v>
      </c>
      <c r="I16" s="332"/>
      <c r="J16" s="332">
        <v>88</v>
      </c>
      <c r="K16" s="332"/>
      <c r="L16" s="332">
        <v>212</v>
      </c>
      <c r="M16" s="332"/>
      <c r="N16" s="332">
        <v>160</v>
      </c>
      <c r="O16" s="332"/>
      <c r="P16" s="332">
        <v>251</v>
      </c>
      <c r="Q16" s="332"/>
      <c r="R16" s="332">
        <f>SUM(T16:AG16)</f>
        <v>159</v>
      </c>
      <c r="S16" s="334"/>
      <c r="T16" s="331">
        <v>37</v>
      </c>
      <c r="U16" s="332"/>
      <c r="V16" s="332">
        <v>21</v>
      </c>
      <c r="W16" s="332"/>
      <c r="X16" s="332">
        <v>25</v>
      </c>
      <c r="Y16" s="332"/>
      <c r="Z16" s="332">
        <v>30</v>
      </c>
      <c r="AA16" s="332"/>
      <c r="AB16" s="332">
        <v>20</v>
      </c>
      <c r="AC16" s="332"/>
      <c r="AD16" s="332">
        <v>12</v>
      </c>
      <c r="AE16" s="332"/>
      <c r="AF16" s="332">
        <v>14</v>
      </c>
      <c r="AG16" s="334"/>
      <c r="AH16" s="337">
        <v>19</v>
      </c>
      <c r="AI16" s="331"/>
    </row>
    <row r="17" spans="2:35" ht="13.5" customHeight="1">
      <c r="B17" s="280" t="s">
        <v>159</v>
      </c>
      <c r="C17" s="341"/>
      <c r="D17" s="341"/>
      <c r="E17" s="342"/>
      <c r="F17" s="331">
        <v>6589</v>
      </c>
      <c r="G17" s="332"/>
      <c r="H17" s="332">
        <v>667</v>
      </c>
      <c r="I17" s="332"/>
      <c r="J17" s="332">
        <v>461</v>
      </c>
      <c r="K17" s="332"/>
      <c r="L17" s="332">
        <v>1029</v>
      </c>
      <c r="M17" s="332"/>
      <c r="N17" s="332">
        <v>1297</v>
      </c>
      <c r="O17" s="332"/>
      <c r="P17" s="332">
        <v>1581</v>
      </c>
      <c r="Q17" s="332"/>
      <c r="R17" s="332">
        <f>SUM(T17:AG17)</f>
        <v>1327</v>
      </c>
      <c r="S17" s="334"/>
      <c r="T17" s="331">
        <v>188</v>
      </c>
      <c r="U17" s="332"/>
      <c r="V17" s="332">
        <v>191</v>
      </c>
      <c r="W17" s="332"/>
      <c r="X17" s="332">
        <v>185</v>
      </c>
      <c r="Y17" s="332"/>
      <c r="Z17" s="332">
        <v>190</v>
      </c>
      <c r="AA17" s="332"/>
      <c r="AB17" s="332">
        <v>200</v>
      </c>
      <c r="AC17" s="332"/>
      <c r="AD17" s="332">
        <v>171</v>
      </c>
      <c r="AE17" s="332"/>
      <c r="AF17" s="332">
        <v>202</v>
      </c>
      <c r="AG17" s="334"/>
      <c r="AH17" s="337">
        <v>227</v>
      </c>
      <c r="AI17" s="331"/>
    </row>
    <row r="18" spans="2:35" ht="13.5" customHeight="1">
      <c r="B18" s="300" t="s">
        <v>160</v>
      </c>
      <c r="C18" s="346"/>
      <c r="D18" s="346"/>
      <c r="E18" s="347"/>
      <c r="F18" s="348" t="s">
        <v>177</v>
      </c>
      <c r="G18" s="349"/>
      <c r="H18" s="350" t="s">
        <v>177</v>
      </c>
      <c r="I18" s="349"/>
      <c r="J18" s="350" t="s">
        <v>177</v>
      </c>
      <c r="K18" s="349"/>
      <c r="L18" s="350" t="s">
        <v>177</v>
      </c>
      <c r="M18" s="349"/>
      <c r="N18" s="350" t="s">
        <v>177</v>
      </c>
      <c r="O18" s="349"/>
      <c r="P18" s="350" t="s">
        <v>177</v>
      </c>
      <c r="Q18" s="349"/>
      <c r="R18" s="350" t="s">
        <v>177</v>
      </c>
      <c r="S18" s="351"/>
      <c r="T18" s="348" t="s">
        <v>177</v>
      </c>
      <c r="U18" s="349"/>
      <c r="V18" s="350" t="s">
        <v>177</v>
      </c>
      <c r="W18" s="349"/>
      <c r="X18" s="350" t="s">
        <v>177</v>
      </c>
      <c r="Y18" s="349"/>
      <c r="Z18" s="350" t="s">
        <v>177</v>
      </c>
      <c r="AA18" s="349"/>
      <c r="AB18" s="350" t="s">
        <v>177</v>
      </c>
      <c r="AC18" s="349"/>
      <c r="AD18" s="350" t="s">
        <v>177</v>
      </c>
      <c r="AE18" s="349"/>
      <c r="AF18" s="350" t="s">
        <v>177</v>
      </c>
      <c r="AG18" s="351"/>
      <c r="AH18" s="352" t="s">
        <v>177</v>
      </c>
      <c r="AI18" s="353"/>
    </row>
    <row r="19" spans="2:35" s="63" customFormat="1" ht="17.2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1" spans="2:35" s="96" customFormat="1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37" spans="2:35" s="354" customFormat="1" ht="45.7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2:35" s="96" customFormat="1" ht="17.2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2:35" s="63" customFormat="1" ht="13.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6" ht="17.25" customHeight="1"/>
  </sheetData>
  <mergeCells count="256">
    <mergeCell ref="AB18:AC18"/>
    <mergeCell ref="AD18:AE18"/>
    <mergeCell ref="AF18:AG18"/>
    <mergeCell ref="AH18:AI18"/>
    <mergeCell ref="T18:U18"/>
    <mergeCell ref="V18:W18"/>
    <mergeCell ref="X18:Y18"/>
    <mergeCell ref="Z18:AA18"/>
    <mergeCell ref="L18:M18"/>
    <mergeCell ref="N18:O18"/>
    <mergeCell ref="P18:Q18"/>
    <mergeCell ref="R18:S18"/>
    <mergeCell ref="B18:E18"/>
    <mergeCell ref="F18:G18"/>
    <mergeCell ref="H18:I18"/>
    <mergeCell ref="J18:K18"/>
    <mergeCell ref="AB17:AC17"/>
    <mergeCell ref="AD17:AE17"/>
    <mergeCell ref="AF17:AG17"/>
    <mergeCell ref="AH17:AI17"/>
    <mergeCell ref="T17:U17"/>
    <mergeCell ref="V17:W17"/>
    <mergeCell ref="X17:Y17"/>
    <mergeCell ref="Z17:AA17"/>
    <mergeCell ref="L17:M17"/>
    <mergeCell ref="N17:O17"/>
    <mergeCell ref="P17:Q17"/>
    <mergeCell ref="R17:S17"/>
    <mergeCell ref="B17:E17"/>
    <mergeCell ref="F17:G17"/>
    <mergeCell ref="H17:I17"/>
    <mergeCell ref="J17:K17"/>
    <mergeCell ref="AB16:AC16"/>
    <mergeCell ref="AD16:AE16"/>
    <mergeCell ref="AF16:AG16"/>
    <mergeCell ref="AH16:AI16"/>
    <mergeCell ref="T16:U16"/>
    <mergeCell ref="V16:W16"/>
    <mergeCell ref="X16:Y16"/>
    <mergeCell ref="Z16:AA16"/>
    <mergeCell ref="L16:M16"/>
    <mergeCell ref="N16:O16"/>
    <mergeCell ref="P16:Q16"/>
    <mergeCell ref="R16:S16"/>
    <mergeCell ref="B16:E16"/>
    <mergeCell ref="F16:G16"/>
    <mergeCell ref="H16:I16"/>
    <mergeCell ref="J16:K16"/>
    <mergeCell ref="AB15:AC15"/>
    <mergeCell ref="AD15:AE15"/>
    <mergeCell ref="AF15:AG15"/>
    <mergeCell ref="AH15:AI15"/>
    <mergeCell ref="T15:U15"/>
    <mergeCell ref="V15:W15"/>
    <mergeCell ref="X15:Y15"/>
    <mergeCell ref="Z15:AA15"/>
    <mergeCell ref="L15:M15"/>
    <mergeCell ref="N15:O15"/>
    <mergeCell ref="P15:Q15"/>
    <mergeCell ref="R15:S15"/>
    <mergeCell ref="B15:E15"/>
    <mergeCell ref="F15:G15"/>
    <mergeCell ref="H15:I15"/>
    <mergeCell ref="J15:K15"/>
    <mergeCell ref="AB14:AC14"/>
    <mergeCell ref="AD14:AE14"/>
    <mergeCell ref="AF14:AG14"/>
    <mergeCell ref="AH14:AI14"/>
    <mergeCell ref="T14:U14"/>
    <mergeCell ref="V14:W14"/>
    <mergeCell ref="X14:Y14"/>
    <mergeCell ref="Z14:AA14"/>
    <mergeCell ref="L14:M14"/>
    <mergeCell ref="N14:O14"/>
    <mergeCell ref="P14:Q14"/>
    <mergeCell ref="R14:S14"/>
    <mergeCell ref="B14:E14"/>
    <mergeCell ref="F14:G14"/>
    <mergeCell ref="H14:I14"/>
    <mergeCell ref="J14:K14"/>
    <mergeCell ref="AB13:AC13"/>
    <mergeCell ref="AD13:AE13"/>
    <mergeCell ref="AF13:AG13"/>
    <mergeCell ref="AH13:AI13"/>
    <mergeCell ref="T13:U13"/>
    <mergeCell ref="V13:W13"/>
    <mergeCell ref="X13:Y13"/>
    <mergeCell ref="Z13:AA13"/>
    <mergeCell ref="L13:M13"/>
    <mergeCell ref="N13:O13"/>
    <mergeCell ref="P13:Q13"/>
    <mergeCell ref="R13:S13"/>
    <mergeCell ref="B13:E13"/>
    <mergeCell ref="F13:G13"/>
    <mergeCell ref="H13:I13"/>
    <mergeCell ref="J13:K13"/>
    <mergeCell ref="AB12:AC12"/>
    <mergeCell ref="AD12:AE12"/>
    <mergeCell ref="AF12:AG12"/>
    <mergeCell ref="AH12:AI12"/>
    <mergeCell ref="T12:U12"/>
    <mergeCell ref="V12:W12"/>
    <mergeCell ref="X12:Y12"/>
    <mergeCell ref="Z12:AA12"/>
    <mergeCell ref="L12:M12"/>
    <mergeCell ref="N12:O12"/>
    <mergeCell ref="P12:Q12"/>
    <mergeCell ref="R12:S12"/>
    <mergeCell ref="B12:E12"/>
    <mergeCell ref="F12:G12"/>
    <mergeCell ref="H12:I12"/>
    <mergeCell ref="J12:K12"/>
    <mergeCell ref="AB11:AC11"/>
    <mergeCell ref="AD11:AE11"/>
    <mergeCell ref="AF11:AG11"/>
    <mergeCell ref="AH11:AI11"/>
    <mergeCell ref="T11:U11"/>
    <mergeCell ref="V11:W11"/>
    <mergeCell ref="X11:Y11"/>
    <mergeCell ref="Z11:AA11"/>
    <mergeCell ref="L11:M11"/>
    <mergeCell ref="N11:O11"/>
    <mergeCell ref="P11:Q11"/>
    <mergeCell ref="R11:S11"/>
    <mergeCell ref="B11:E11"/>
    <mergeCell ref="F11:G11"/>
    <mergeCell ref="H11:I11"/>
    <mergeCell ref="J11:K11"/>
    <mergeCell ref="AB10:AC10"/>
    <mergeCell ref="AD10:AE10"/>
    <mergeCell ref="AF10:AG10"/>
    <mergeCell ref="AH10:AI10"/>
    <mergeCell ref="T10:U10"/>
    <mergeCell ref="V10:W10"/>
    <mergeCell ref="X10:Y10"/>
    <mergeCell ref="Z10:AA10"/>
    <mergeCell ref="L10:M10"/>
    <mergeCell ref="N10:O10"/>
    <mergeCell ref="P10:Q10"/>
    <mergeCell ref="R10:S10"/>
    <mergeCell ref="B10:E10"/>
    <mergeCell ref="F10:G10"/>
    <mergeCell ref="H10:I10"/>
    <mergeCell ref="J10:K10"/>
    <mergeCell ref="AB9:AC9"/>
    <mergeCell ref="AD9:AE9"/>
    <mergeCell ref="AF9:AG9"/>
    <mergeCell ref="AH9:AI9"/>
    <mergeCell ref="T9:U9"/>
    <mergeCell ref="V9:W9"/>
    <mergeCell ref="X9:Y9"/>
    <mergeCell ref="Z9:AA9"/>
    <mergeCell ref="L9:M9"/>
    <mergeCell ref="N9:O9"/>
    <mergeCell ref="P9:Q9"/>
    <mergeCell ref="R9:S9"/>
    <mergeCell ref="B9:E9"/>
    <mergeCell ref="F9:G9"/>
    <mergeCell ref="H9:I9"/>
    <mergeCell ref="J9:K9"/>
    <mergeCell ref="AB8:AC8"/>
    <mergeCell ref="AD8:AE8"/>
    <mergeCell ref="AF8:AG8"/>
    <mergeCell ref="AH8:AI8"/>
    <mergeCell ref="T8:U8"/>
    <mergeCell ref="V8:W8"/>
    <mergeCell ref="X8:Y8"/>
    <mergeCell ref="Z8:AA8"/>
    <mergeCell ref="L8:M8"/>
    <mergeCell ref="N8:O8"/>
    <mergeCell ref="P8:Q8"/>
    <mergeCell ref="R8:S8"/>
    <mergeCell ref="B8:E8"/>
    <mergeCell ref="F8:G8"/>
    <mergeCell ref="H8:I8"/>
    <mergeCell ref="J8:K8"/>
    <mergeCell ref="AB7:AC7"/>
    <mergeCell ref="AD7:AE7"/>
    <mergeCell ref="AF7:AG7"/>
    <mergeCell ref="AH7:AI7"/>
    <mergeCell ref="T7:U7"/>
    <mergeCell ref="V7:W7"/>
    <mergeCell ref="X7:Y7"/>
    <mergeCell ref="Z7:AA7"/>
    <mergeCell ref="L7:M7"/>
    <mergeCell ref="N7:O7"/>
    <mergeCell ref="P7:Q7"/>
    <mergeCell ref="R7:S7"/>
    <mergeCell ref="B7:E7"/>
    <mergeCell ref="F7:G7"/>
    <mergeCell ref="H7:I7"/>
    <mergeCell ref="J7:K7"/>
    <mergeCell ref="AB6:AC6"/>
    <mergeCell ref="AD6:AE6"/>
    <mergeCell ref="AF6:AG6"/>
    <mergeCell ref="AH6:AI6"/>
    <mergeCell ref="T6:U6"/>
    <mergeCell ref="V6:W6"/>
    <mergeCell ref="X6:Y6"/>
    <mergeCell ref="Z6:AA6"/>
    <mergeCell ref="L6:M6"/>
    <mergeCell ref="N6:O6"/>
    <mergeCell ref="P6:Q6"/>
    <mergeCell ref="R6:S6"/>
    <mergeCell ref="B6:E6"/>
    <mergeCell ref="F6:G6"/>
    <mergeCell ref="H6:I6"/>
    <mergeCell ref="J6:K6"/>
    <mergeCell ref="AB5:AC5"/>
    <mergeCell ref="AD5:AE5"/>
    <mergeCell ref="AF5:AG5"/>
    <mergeCell ref="AH5:AI5"/>
    <mergeCell ref="T5:U5"/>
    <mergeCell ref="V5:W5"/>
    <mergeCell ref="X5:Y5"/>
    <mergeCell ref="Z5:AA5"/>
    <mergeCell ref="L5:M5"/>
    <mergeCell ref="N5:O5"/>
    <mergeCell ref="P5:Q5"/>
    <mergeCell ref="R5:S5"/>
    <mergeCell ref="C5:E5"/>
    <mergeCell ref="F5:G5"/>
    <mergeCell ref="H5:I5"/>
    <mergeCell ref="J5:K5"/>
    <mergeCell ref="AB4:AC4"/>
    <mergeCell ref="AD4:AE4"/>
    <mergeCell ref="AF4:AG4"/>
    <mergeCell ref="AH4:AI4"/>
    <mergeCell ref="T4:U4"/>
    <mergeCell ref="V4:W4"/>
    <mergeCell ref="X4:Y4"/>
    <mergeCell ref="Z4:AA4"/>
    <mergeCell ref="L4:M4"/>
    <mergeCell ref="N4:O4"/>
    <mergeCell ref="P4:Q4"/>
    <mergeCell ref="R4:S4"/>
    <mergeCell ref="B4:E4"/>
    <mergeCell ref="F4:G4"/>
    <mergeCell ref="H4:I4"/>
    <mergeCell ref="J4:K4"/>
    <mergeCell ref="AB3:AC3"/>
    <mergeCell ref="AD3:AE3"/>
    <mergeCell ref="AF3:AG3"/>
    <mergeCell ref="AH3:AI3"/>
    <mergeCell ref="T3:U3"/>
    <mergeCell ref="V3:W3"/>
    <mergeCell ref="X3:Y3"/>
    <mergeCell ref="Z3:AA3"/>
    <mergeCell ref="L3:M3"/>
    <mergeCell ref="N3:O3"/>
    <mergeCell ref="P3:Q3"/>
    <mergeCell ref="R3:S3"/>
    <mergeCell ref="B3:E3"/>
    <mergeCell ref="F3:G3"/>
    <mergeCell ref="H3:I3"/>
    <mergeCell ref="J3:K3"/>
  </mergeCells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125" style="1" customWidth="1"/>
    <col min="2" max="2" width="8.125" style="1" customWidth="1"/>
    <col min="3" max="6" width="6.625" style="1" customWidth="1"/>
    <col min="7" max="8" width="6.50390625" style="1" customWidth="1"/>
    <col min="9" max="11" width="6.625" style="1" customWidth="1"/>
    <col min="12" max="12" width="6.50390625" style="1" customWidth="1"/>
    <col min="13" max="13" width="6.625" style="1" customWidth="1"/>
    <col min="14" max="14" width="1.875" style="1" customWidth="1"/>
    <col min="15" max="15" width="1.75390625" style="1" customWidth="1"/>
    <col min="16" max="16" width="6.75390625" style="1" customWidth="1"/>
    <col min="17" max="17" width="6.125" style="1" customWidth="1"/>
    <col min="18" max="18" width="6.375" style="1" customWidth="1"/>
    <col min="19" max="21" width="5.375" style="1" customWidth="1"/>
    <col min="22" max="16384" width="9.00390625" style="1" customWidth="1"/>
  </cols>
  <sheetData>
    <row r="1" s="252" customFormat="1" ht="13.5" customHeight="1">
      <c r="B1" s="252" t="s">
        <v>179</v>
      </c>
    </row>
    <row r="2" spans="1:10" s="252" customFormat="1" ht="13.5" customHeight="1">
      <c r="A2" s="361"/>
      <c r="B2" s="361"/>
      <c r="C2" s="361"/>
      <c r="D2" s="361"/>
      <c r="E2" s="361"/>
      <c r="I2" s="361"/>
      <c r="J2" s="361"/>
    </row>
    <row r="3" spans="1:14" s="361" customFormat="1" ht="18.75" customHeight="1">
      <c r="A3" s="362"/>
      <c r="B3" s="363" t="s">
        <v>180</v>
      </c>
      <c r="C3" s="150"/>
      <c r="D3" s="152"/>
      <c r="E3" s="364" t="s">
        <v>174</v>
      </c>
      <c r="F3" s="258"/>
      <c r="G3" s="259"/>
      <c r="H3" s="364" t="s">
        <v>124</v>
      </c>
      <c r="I3" s="315"/>
      <c r="J3" s="365" t="s">
        <v>181</v>
      </c>
      <c r="L3" s="366"/>
      <c r="M3" s="366"/>
      <c r="N3" s="366"/>
    </row>
    <row r="4" spans="1:10" s="367" customFormat="1" ht="27" customHeight="1">
      <c r="A4" s="362"/>
      <c r="B4" s="368"/>
      <c r="C4" s="368"/>
      <c r="D4" s="369"/>
      <c r="E4" s="370" t="s">
        <v>120</v>
      </c>
      <c r="F4" s="371" t="s">
        <v>182</v>
      </c>
      <c r="G4" s="371" t="s">
        <v>125</v>
      </c>
      <c r="H4" s="372" t="s">
        <v>120</v>
      </c>
      <c r="I4" s="372" t="s">
        <v>182</v>
      </c>
      <c r="J4" s="373"/>
    </row>
    <row r="5" spans="1:13" s="374" customFormat="1" ht="21" customHeight="1">
      <c r="A5" s="375"/>
      <c r="B5" s="376" t="s">
        <v>183</v>
      </c>
      <c r="C5" s="377"/>
      <c r="D5" s="378"/>
      <c r="E5" s="379">
        <v>248329</v>
      </c>
      <c r="F5" s="380">
        <v>100</v>
      </c>
      <c r="G5" s="381">
        <v>-21292</v>
      </c>
      <c r="H5" s="382">
        <v>269621</v>
      </c>
      <c r="I5" s="383">
        <v>100</v>
      </c>
      <c r="J5" s="380">
        <v>-7.897010989500075</v>
      </c>
      <c r="L5" s="384"/>
      <c r="M5" s="384"/>
    </row>
    <row r="6" spans="1:13" s="252" customFormat="1" ht="13.5" customHeight="1">
      <c r="A6" s="385"/>
      <c r="B6" s="386" t="s">
        <v>184</v>
      </c>
      <c r="C6" s="387"/>
      <c r="D6" s="388"/>
      <c r="E6" s="389">
        <v>13213</v>
      </c>
      <c r="F6" s="390">
        <v>5.32076398648567</v>
      </c>
      <c r="G6" s="391">
        <v>-1770</v>
      </c>
      <c r="H6" s="382">
        <v>14983</v>
      </c>
      <c r="I6" s="392">
        <v>5.6</v>
      </c>
      <c r="J6" s="390">
        <v>-11.813388506974576</v>
      </c>
      <c r="L6" s="234"/>
      <c r="M6" s="234"/>
    </row>
    <row r="7" spans="1:13" s="252" customFormat="1" ht="13.5" customHeight="1">
      <c r="A7" s="385"/>
      <c r="B7" s="386" t="s">
        <v>185</v>
      </c>
      <c r="C7" s="387"/>
      <c r="D7" s="388"/>
      <c r="E7" s="389">
        <v>4757</v>
      </c>
      <c r="F7" s="390">
        <v>1.9156038964438307</v>
      </c>
      <c r="G7" s="391">
        <v>-1188</v>
      </c>
      <c r="H7" s="382">
        <v>5945</v>
      </c>
      <c r="I7" s="393">
        <v>2.2</v>
      </c>
      <c r="J7" s="390">
        <v>-19.98317914213625</v>
      </c>
      <c r="L7" s="234"/>
      <c r="M7" s="234"/>
    </row>
    <row r="8" spans="1:13" s="252" customFormat="1" ht="13.5" customHeight="1">
      <c r="A8" s="385"/>
      <c r="B8" s="386" t="s">
        <v>186</v>
      </c>
      <c r="C8" s="387"/>
      <c r="D8" s="388"/>
      <c r="E8" s="389">
        <v>15883</v>
      </c>
      <c r="F8" s="390">
        <v>6.395950533365012</v>
      </c>
      <c r="G8" s="391">
        <v>-583</v>
      </c>
      <c r="H8" s="382">
        <v>16466</v>
      </c>
      <c r="I8" s="393">
        <v>6.1</v>
      </c>
      <c r="J8" s="390">
        <v>-3.5406291752702543</v>
      </c>
      <c r="L8" s="234"/>
      <c r="M8" s="234"/>
    </row>
    <row r="9" spans="1:13" s="394" customFormat="1" ht="17.25" customHeight="1">
      <c r="A9" s="385"/>
      <c r="B9" s="386" t="s">
        <v>187</v>
      </c>
      <c r="C9" s="387"/>
      <c r="D9" s="388"/>
      <c r="E9" s="389">
        <v>214476</v>
      </c>
      <c r="F9" s="395">
        <v>86.36768158370549</v>
      </c>
      <c r="G9" s="396">
        <v>-17751</v>
      </c>
      <c r="H9" s="382">
        <v>232227</v>
      </c>
      <c r="I9" s="392">
        <v>86.1</v>
      </c>
      <c r="J9" s="395">
        <v>-7.643814026792754</v>
      </c>
      <c r="L9" s="397"/>
      <c r="M9" s="397"/>
    </row>
    <row r="10" spans="1:13" s="252" customFormat="1" ht="13.5" customHeight="1">
      <c r="A10" s="385"/>
      <c r="B10" s="386" t="s">
        <v>188</v>
      </c>
      <c r="C10" s="387"/>
      <c r="D10" s="388"/>
      <c r="E10" s="389">
        <v>210046</v>
      </c>
      <c r="F10" s="390">
        <v>84.5837578373851</v>
      </c>
      <c r="G10" s="391">
        <v>-11159</v>
      </c>
      <c r="H10" s="382">
        <v>221205</v>
      </c>
      <c r="I10" s="393">
        <v>82</v>
      </c>
      <c r="J10" s="390">
        <v>-5.044641848059499</v>
      </c>
      <c r="L10" s="234"/>
      <c r="M10" s="234"/>
    </row>
    <row r="11" spans="1:13" s="374" customFormat="1" ht="18" customHeight="1">
      <c r="A11" s="385"/>
      <c r="B11" s="398" t="s">
        <v>189</v>
      </c>
      <c r="C11" s="399"/>
      <c r="D11" s="400"/>
      <c r="E11" s="238">
        <v>4430</v>
      </c>
      <c r="F11" s="237">
        <v>1.7839237463204056</v>
      </c>
      <c r="G11" s="401">
        <v>-6592</v>
      </c>
      <c r="H11" s="236">
        <v>11022</v>
      </c>
      <c r="I11" s="402">
        <v>4.1</v>
      </c>
      <c r="J11" s="237">
        <v>-59.80765741244783</v>
      </c>
      <c r="L11" s="403"/>
      <c r="M11" s="403"/>
    </row>
    <row r="12" spans="1:14" s="252" customFormat="1" ht="13.5" customHeight="1">
      <c r="A12" s="404"/>
      <c r="B12" s="74" t="s">
        <v>190</v>
      </c>
      <c r="C12" s="405"/>
      <c r="D12" s="390"/>
      <c r="E12" s="406"/>
      <c r="F12" s="390"/>
      <c r="G12" s="403"/>
      <c r="H12" s="390"/>
      <c r="I12" s="406"/>
      <c r="K12" s="390"/>
      <c r="L12" s="403"/>
      <c r="M12" s="403"/>
      <c r="N12" s="374"/>
    </row>
    <row r="13" s="252" customFormat="1" ht="13.5" customHeight="1"/>
  </sheetData>
  <mergeCells count="11">
    <mergeCell ref="B9:D9"/>
    <mergeCell ref="B10:D10"/>
    <mergeCell ref="B11:D11"/>
    <mergeCell ref="B5:D5"/>
    <mergeCell ref="B6:D6"/>
    <mergeCell ref="B7:D7"/>
    <mergeCell ref="B8:D8"/>
    <mergeCell ref="B3:D4"/>
    <mergeCell ref="E3:G3"/>
    <mergeCell ref="H3:I3"/>
    <mergeCell ref="J3:J4"/>
  </mergeCells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H1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0.875" style="1" customWidth="1"/>
    <col min="2" max="2" width="2.50390625" style="1" customWidth="1"/>
    <col min="3" max="5" width="2.125" style="1" customWidth="1"/>
    <col min="6" max="6" width="8.125" style="1" customWidth="1"/>
    <col min="7" max="10" width="6.625" style="1" customWidth="1"/>
    <col min="11" max="12" width="6.50390625" style="1" customWidth="1"/>
    <col min="13" max="15" width="6.625" style="1" customWidth="1"/>
    <col min="16" max="16" width="6.50390625" style="1" customWidth="1"/>
    <col min="17" max="17" width="6.625" style="1" customWidth="1"/>
    <col min="18" max="18" width="1.875" style="1" customWidth="1"/>
    <col min="19" max="19" width="1.75390625" style="1" customWidth="1"/>
    <col min="20" max="20" width="6.75390625" style="1" customWidth="1"/>
    <col min="21" max="21" width="6.125" style="1" customWidth="1"/>
    <col min="22" max="22" width="6.375" style="1" customWidth="1"/>
    <col min="23" max="25" width="5.375" style="1" customWidth="1"/>
    <col min="26" max="16384" width="9.00390625" style="1" customWidth="1"/>
  </cols>
  <sheetData>
    <row r="1" spans="2:34" s="252" customFormat="1" ht="13.5" customHeight="1">
      <c r="B1" s="252" t="s">
        <v>191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9:34" s="252" customFormat="1" ht="13.5" customHeight="1"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2:34" s="407" customFormat="1" ht="14.25" customHeight="1">
      <c r="B3" s="363" t="s">
        <v>180</v>
      </c>
      <c r="C3" s="408"/>
      <c r="D3" s="408"/>
      <c r="E3" s="408"/>
      <c r="F3" s="409"/>
      <c r="G3" s="364" t="s">
        <v>174</v>
      </c>
      <c r="H3" s="258"/>
      <c r="I3" s="258"/>
      <c r="J3" s="258"/>
      <c r="K3" s="258"/>
      <c r="L3" s="258"/>
      <c r="M3" s="364" t="s">
        <v>124</v>
      </c>
      <c r="N3" s="410"/>
      <c r="O3" s="314"/>
      <c r="P3" s="31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2:34" s="407" customFormat="1" ht="14.25" customHeight="1">
      <c r="B4" s="411"/>
      <c r="C4" s="411"/>
      <c r="D4" s="411"/>
      <c r="E4" s="411"/>
      <c r="F4" s="412"/>
      <c r="G4" s="413" t="s">
        <v>192</v>
      </c>
      <c r="H4" s="413" t="s">
        <v>193</v>
      </c>
      <c r="I4" s="413" t="s">
        <v>194</v>
      </c>
      <c r="J4" s="413"/>
      <c r="K4" s="413" t="s">
        <v>195</v>
      </c>
      <c r="L4" s="414"/>
      <c r="M4" s="415" t="s">
        <v>192</v>
      </c>
      <c r="N4" s="415" t="s">
        <v>193</v>
      </c>
      <c r="O4" s="416" t="s">
        <v>196</v>
      </c>
      <c r="P4" s="417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2:34" s="407" customFormat="1" ht="14.25" customHeight="1">
      <c r="B5" s="418"/>
      <c r="C5" s="418"/>
      <c r="D5" s="418"/>
      <c r="E5" s="418"/>
      <c r="F5" s="419"/>
      <c r="G5" s="420"/>
      <c r="H5" s="420"/>
      <c r="I5" s="421" t="s">
        <v>192</v>
      </c>
      <c r="J5" s="421" t="s">
        <v>193</v>
      </c>
      <c r="K5" s="421" t="s">
        <v>192</v>
      </c>
      <c r="L5" s="422" t="s">
        <v>193</v>
      </c>
      <c r="M5" s="420"/>
      <c r="N5" s="420"/>
      <c r="O5" s="421" t="s">
        <v>192</v>
      </c>
      <c r="P5" s="423" t="s">
        <v>193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2:34" s="361" customFormat="1" ht="16.5" customHeight="1">
      <c r="B6" s="376" t="s">
        <v>197</v>
      </c>
      <c r="C6" s="424"/>
      <c r="D6" s="424"/>
      <c r="E6" s="424"/>
      <c r="F6" s="424"/>
      <c r="G6" s="425">
        <v>144853</v>
      </c>
      <c r="H6" s="426">
        <v>103476</v>
      </c>
      <c r="I6" s="427">
        <v>58.33108497195253</v>
      </c>
      <c r="J6" s="427">
        <v>41.66891502804747</v>
      </c>
      <c r="K6" s="426">
        <v>-14356</v>
      </c>
      <c r="L6" s="426">
        <v>-6936</v>
      </c>
      <c r="M6" s="428">
        <v>159209</v>
      </c>
      <c r="N6" s="429">
        <v>110412</v>
      </c>
      <c r="O6" s="427">
        <v>59.04918385437337</v>
      </c>
      <c r="P6" s="427">
        <v>40.95081614562664</v>
      </c>
      <c r="Q6" s="430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2:34" s="361" customFormat="1" ht="13.5" customHeight="1">
      <c r="B7" s="431" t="s">
        <v>184</v>
      </c>
      <c r="C7" s="432"/>
      <c r="D7" s="432"/>
      <c r="E7" s="432"/>
      <c r="F7" s="432"/>
      <c r="G7" s="428">
        <v>9050</v>
      </c>
      <c r="H7" s="429">
        <v>4163</v>
      </c>
      <c r="I7" s="433">
        <v>68.4931506849315</v>
      </c>
      <c r="J7" s="433">
        <v>31.506849315068493</v>
      </c>
      <c r="K7" s="429">
        <v>-1205</v>
      </c>
      <c r="L7" s="429">
        <v>-565</v>
      </c>
      <c r="M7" s="428">
        <v>10255</v>
      </c>
      <c r="N7" s="429">
        <v>4728</v>
      </c>
      <c r="O7" s="433">
        <v>68.4442368017086</v>
      </c>
      <c r="P7" s="433">
        <v>31.555763198291398</v>
      </c>
      <c r="Q7" s="430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2:34" s="361" customFormat="1" ht="13.5" customHeight="1">
      <c r="B8" s="431" t="s">
        <v>185</v>
      </c>
      <c r="C8" s="432"/>
      <c r="D8" s="432"/>
      <c r="E8" s="432"/>
      <c r="F8" s="432"/>
      <c r="G8" s="428">
        <v>893</v>
      </c>
      <c r="H8" s="429">
        <v>3864</v>
      </c>
      <c r="I8" s="433">
        <v>18.77233550557074</v>
      </c>
      <c r="J8" s="433">
        <v>81.22766449442926</v>
      </c>
      <c r="K8" s="429">
        <v>-163</v>
      </c>
      <c r="L8" s="429">
        <v>-1025</v>
      </c>
      <c r="M8" s="428">
        <v>1056</v>
      </c>
      <c r="N8" s="429">
        <v>4889</v>
      </c>
      <c r="O8" s="433">
        <v>17.76282590412111</v>
      </c>
      <c r="P8" s="433">
        <v>82.23717409587888</v>
      </c>
      <c r="Q8" s="430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2:34" s="361" customFormat="1" ht="13.5" customHeight="1">
      <c r="B9" s="431" t="s">
        <v>186</v>
      </c>
      <c r="C9" s="432"/>
      <c r="D9" s="432"/>
      <c r="E9" s="432"/>
      <c r="F9" s="432"/>
      <c r="G9" s="428">
        <v>11154</v>
      </c>
      <c r="H9" s="429">
        <v>4729</v>
      </c>
      <c r="I9" s="433">
        <v>70.22602782849587</v>
      </c>
      <c r="J9" s="433">
        <v>29.773972171504127</v>
      </c>
      <c r="K9" s="429">
        <v>-486</v>
      </c>
      <c r="L9" s="429">
        <v>-97</v>
      </c>
      <c r="M9" s="428">
        <v>11640</v>
      </c>
      <c r="N9" s="429">
        <v>4826</v>
      </c>
      <c r="O9" s="433">
        <v>70.69112109802016</v>
      </c>
      <c r="P9" s="433">
        <v>29.308878901979835</v>
      </c>
      <c r="Q9" s="430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2:34" s="434" customFormat="1" ht="13.5" customHeight="1">
      <c r="B10" s="431" t="s">
        <v>198</v>
      </c>
      <c r="C10" s="432"/>
      <c r="D10" s="432"/>
      <c r="E10" s="432"/>
      <c r="F10" s="432"/>
      <c r="G10" s="428">
        <v>123756</v>
      </c>
      <c r="H10" s="429">
        <v>90720</v>
      </c>
      <c r="I10" s="433">
        <v>57.70156101381973</v>
      </c>
      <c r="J10" s="433">
        <v>42.29843898618027</v>
      </c>
      <c r="K10" s="429">
        <v>-12502</v>
      </c>
      <c r="L10" s="429">
        <v>-5249</v>
      </c>
      <c r="M10" s="428">
        <v>136258</v>
      </c>
      <c r="N10" s="429">
        <v>95969</v>
      </c>
      <c r="O10" s="433">
        <v>58.674486601471834</v>
      </c>
      <c r="P10" s="433">
        <v>41.325513398528166</v>
      </c>
      <c r="Q10" s="430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2:34" s="2" customFormat="1" ht="13.5" customHeight="1">
      <c r="B11" s="431" t="s">
        <v>188</v>
      </c>
      <c r="C11" s="435"/>
      <c r="D11" s="435"/>
      <c r="E11" s="435"/>
      <c r="F11" s="435"/>
      <c r="G11" s="436">
        <v>121840</v>
      </c>
      <c r="H11" s="437">
        <v>88206</v>
      </c>
      <c r="I11" s="433">
        <v>58.006341468059375</v>
      </c>
      <c r="J11" s="433">
        <v>41.993658531940625</v>
      </c>
      <c r="K11" s="429">
        <v>-10054</v>
      </c>
      <c r="L11" s="429">
        <v>-1105</v>
      </c>
      <c r="M11" s="436">
        <v>131894</v>
      </c>
      <c r="N11" s="437">
        <v>89311</v>
      </c>
      <c r="O11" s="433">
        <v>59.62523451097398</v>
      </c>
      <c r="P11" s="433">
        <v>40.37476548902602</v>
      </c>
      <c r="Q11" s="430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2:34" s="2" customFormat="1" ht="13.5" customHeight="1">
      <c r="B12" s="438" t="s">
        <v>189</v>
      </c>
      <c r="C12" s="439"/>
      <c r="D12" s="439"/>
      <c r="E12" s="439"/>
      <c r="F12" s="439"/>
      <c r="G12" s="440">
        <v>1916</v>
      </c>
      <c r="H12" s="441">
        <v>2514</v>
      </c>
      <c r="I12" s="442">
        <v>43.25056433408578</v>
      </c>
      <c r="J12" s="442">
        <v>56.74943566591422</v>
      </c>
      <c r="K12" s="443">
        <v>-2448</v>
      </c>
      <c r="L12" s="443">
        <v>-4144</v>
      </c>
      <c r="M12" s="440">
        <v>4364</v>
      </c>
      <c r="N12" s="441">
        <v>6658</v>
      </c>
      <c r="O12" s="442">
        <v>39.59354019234259</v>
      </c>
      <c r="P12" s="442">
        <v>60.406459807657406</v>
      </c>
      <c r="Q12" s="430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ht="13.5" customHeight="1">
      <c r="B13" s="74" t="s">
        <v>190</v>
      </c>
    </row>
  </sheetData>
  <mergeCells count="17">
    <mergeCell ref="B10:F10"/>
    <mergeCell ref="B11:F11"/>
    <mergeCell ref="B12:F12"/>
    <mergeCell ref="B6:F6"/>
    <mergeCell ref="B7:F7"/>
    <mergeCell ref="B8:F8"/>
    <mergeCell ref="B9:F9"/>
    <mergeCell ref="B3:F5"/>
    <mergeCell ref="G3:L3"/>
    <mergeCell ref="M3:P3"/>
    <mergeCell ref="G4:G5"/>
    <mergeCell ref="H4:H5"/>
    <mergeCell ref="I4:J4"/>
    <mergeCell ref="K4:L4"/>
    <mergeCell ref="M4:M5"/>
    <mergeCell ref="N4:N5"/>
    <mergeCell ref="O4:P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2003-05-22T04:47:29Z</dcterms:created>
  <dcterms:modified xsi:type="dcterms:W3CDTF">2007-01-24T05:31:28Z</dcterms:modified>
  <cp:category/>
  <cp:version/>
  <cp:contentType/>
  <cp:contentStatus/>
</cp:coreProperties>
</file>