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7-10・11" sheetId="1" r:id="rId1"/>
  </sheets>
  <externalReferences>
    <externalReference r:id="rId4"/>
  </externalReferences>
  <definedNames>
    <definedName name="_xlnm.Print_Area" localSheetId="0">'07-10・11'!$A$1:$L$205</definedName>
    <definedName name="_xlnm.Print_Area">'/tmp/tmpwa78px6b\庁内照会\[00情報化推進室.xls]７－１０・１１'!$A$1:$L$40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<sst xmlns="http://schemas.openxmlformats.org/spreadsheetml/2006/main" count="325" uniqueCount="147">
  <si>
    <t>ト   ン   数</t>
  </si>
  <si>
    <t>韓国</t>
  </si>
  <si>
    <t>金属鉱</t>
  </si>
  <si>
    <t>中国</t>
  </si>
  <si>
    <t>台湾</t>
  </si>
  <si>
    <t>非金属鉱物</t>
  </si>
  <si>
    <t>インドネシア</t>
  </si>
  <si>
    <t>鉄鋼</t>
  </si>
  <si>
    <t>北朝鮮</t>
  </si>
  <si>
    <t>中国（ホンコン）</t>
  </si>
  <si>
    <t>鋼材</t>
  </si>
  <si>
    <t>シンガポール</t>
  </si>
  <si>
    <t>タイ</t>
  </si>
  <si>
    <t>マレーシア</t>
  </si>
  <si>
    <t>ベトナム</t>
  </si>
  <si>
    <t>インド</t>
  </si>
  <si>
    <t>アラブ首長国</t>
  </si>
  <si>
    <t>イラン</t>
  </si>
  <si>
    <t>クウェート</t>
  </si>
  <si>
    <t>サウジアラビア</t>
  </si>
  <si>
    <t>アメリカ</t>
  </si>
  <si>
    <t>麦</t>
  </si>
  <si>
    <t>ペルー</t>
  </si>
  <si>
    <t>オーストラリア</t>
  </si>
  <si>
    <t>メキシコ</t>
  </si>
  <si>
    <t>ソロモン諸島</t>
  </si>
  <si>
    <t>非鉄金属</t>
  </si>
  <si>
    <t>金属製品</t>
  </si>
  <si>
    <t>ロシア</t>
  </si>
  <si>
    <t>紙・パルプ</t>
  </si>
  <si>
    <t>糸及び紡績半製品</t>
  </si>
  <si>
    <t>砂糖</t>
  </si>
  <si>
    <t>製造食品</t>
  </si>
  <si>
    <t>家具装備品</t>
  </si>
  <si>
    <t>オ－ストラリア</t>
  </si>
  <si>
    <t>金属くず</t>
  </si>
  <si>
    <t>コークス</t>
  </si>
  <si>
    <t>ベリーズ</t>
  </si>
  <si>
    <t>化学薬品</t>
  </si>
  <si>
    <t>動植物性製造飼肥料</t>
  </si>
  <si>
    <t>カタール</t>
  </si>
  <si>
    <t>ニュージーランド</t>
  </si>
  <si>
    <t>カナダ</t>
  </si>
  <si>
    <t>化学肥料</t>
  </si>
  <si>
    <t>染料等その他化学工業品</t>
  </si>
  <si>
    <t>７－１０  姫路港品種別輸出状況</t>
  </si>
  <si>
    <t>区分</t>
  </si>
  <si>
    <t>平成 17年</t>
  </si>
  <si>
    <t xml:space="preserve"> 18 年</t>
  </si>
  <si>
    <t>平成 17 年</t>
  </si>
  <si>
    <t xml:space="preserve"> 18年</t>
  </si>
  <si>
    <t>品種及び仕向国</t>
  </si>
  <si>
    <t>品種及び仕出国</t>
  </si>
  <si>
    <t>合計</t>
  </si>
  <si>
    <t>電気機械</t>
  </si>
  <si>
    <t>製材</t>
  </si>
  <si>
    <t>中国</t>
  </si>
  <si>
    <t>-</t>
  </si>
  <si>
    <t>ロシア</t>
  </si>
  <si>
    <t>台湾</t>
  </si>
  <si>
    <t>重油</t>
  </si>
  <si>
    <t>インドネシア</t>
  </si>
  <si>
    <t>オーストラリア</t>
  </si>
  <si>
    <t>韓国</t>
  </si>
  <si>
    <t>コークス</t>
  </si>
  <si>
    <t>砂利・砂</t>
  </si>
  <si>
    <t>化学薬品</t>
  </si>
  <si>
    <t>染料等その他化学工業品</t>
  </si>
  <si>
    <t>韓国</t>
  </si>
  <si>
    <t>製造食品</t>
  </si>
  <si>
    <t>シンガポール</t>
  </si>
  <si>
    <t>糸及び紡績半製品</t>
  </si>
  <si>
    <t>タイ</t>
  </si>
  <si>
    <t>アメリカ</t>
  </si>
  <si>
    <t>ゴム製品</t>
  </si>
  <si>
    <t>北朝鮮</t>
  </si>
  <si>
    <t>中国</t>
  </si>
  <si>
    <t>その他製造工業品</t>
  </si>
  <si>
    <t>金属くず</t>
  </si>
  <si>
    <t>北朝鮮</t>
  </si>
  <si>
    <t>カタール</t>
  </si>
  <si>
    <t>ベトナム</t>
  </si>
  <si>
    <t>ギニア</t>
  </si>
  <si>
    <t>廃棄物</t>
  </si>
  <si>
    <t>メキシコ</t>
  </si>
  <si>
    <t>非鉄金属</t>
  </si>
  <si>
    <t>その他日用品</t>
  </si>
  <si>
    <t>金属製品</t>
  </si>
  <si>
    <t>その他輸送機械</t>
  </si>
  <si>
    <t>産業機械</t>
  </si>
  <si>
    <t>資料：兵庫県県土整備部土木局港湾課「兵庫県港湾統計年報」</t>
  </si>
  <si>
    <t>７－１１  姫路港品種別輸入状況</t>
  </si>
  <si>
    <t>カナダ</t>
  </si>
  <si>
    <t>チリ</t>
  </si>
  <si>
    <t>原塩</t>
  </si>
  <si>
    <t>インド</t>
  </si>
  <si>
    <t>米</t>
  </si>
  <si>
    <t>オーストラリア</t>
  </si>
  <si>
    <t>非金属鉱物</t>
  </si>
  <si>
    <t>豆類</t>
  </si>
  <si>
    <t>-</t>
  </si>
  <si>
    <t>中国（ホンコン）</t>
  </si>
  <si>
    <t>その他雑穀</t>
  </si>
  <si>
    <t>鉄鋼</t>
  </si>
  <si>
    <t>その他農産品</t>
  </si>
  <si>
    <t>水産品</t>
  </si>
  <si>
    <t>カザフスタン</t>
  </si>
  <si>
    <t>オーストラリア</t>
  </si>
  <si>
    <t>リトアニア</t>
  </si>
  <si>
    <t>原木</t>
  </si>
  <si>
    <t>鋼材</t>
  </si>
  <si>
    <t>パプアニューギニア</t>
  </si>
  <si>
    <t>カナダ</t>
  </si>
  <si>
    <t>製材</t>
  </si>
  <si>
    <t>薪炭</t>
  </si>
  <si>
    <t>石炭</t>
  </si>
  <si>
    <t>産業機械</t>
  </si>
  <si>
    <t>ドイツ</t>
  </si>
  <si>
    <t>トルコ</t>
  </si>
  <si>
    <t>ロシア</t>
  </si>
  <si>
    <t>金属鉱</t>
  </si>
  <si>
    <t xml:space="preserve">韓国 </t>
  </si>
  <si>
    <t>陶磁器</t>
  </si>
  <si>
    <t>セメント</t>
  </si>
  <si>
    <t>南アフリカ</t>
  </si>
  <si>
    <t>アルジェリア</t>
  </si>
  <si>
    <t>リベリア</t>
  </si>
  <si>
    <t>７－１１  姫路港品種別輸入状況（つづき）</t>
  </si>
  <si>
    <t>ガラス類</t>
  </si>
  <si>
    <t>窯業品</t>
  </si>
  <si>
    <t>その他繊維工業品</t>
  </si>
  <si>
    <t>重油</t>
  </si>
  <si>
    <t>石油製品</t>
  </si>
  <si>
    <t>ＬＮＧ（液化天然ガス）</t>
  </si>
  <si>
    <t>ブルネイ</t>
  </si>
  <si>
    <t>アラブ首長国</t>
  </si>
  <si>
    <t>ゴム製品</t>
  </si>
  <si>
    <t>オマーン</t>
  </si>
  <si>
    <t>カタール</t>
  </si>
  <si>
    <t>トリニダード</t>
  </si>
  <si>
    <t>木製品</t>
  </si>
  <si>
    <t>ＬＰＧ（液化石油ガス）</t>
  </si>
  <si>
    <t>その他製造工業品</t>
  </si>
  <si>
    <t>その他石油製品</t>
  </si>
  <si>
    <t>再利用資材</t>
  </si>
  <si>
    <t>-</t>
  </si>
  <si>
    <t>チリ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</si>
</sst>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1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63"/>
      </right>
      <top style="thin"/>
      <bottom style="hair"/>
    </border>
    <border>
      <left style="hair"/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2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24"/>
      </right>
      <top>
        <color indexed="24"/>
      </top>
      <bottom>
        <color indexed="24"/>
      </bottom>
    </border>
    <border>
      <left>
        <color indexed="24"/>
      </left>
      <right style="thin">
        <color indexed="8"/>
      </right>
      <top>
        <color indexed="24"/>
      </top>
      <bottom>
        <color indexed="24"/>
      </bottom>
    </border>
    <border>
      <left style="hair">
        <color indexed="8"/>
      </left>
      <right>
        <color indexed="24"/>
      </right>
      <top>
        <color indexed="24"/>
      </top>
      <bottom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24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24"/>
      </top>
      <bottom>
        <color indexed="2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24"/>
      </left>
      <right style="hair"/>
      <top style="thin"/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2" xfId="0" applyFont="1" applyBorder="1" applyAlignment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7" xfId="0" applyFont="1" applyBorder="1" applyAlignment="1">
      <alignment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NumberFormat="1" applyFont="1" applyBorder="1" applyAlignment="1">
      <alignment horizontal="distributed"/>
    </xf>
    <xf numFmtId="0" fontId="10" fillId="0" borderId="0" xfId="0" applyFont="1" applyBorder="1" applyAlignment="1">
      <alignment/>
    </xf>
    <xf numFmtId="41" fontId="10" fillId="0" borderId="12" xfId="0" applyNumberFormat="1" applyFont="1" applyBorder="1" applyAlignment="1">
      <alignment/>
    </xf>
    <xf numFmtId="41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41" fontId="10" fillId="0" borderId="15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distributed"/>
    </xf>
    <xf numFmtId="41" fontId="10" fillId="0" borderId="16" xfId="0" applyNumberFormat="1" applyFont="1" applyBorder="1" applyAlignment="1">
      <alignment/>
    </xf>
    <xf numFmtId="41" fontId="10" fillId="0" borderId="13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41" fontId="10" fillId="0" borderId="17" xfId="0" applyNumberFormat="1" applyFont="1" applyBorder="1" applyAlignment="1">
      <alignment/>
    </xf>
    <xf numFmtId="41" fontId="10" fillId="0" borderId="16" xfId="0" applyNumberFormat="1" applyFont="1" applyBorder="1" applyAlignment="1">
      <alignment/>
    </xf>
    <xf numFmtId="0" fontId="10" fillId="0" borderId="0" xfId="0" applyFont="1" applyFill="1" applyBorder="1" applyAlignment="1">
      <alignment horizontal="left"/>
    </xf>
    <xf numFmtId="41" fontId="10" fillId="0" borderId="17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41" fontId="10" fillId="0" borderId="16" xfId="0" applyNumberFormat="1" applyFont="1" applyBorder="1" applyAlignment="1">
      <alignment horizontal="right"/>
    </xf>
    <xf numFmtId="41" fontId="10" fillId="0" borderId="13" xfId="0" applyNumberFormat="1" applyFont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left" vertical="center"/>
    </xf>
    <xf numFmtId="41" fontId="10" fillId="0" borderId="16" xfId="0" applyNumberFormat="1" applyFont="1" applyFill="1" applyBorder="1" applyAlignment="1">
      <alignment horizontal="right"/>
    </xf>
    <xf numFmtId="41" fontId="10" fillId="0" borderId="13" xfId="0" applyNumberFormat="1" applyFont="1" applyFill="1" applyBorder="1" applyAlignment="1">
      <alignment horizontal="right"/>
    </xf>
    <xf numFmtId="41" fontId="10" fillId="0" borderId="16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41" fontId="10" fillId="0" borderId="18" xfId="0" applyNumberFormat="1" applyFont="1" applyBorder="1" applyAlignment="1">
      <alignment/>
    </xf>
    <xf numFmtId="41" fontId="10" fillId="0" borderId="19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Continuous" vertical="center"/>
    </xf>
    <xf numFmtId="41" fontId="10" fillId="0" borderId="17" xfId="0" applyNumberFormat="1" applyFont="1" applyFill="1" applyBorder="1" applyAlignment="1">
      <alignment/>
    </xf>
    <xf numFmtId="41" fontId="10" fillId="0" borderId="2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distributed"/>
    </xf>
    <xf numFmtId="0" fontId="10" fillId="0" borderId="21" xfId="0" applyFont="1" applyFill="1" applyBorder="1" applyAlignment="1">
      <alignment horizontal="left"/>
    </xf>
    <xf numFmtId="0" fontId="10" fillId="0" borderId="21" xfId="0" applyNumberFormat="1" applyFont="1" applyFill="1" applyBorder="1" applyAlignment="1">
      <alignment horizontal="distributed"/>
    </xf>
    <xf numFmtId="0" fontId="10" fillId="0" borderId="21" xfId="0" applyFont="1" applyFill="1" applyBorder="1" applyAlignment="1">
      <alignment/>
    </xf>
    <xf numFmtId="41" fontId="10" fillId="0" borderId="22" xfId="0" applyNumberFormat="1" applyFont="1" applyBorder="1" applyAlignment="1">
      <alignment/>
    </xf>
    <xf numFmtId="41" fontId="10" fillId="0" borderId="23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1" xfId="0" applyFont="1" applyBorder="1" applyAlignment="1">
      <alignment horizontal="centerContinuous" vertical="center"/>
    </xf>
    <xf numFmtId="41" fontId="10" fillId="0" borderId="24" xfId="0" applyNumberFormat="1" applyFont="1" applyBorder="1" applyAlignment="1">
      <alignment horizontal="right"/>
    </xf>
    <xf numFmtId="41" fontId="10" fillId="0" borderId="25" xfId="0" applyNumberFormat="1" applyFont="1" applyBorder="1" applyAlignment="1">
      <alignment/>
    </xf>
    <xf numFmtId="0" fontId="10" fillId="0" borderId="26" xfId="0" applyNumberFormat="1" applyFont="1" applyFill="1" applyBorder="1" applyAlignment="1">
      <alignment horizontal="left"/>
    </xf>
    <xf numFmtId="0" fontId="10" fillId="0" borderId="26" xfId="0" applyNumberFormat="1" applyFont="1" applyFill="1" applyBorder="1" applyAlignment="1">
      <alignment horizontal="distributed"/>
    </xf>
    <xf numFmtId="0" fontId="10" fillId="0" borderId="26" xfId="0" applyFont="1" applyFill="1" applyBorder="1" applyAlignment="1">
      <alignment/>
    </xf>
    <xf numFmtId="41" fontId="10" fillId="0" borderId="26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0" fontId="10" fillId="0" borderId="26" xfId="0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NumberFormat="1" applyFont="1" applyBorder="1" applyAlignment="1">
      <alignment horizontal="center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41" fontId="10" fillId="0" borderId="12" xfId="0" applyNumberFormat="1" applyFont="1" applyBorder="1" applyAlignment="1">
      <alignment horizontal="center" vertical="center"/>
    </xf>
    <xf numFmtId="41" fontId="10" fillId="0" borderId="32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distributed" vertical="center"/>
    </xf>
    <xf numFmtId="41" fontId="10" fillId="0" borderId="16" xfId="0" applyNumberFormat="1" applyFont="1" applyBorder="1" applyAlignment="1">
      <alignment vertical="center"/>
    </xf>
    <xf numFmtId="41" fontId="10" fillId="0" borderId="13" xfId="0" applyNumberFormat="1" applyFont="1" applyBorder="1" applyAlignment="1">
      <alignment vertical="center"/>
    </xf>
    <xf numFmtId="41" fontId="10" fillId="0" borderId="17" xfId="0" applyNumberFormat="1" applyFont="1" applyFill="1" applyBorder="1" applyAlignment="1">
      <alignment horizontal="right" vertical="center"/>
    </xf>
    <xf numFmtId="41" fontId="10" fillId="0" borderId="17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41" fontId="10" fillId="0" borderId="16" xfId="0" applyNumberFormat="1" applyFont="1" applyFill="1" applyBorder="1" applyAlignment="1">
      <alignment horizontal="right"/>
    </xf>
    <xf numFmtId="41" fontId="10" fillId="0" borderId="13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distributed" vertical="center"/>
    </xf>
    <xf numFmtId="41" fontId="10" fillId="0" borderId="16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17" xfId="0" applyNumberFormat="1" applyFont="1" applyBorder="1" applyAlignment="1">
      <alignment horizontal="right" vertical="center"/>
    </xf>
    <xf numFmtId="38" fontId="10" fillId="0" borderId="0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/>
    </xf>
    <xf numFmtId="41" fontId="10" fillId="0" borderId="17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33" xfId="0" applyNumberFormat="1" applyFont="1" applyFill="1" applyBorder="1" applyAlignment="1">
      <alignment/>
    </xf>
    <xf numFmtId="0" fontId="10" fillId="0" borderId="0" xfId="0" applyNumberFormat="1" applyFont="1" applyBorder="1" applyAlignment="1">
      <alignment horizontal="left"/>
    </xf>
    <xf numFmtId="41" fontId="10" fillId="0" borderId="16" xfId="0" applyNumberFormat="1" applyFont="1" applyFill="1" applyBorder="1" applyAlignment="1">
      <alignment horizontal="right" vertical="center"/>
    </xf>
    <xf numFmtId="41" fontId="10" fillId="0" borderId="13" xfId="0" applyNumberFormat="1" applyFont="1" applyFill="1" applyBorder="1" applyAlignment="1">
      <alignment horizontal="right" vertical="center"/>
    </xf>
    <xf numFmtId="41" fontId="10" fillId="0" borderId="17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1" xfId="0" applyNumberFormat="1" applyFont="1" applyBorder="1" applyAlignment="1">
      <alignment horizontal="left" vertical="center"/>
    </xf>
    <xf numFmtId="0" fontId="10" fillId="0" borderId="21" xfId="0" applyNumberFormat="1" applyFont="1" applyBorder="1" applyAlignment="1">
      <alignment horizontal="distributed" vertical="center"/>
    </xf>
    <xf numFmtId="0" fontId="10" fillId="0" borderId="21" xfId="0" applyFont="1" applyBorder="1" applyAlignment="1">
      <alignment vertical="center"/>
    </xf>
    <xf numFmtId="41" fontId="10" fillId="0" borderId="22" xfId="0" applyNumberFormat="1" applyFont="1" applyBorder="1" applyAlignment="1">
      <alignment horizontal="right"/>
    </xf>
    <xf numFmtId="41" fontId="10" fillId="0" borderId="23" xfId="0" applyNumberFormat="1" applyFont="1" applyBorder="1" applyAlignment="1">
      <alignment horizontal="right"/>
    </xf>
    <xf numFmtId="0" fontId="10" fillId="0" borderId="21" xfId="0" applyNumberFormat="1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/>
    </xf>
    <xf numFmtId="0" fontId="10" fillId="0" borderId="34" xfId="0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/>
    </xf>
    <xf numFmtId="0" fontId="10" fillId="0" borderId="35" xfId="0" applyFont="1" applyBorder="1" applyAlignment="1">
      <alignment vertical="center"/>
    </xf>
    <xf numFmtId="41" fontId="10" fillId="0" borderId="36" xfId="0" applyNumberFormat="1" applyFont="1" applyBorder="1" applyAlignment="1">
      <alignment horizontal="center" vertical="center"/>
    </xf>
    <xf numFmtId="41" fontId="10" fillId="0" borderId="37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41" fontId="10" fillId="0" borderId="16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41" fontId="10" fillId="0" borderId="16" xfId="0" applyNumberFormat="1" applyFont="1" applyFill="1" applyBorder="1" applyAlignment="1">
      <alignment horizontal="right" vertical="center"/>
    </xf>
    <xf numFmtId="41" fontId="10" fillId="0" borderId="13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41" fontId="10" fillId="0" borderId="16" xfId="0" applyNumberFormat="1" applyFont="1" applyBorder="1" applyAlignment="1">
      <alignment horizontal="right" vertical="center"/>
    </xf>
    <xf numFmtId="0" fontId="10" fillId="0" borderId="17" xfId="0" applyNumberFormat="1" applyFont="1" applyBorder="1" applyAlignment="1">
      <alignment/>
    </xf>
    <xf numFmtId="41" fontId="10" fillId="0" borderId="13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Border="1" applyAlignment="1">
      <alignment horizontal="distributed"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1" fontId="10" fillId="0" borderId="24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IN221"/>
  <sheetViews>
    <sheetView tabSelected="1" zoomScaleSheetLayoutView="110" workbookViewId="0" topLeftCell="A1">
      <selection activeCell="I9" sqref="I9"/>
    </sheetView>
  </sheetViews>
  <sheetFormatPr defaultColWidth="8.796875" defaultRowHeight="15"/>
  <cols>
    <col min="1" max="1" width="0.8984375" style="3" customWidth="1"/>
    <col min="2" max="2" width="2.3984375" style="126" customWidth="1"/>
    <col min="3" max="3" width="18.59765625" style="3" customWidth="1"/>
    <col min="4" max="4" width="0.8984375" style="3" customWidth="1"/>
    <col min="5" max="6" width="14.5" style="4" bestFit="1" customWidth="1"/>
    <col min="7" max="7" width="0.8984375" style="3" customWidth="1"/>
    <col min="8" max="8" width="2.3984375" style="3" customWidth="1"/>
    <col min="9" max="9" width="18.59765625" style="3" customWidth="1"/>
    <col min="10" max="10" width="0.8984375" style="3" customWidth="1"/>
    <col min="11" max="11" width="14.5" style="4" bestFit="1" customWidth="1"/>
    <col min="12" max="12" width="12.59765625" style="3" customWidth="1"/>
    <col min="13" max="16384" width="10.69921875" style="3" customWidth="1"/>
  </cols>
  <sheetData>
    <row r="1" spans="1:248" s="5" customFormat="1" ht="15.75" customHeight="1">
      <c r="A1" s="1" t="s">
        <v>45</v>
      </c>
      <c r="B1" s="2"/>
      <c r="C1" s="3"/>
      <c r="D1" s="3"/>
      <c r="E1" s="4"/>
      <c r="F1" s="4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s="10" customFormat="1" ht="15.75" customHeight="1">
      <c r="A2" s="3"/>
      <c r="B2" s="6"/>
      <c r="C2" s="3"/>
      <c r="D2" s="7"/>
      <c r="E2" s="8"/>
      <c r="F2" s="9"/>
      <c r="G2" s="3"/>
      <c r="H2" s="3"/>
      <c r="I2" s="3"/>
      <c r="J2" s="3"/>
      <c r="L2" s="1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s="10" customFormat="1" ht="16.5" customHeight="1">
      <c r="A3" s="12"/>
      <c r="B3" s="13" t="s">
        <v>46</v>
      </c>
      <c r="C3" s="13"/>
      <c r="D3" s="14"/>
      <c r="E3" s="15" t="s">
        <v>47</v>
      </c>
      <c r="F3" s="16" t="s">
        <v>48</v>
      </c>
      <c r="G3" s="12"/>
      <c r="H3" s="13" t="s">
        <v>46</v>
      </c>
      <c r="I3" s="13"/>
      <c r="J3" s="14"/>
      <c r="K3" s="17" t="s">
        <v>49</v>
      </c>
      <c r="L3" s="18" t="s">
        <v>50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s="10" customFormat="1" ht="16.5" customHeight="1">
      <c r="A4" s="19"/>
      <c r="B4" s="20" t="s">
        <v>51</v>
      </c>
      <c r="C4" s="19"/>
      <c r="D4" s="21"/>
      <c r="E4" s="22" t="s">
        <v>0</v>
      </c>
      <c r="F4" s="23" t="s">
        <v>0</v>
      </c>
      <c r="G4" s="19"/>
      <c r="H4" s="20" t="s">
        <v>52</v>
      </c>
      <c r="I4" s="19"/>
      <c r="J4" s="21"/>
      <c r="K4" s="24" t="s">
        <v>0</v>
      </c>
      <c r="L4" s="25" t="s">
        <v>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s="10" customFormat="1" ht="13.5" customHeight="1">
      <c r="A5" s="26"/>
      <c r="B5" s="27"/>
      <c r="C5" s="28"/>
      <c r="D5" s="29"/>
      <c r="E5" s="30"/>
      <c r="F5" s="31"/>
      <c r="G5" s="32"/>
      <c r="I5" s="33"/>
      <c r="J5" s="34"/>
      <c r="K5" s="35"/>
      <c r="L5" s="3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s="10" customFormat="1" ht="13.5" customHeight="1">
      <c r="A6" s="37"/>
      <c r="B6" s="38" t="s">
        <v>53</v>
      </c>
      <c r="C6" s="39"/>
      <c r="D6" s="29"/>
      <c r="E6" s="40" t="e">
        <f>E7+E11+E17+E20+E24+E35+E55+E58+E62+E65+K6+K10+K14+K17+K24+K28+K31+#REF!+#REF!+K34+K40+K43+K51</f>
        <v>#REF!</v>
      </c>
      <c r="F6" s="41" t="e">
        <f>F7+F11+F17+F20+F24+F35+F55+F58+F62+F65+L6+L10+L14+L17+L24+L28+L31+#REF!+#REF!+L34+L40+L43+L51+L55</f>
        <v>#REF!</v>
      </c>
      <c r="G6" s="29"/>
      <c r="H6" s="42" t="s">
        <v>54</v>
      </c>
      <c r="I6" s="43"/>
      <c r="J6" s="44"/>
      <c r="K6" s="45">
        <f>SUM(K7)</f>
        <v>25</v>
      </c>
      <c r="L6" s="4">
        <f>SUM(L7)</f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s="10" customFormat="1" ht="13.5" customHeight="1">
      <c r="A7" s="37"/>
      <c r="B7" s="38" t="s">
        <v>55</v>
      </c>
      <c r="C7" s="39"/>
      <c r="D7" s="29"/>
      <c r="E7" s="46">
        <f>SUM(E8)</f>
        <v>488</v>
      </c>
      <c r="F7" s="31">
        <f>SUM(F8)</f>
        <v>0</v>
      </c>
      <c r="G7" s="29"/>
      <c r="H7" s="47"/>
      <c r="I7" s="43" t="s">
        <v>56</v>
      </c>
      <c r="J7" s="44"/>
      <c r="K7" s="48">
        <v>25</v>
      </c>
      <c r="L7" s="11" t="s">
        <v>57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s="10" customFormat="1" ht="13.5" customHeight="1">
      <c r="A8" s="37"/>
      <c r="B8" s="49"/>
      <c r="C8" s="39" t="s">
        <v>58</v>
      </c>
      <c r="D8" s="29"/>
      <c r="E8" s="50">
        <v>488</v>
      </c>
      <c r="F8" s="51">
        <v>0</v>
      </c>
      <c r="G8" s="29"/>
      <c r="H8" s="47"/>
      <c r="I8" s="43" t="s">
        <v>1</v>
      </c>
      <c r="J8" s="44"/>
      <c r="K8" s="45">
        <v>0</v>
      </c>
      <c r="L8" s="52">
        <v>95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3.5" customHeight="1">
      <c r="A9" s="37"/>
      <c r="B9" s="49"/>
      <c r="C9" s="43" t="s">
        <v>59</v>
      </c>
      <c r="D9" s="29"/>
      <c r="E9" s="50">
        <v>0</v>
      </c>
      <c r="F9" s="51">
        <v>4</v>
      </c>
      <c r="G9" s="29"/>
      <c r="H9" s="47"/>
      <c r="I9" s="43"/>
      <c r="J9" s="44"/>
      <c r="K9" s="45"/>
      <c r="L9" s="5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s="10" customFormat="1" ht="13.5" customHeight="1">
      <c r="A10" s="37"/>
      <c r="B10" s="38"/>
      <c r="C10" s="39"/>
      <c r="D10" s="29"/>
      <c r="E10" s="50"/>
      <c r="F10" s="51"/>
      <c r="G10" s="29"/>
      <c r="H10" s="47" t="s">
        <v>60</v>
      </c>
      <c r="I10" s="43"/>
      <c r="J10" s="44"/>
      <c r="K10" s="45">
        <f>SUM(K11:K12)</f>
        <v>0</v>
      </c>
      <c r="L10" s="52">
        <f>SUM(L11:L12)</f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s="10" customFormat="1" ht="13.5" customHeight="1">
      <c r="A11" s="37"/>
      <c r="B11" s="38" t="s">
        <v>2</v>
      </c>
      <c r="C11" s="39"/>
      <c r="D11" s="29"/>
      <c r="E11" s="46">
        <f>SUM(E12:E15)</f>
        <v>23339</v>
      </c>
      <c r="F11" s="31">
        <f>SUM(F12:F15)</f>
        <v>40</v>
      </c>
      <c r="G11" s="29"/>
      <c r="H11" s="47"/>
      <c r="I11" s="43" t="s">
        <v>61</v>
      </c>
      <c r="J11" s="44"/>
      <c r="K11" s="45">
        <v>0</v>
      </c>
      <c r="L11" s="52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7" s="10" customFormat="1" ht="13.5" customHeight="1">
      <c r="A12" s="37"/>
      <c r="B12" s="53"/>
      <c r="C12" s="43" t="s">
        <v>3</v>
      </c>
      <c r="D12" s="44"/>
      <c r="E12" s="50">
        <v>0</v>
      </c>
      <c r="F12" s="51">
        <v>0</v>
      </c>
      <c r="G12" s="29"/>
      <c r="H12" s="47"/>
      <c r="I12" s="43" t="s">
        <v>62</v>
      </c>
      <c r="J12" s="44"/>
      <c r="K12" s="45">
        <v>0</v>
      </c>
      <c r="L12" s="4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s="10" customFormat="1" ht="13.5" customHeight="1">
      <c r="A13" s="37"/>
      <c r="B13" s="47"/>
      <c r="C13" s="43" t="s">
        <v>63</v>
      </c>
      <c r="D13" s="44"/>
      <c r="E13" s="50">
        <v>6500</v>
      </c>
      <c r="F13" s="51">
        <v>40</v>
      </c>
      <c r="G13" s="29"/>
      <c r="H13" s="47"/>
      <c r="I13" s="43"/>
      <c r="J13" s="44"/>
      <c r="K13" s="45"/>
      <c r="L13" s="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247" s="10" customFormat="1" ht="13.5" customHeight="1">
      <c r="A14" s="37"/>
      <c r="B14" s="47"/>
      <c r="C14" s="43" t="s">
        <v>59</v>
      </c>
      <c r="D14" s="44"/>
      <c r="E14" s="54">
        <v>6030</v>
      </c>
      <c r="F14" s="55">
        <v>0</v>
      </c>
      <c r="G14" s="29"/>
      <c r="H14" s="47" t="s">
        <v>64</v>
      </c>
      <c r="I14" s="43"/>
      <c r="J14" s="44"/>
      <c r="K14" s="45">
        <f>SUM(K15)</f>
        <v>0</v>
      </c>
      <c r="L14" s="36">
        <f>SUM(L15)</f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:247" s="10" customFormat="1" ht="13.5" customHeight="1">
      <c r="A15" s="37"/>
      <c r="B15" s="42"/>
      <c r="C15" s="43" t="s">
        <v>62</v>
      </c>
      <c r="D15" s="44"/>
      <c r="E15" s="50">
        <v>10809</v>
      </c>
      <c r="F15" s="51">
        <v>0</v>
      </c>
      <c r="G15" s="29"/>
      <c r="H15" s="47"/>
      <c r="I15" s="43" t="s">
        <v>61</v>
      </c>
      <c r="J15" s="44"/>
      <c r="K15" s="45">
        <v>0</v>
      </c>
      <c r="L15" s="36"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s="10" customFormat="1" ht="13.5" customHeight="1">
      <c r="A16" s="37"/>
      <c r="B16" s="47"/>
      <c r="C16" s="43"/>
      <c r="D16" s="44"/>
      <c r="E16" s="50"/>
      <c r="F16" s="51"/>
      <c r="G16" s="29"/>
      <c r="H16" s="47"/>
      <c r="I16" s="43"/>
      <c r="J16" s="44"/>
      <c r="K16" s="45"/>
      <c r="L16" s="3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s="10" customFormat="1" ht="13.5" customHeight="1">
      <c r="A17" s="37"/>
      <c r="B17" s="42" t="s">
        <v>65</v>
      </c>
      <c r="C17" s="43"/>
      <c r="D17" s="44"/>
      <c r="E17" s="56">
        <v>0</v>
      </c>
      <c r="F17" s="57">
        <v>0</v>
      </c>
      <c r="G17" s="29"/>
      <c r="H17" s="42" t="s">
        <v>66</v>
      </c>
      <c r="I17" s="58"/>
      <c r="J17" s="44"/>
      <c r="K17" s="45">
        <f>SUM(K18:K21)</f>
        <v>33485</v>
      </c>
      <c r="L17" s="36">
        <f>SUM(L18:L22)</f>
        <v>26066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s="10" customFormat="1" ht="13.5" customHeight="1">
      <c r="A18" s="37"/>
      <c r="B18" s="47"/>
      <c r="C18" s="43" t="s">
        <v>59</v>
      </c>
      <c r="D18" s="44"/>
      <c r="E18" s="56">
        <v>0</v>
      </c>
      <c r="F18" s="57">
        <v>0</v>
      </c>
      <c r="G18" s="29"/>
      <c r="H18" s="47"/>
      <c r="I18" s="43" t="s">
        <v>1</v>
      </c>
      <c r="J18" s="44"/>
      <c r="K18" s="45">
        <v>12477</v>
      </c>
      <c r="L18" s="36">
        <v>8813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s="10" customFormat="1" ht="13.5" customHeight="1">
      <c r="A19" s="37"/>
      <c r="B19" s="47"/>
      <c r="C19" s="43"/>
      <c r="D19" s="44"/>
      <c r="E19" s="56"/>
      <c r="F19" s="57"/>
      <c r="G19" s="29"/>
      <c r="H19" s="47"/>
      <c r="I19" s="43" t="s">
        <v>4</v>
      </c>
      <c r="J19" s="44"/>
      <c r="K19" s="48">
        <v>968</v>
      </c>
      <c r="L19" s="36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s="10" customFormat="1" ht="13.5" customHeight="1">
      <c r="A20" s="37"/>
      <c r="B20" s="47" t="s">
        <v>5</v>
      </c>
      <c r="C20" s="43"/>
      <c r="D20" s="44"/>
      <c r="E20" s="56">
        <f>SUM(E21:E22)</f>
        <v>16971</v>
      </c>
      <c r="F20" s="57">
        <f>SUM(F21:F22)</f>
        <v>8200</v>
      </c>
      <c r="G20" s="29"/>
      <c r="H20" s="47"/>
      <c r="I20" s="43" t="s">
        <v>3</v>
      </c>
      <c r="J20" s="44"/>
      <c r="K20" s="45">
        <v>8351</v>
      </c>
      <c r="L20" s="36">
        <v>9252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s="10" customFormat="1" ht="13.5" customHeight="1">
      <c r="A21" s="37"/>
      <c r="B21" s="53"/>
      <c r="C21" s="43" t="s">
        <v>1</v>
      </c>
      <c r="D21" s="44"/>
      <c r="E21" s="54">
        <v>10971</v>
      </c>
      <c r="F21" s="55">
        <v>8200</v>
      </c>
      <c r="G21" s="29"/>
      <c r="H21" s="47"/>
      <c r="I21" s="43" t="s">
        <v>6</v>
      </c>
      <c r="J21" s="44"/>
      <c r="K21" s="45">
        <v>11689</v>
      </c>
      <c r="L21" s="36">
        <v>4001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s="10" customFormat="1" ht="13.5" customHeight="1">
      <c r="A22" s="37"/>
      <c r="B22" s="53"/>
      <c r="C22" s="43" t="s">
        <v>4</v>
      </c>
      <c r="D22" s="44"/>
      <c r="E22" s="54">
        <v>6000</v>
      </c>
      <c r="F22" s="55">
        <v>0</v>
      </c>
      <c r="G22" s="29"/>
      <c r="H22" s="47"/>
      <c r="I22" s="43" t="s">
        <v>62</v>
      </c>
      <c r="J22" s="44"/>
      <c r="K22" s="45">
        <v>0</v>
      </c>
      <c r="L22" s="36">
        <v>4000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s="10" customFormat="1" ht="13.5" customHeight="1">
      <c r="A23" s="37"/>
      <c r="B23" s="47"/>
      <c r="D23" s="33"/>
      <c r="E23" s="59"/>
      <c r="F23" s="60"/>
      <c r="G23" s="29"/>
      <c r="H23" s="47"/>
      <c r="I23" s="43"/>
      <c r="J23" s="44"/>
      <c r="K23" s="45"/>
      <c r="L23" s="3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s="10" customFormat="1" ht="13.5" customHeight="1">
      <c r="A24" s="37"/>
      <c r="B24" s="42" t="s">
        <v>7</v>
      </c>
      <c r="C24" s="43"/>
      <c r="D24" s="44"/>
      <c r="E24" s="56">
        <f>SUM(E25:E30)</f>
        <v>9991</v>
      </c>
      <c r="F24" s="57">
        <f>SUM(F25:F33)</f>
        <v>141809</v>
      </c>
      <c r="G24" s="29"/>
      <c r="H24" s="61" t="s">
        <v>67</v>
      </c>
      <c r="I24" s="43"/>
      <c r="J24" s="44"/>
      <c r="K24" s="48">
        <f>SUM(K25:K26)</f>
        <v>20</v>
      </c>
      <c r="L24" s="36">
        <f>SUM(L25:L26)</f>
        <v>32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s="10" customFormat="1" ht="13.5" customHeight="1">
      <c r="A25" s="37"/>
      <c r="B25" s="47"/>
      <c r="C25" s="43" t="s">
        <v>1</v>
      </c>
      <c r="D25" s="44"/>
      <c r="E25" s="50">
        <v>2191</v>
      </c>
      <c r="F25" s="51">
        <v>9972</v>
      </c>
      <c r="G25" s="29"/>
      <c r="H25" s="47"/>
      <c r="I25" s="43" t="s">
        <v>68</v>
      </c>
      <c r="J25" s="44"/>
      <c r="K25" s="48">
        <v>20</v>
      </c>
      <c r="L25" s="36">
        <v>32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s="10" customFormat="1" ht="13.5" customHeight="1">
      <c r="A26" s="37"/>
      <c r="B26" s="47"/>
      <c r="C26" s="43" t="s">
        <v>8</v>
      </c>
      <c r="D26" s="44"/>
      <c r="E26" s="56">
        <v>0</v>
      </c>
      <c r="F26" s="57">
        <v>0</v>
      </c>
      <c r="G26" s="29"/>
      <c r="H26" s="47"/>
      <c r="I26" s="43" t="s">
        <v>56</v>
      </c>
      <c r="J26" s="44"/>
      <c r="K26" s="45">
        <v>0</v>
      </c>
      <c r="L26" s="36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s="10" customFormat="1" ht="13.5" customHeight="1">
      <c r="A27" s="37"/>
      <c r="B27" s="38"/>
      <c r="C27" s="39" t="s">
        <v>4</v>
      </c>
      <c r="D27" s="29"/>
      <c r="E27" s="40">
        <v>498</v>
      </c>
      <c r="F27" s="41">
        <v>2413</v>
      </c>
      <c r="G27" s="29"/>
      <c r="H27" s="62"/>
      <c r="I27" s="43"/>
      <c r="J27" s="44"/>
      <c r="K27" s="48"/>
      <c r="L27" s="3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s="10" customFormat="1" ht="13.5" customHeight="1">
      <c r="A28" s="37"/>
      <c r="B28" s="53"/>
      <c r="C28" s="43" t="s">
        <v>3</v>
      </c>
      <c r="D28" s="44"/>
      <c r="E28" s="40">
        <v>7302</v>
      </c>
      <c r="F28" s="41">
        <v>66522</v>
      </c>
      <c r="G28" s="29"/>
      <c r="H28" s="47" t="s">
        <v>69</v>
      </c>
      <c r="I28" s="43"/>
      <c r="J28" s="44"/>
      <c r="K28" s="63">
        <f>SUM(K29)</f>
        <v>5</v>
      </c>
      <c r="L28" s="36">
        <f>SUM(L29)</f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s="10" customFormat="1" ht="13.5" customHeight="1">
      <c r="A29" s="37"/>
      <c r="B29" s="47"/>
      <c r="C29" s="43" t="s">
        <v>9</v>
      </c>
      <c r="D29" s="44"/>
      <c r="E29" s="40">
        <v>0</v>
      </c>
      <c r="F29" s="41">
        <v>0</v>
      </c>
      <c r="G29" s="29"/>
      <c r="H29" s="47"/>
      <c r="I29" s="43" t="s">
        <v>63</v>
      </c>
      <c r="J29" s="44"/>
      <c r="K29" s="48">
        <v>5</v>
      </c>
      <c r="L29" s="36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s="10" customFormat="1" ht="13.5" customHeight="1">
      <c r="A30" s="37"/>
      <c r="B30" s="47"/>
      <c r="C30" s="43" t="s">
        <v>6</v>
      </c>
      <c r="D30" s="44"/>
      <c r="E30" s="54">
        <v>0</v>
      </c>
      <c r="F30" s="55">
        <v>6000</v>
      </c>
      <c r="G30" s="29"/>
      <c r="H30" s="47"/>
      <c r="I30" s="43"/>
      <c r="J30" s="44"/>
      <c r="K30" s="63"/>
      <c r="L30" s="3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s="10" customFormat="1" ht="13.5" customHeight="1">
      <c r="A31" s="37"/>
      <c r="B31" s="47"/>
      <c r="C31" s="43" t="s">
        <v>70</v>
      </c>
      <c r="D31" s="44"/>
      <c r="E31" s="54">
        <v>0</v>
      </c>
      <c r="F31" s="55">
        <v>6500</v>
      </c>
      <c r="G31" s="29"/>
      <c r="H31" s="47" t="s">
        <v>71</v>
      </c>
      <c r="I31" s="43"/>
      <c r="J31" s="44"/>
      <c r="K31" s="45">
        <v>0</v>
      </c>
      <c r="L31" s="36">
        <f>SUM(L32:L33)</f>
        <v>10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s="10" customFormat="1" ht="13.5" customHeight="1">
      <c r="A32" s="37"/>
      <c r="B32" s="47"/>
      <c r="C32" s="43" t="s">
        <v>72</v>
      </c>
      <c r="D32" s="44"/>
      <c r="E32" s="54">
        <v>0</v>
      </c>
      <c r="F32" s="55">
        <v>47902</v>
      </c>
      <c r="G32" s="29"/>
      <c r="H32" s="47"/>
      <c r="I32" s="43" t="s">
        <v>63</v>
      </c>
      <c r="J32" s="44"/>
      <c r="K32" s="45">
        <v>0</v>
      </c>
      <c r="L32" s="36">
        <v>10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247" s="10" customFormat="1" ht="13.5" customHeight="1">
      <c r="A33" s="37"/>
      <c r="B33" s="47"/>
      <c r="C33" s="43" t="s">
        <v>73</v>
      </c>
      <c r="D33" s="44"/>
      <c r="E33" s="54">
        <v>0</v>
      </c>
      <c r="F33" s="55">
        <v>2500</v>
      </c>
      <c r="G33" s="29"/>
      <c r="H33" s="47"/>
      <c r="I33" s="43"/>
      <c r="J33" s="44"/>
      <c r="K33" s="45"/>
      <c r="L33" s="3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</row>
    <row r="34" spans="1:247" s="10" customFormat="1" ht="13.5" customHeight="1">
      <c r="A34" s="37"/>
      <c r="D34" s="33"/>
      <c r="E34" s="59"/>
      <c r="F34" s="60"/>
      <c r="G34" s="29"/>
      <c r="H34" s="61" t="s">
        <v>74</v>
      </c>
      <c r="I34" s="43"/>
      <c r="J34" s="44"/>
      <c r="K34" s="63">
        <f>SUM(K35:K38)</f>
        <v>2800</v>
      </c>
      <c r="L34" s="36">
        <f>SUM(L35:L38)</f>
        <v>333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s="10" customFormat="1" ht="13.5" customHeight="1">
      <c r="A35" s="29"/>
      <c r="B35" s="42" t="s">
        <v>10</v>
      </c>
      <c r="C35" s="43"/>
      <c r="D35" s="44"/>
      <c r="E35" s="40">
        <f>SUM(E36:E53)</f>
        <v>868253</v>
      </c>
      <c r="F35" s="41">
        <f>SUM(F36:F53)</f>
        <v>883705</v>
      </c>
      <c r="G35" s="29"/>
      <c r="H35" s="47"/>
      <c r="I35" s="43" t="s">
        <v>68</v>
      </c>
      <c r="J35" s="44"/>
      <c r="K35" s="63">
        <v>324</v>
      </c>
      <c r="L35" s="36">
        <v>333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s="10" customFormat="1" ht="13.5" customHeight="1">
      <c r="A36" s="29"/>
      <c r="B36" s="47"/>
      <c r="C36" s="43" t="s">
        <v>1</v>
      </c>
      <c r="D36" s="44"/>
      <c r="E36" s="40">
        <v>25901</v>
      </c>
      <c r="F36" s="41">
        <v>98570</v>
      </c>
      <c r="G36" s="29"/>
      <c r="H36" s="47"/>
      <c r="I36" s="43" t="s">
        <v>75</v>
      </c>
      <c r="J36" s="44"/>
      <c r="K36" s="63">
        <v>0</v>
      </c>
      <c r="L36" s="36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s="10" customFormat="1" ht="13.5" customHeight="1">
      <c r="A37" s="29"/>
      <c r="B37" s="47"/>
      <c r="C37" s="43" t="s">
        <v>4</v>
      </c>
      <c r="D37" s="44"/>
      <c r="E37" s="40">
        <v>60058</v>
      </c>
      <c r="F37" s="41">
        <v>79067</v>
      </c>
      <c r="G37" s="29"/>
      <c r="H37" s="47"/>
      <c r="I37" s="43" t="s">
        <v>76</v>
      </c>
      <c r="J37" s="44"/>
      <c r="K37" s="45">
        <v>26</v>
      </c>
      <c r="L37" s="36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s="10" customFormat="1" ht="13.5" customHeight="1">
      <c r="A38" s="29"/>
      <c r="B38" s="47"/>
      <c r="C38" s="43" t="s">
        <v>3</v>
      </c>
      <c r="D38" s="44"/>
      <c r="E38" s="40">
        <v>198673</v>
      </c>
      <c r="F38" s="41">
        <v>323344</v>
      </c>
      <c r="G38" s="29"/>
      <c r="H38" s="42"/>
      <c r="I38" s="43" t="s">
        <v>58</v>
      </c>
      <c r="J38" s="44"/>
      <c r="K38" s="48">
        <v>2450</v>
      </c>
      <c r="L38" s="36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s="10" customFormat="1" ht="13.5" customHeight="1">
      <c r="A39" s="29"/>
      <c r="B39" s="47"/>
      <c r="C39" s="43" t="s">
        <v>9</v>
      </c>
      <c r="D39" s="44"/>
      <c r="E39" s="40">
        <v>215878</v>
      </c>
      <c r="F39" s="41">
        <v>67630</v>
      </c>
      <c r="G39" s="29"/>
      <c r="J39" s="33"/>
      <c r="K39" s="64"/>
      <c r="L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s="10" customFormat="1" ht="13.5" customHeight="1">
      <c r="A40" s="29"/>
      <c r="B40" s="47"/>
      <c r="C40" s="43" t="s">
        <v>6</v>
      </c>
      <c r="D40" s="44"/>
      <c r="E40" s="40">
        <v>93530</v>
      </c>
      <c r="F40" s="41">
        <v>55919</v>
      </c>
      <c r="G40" s="37"/>
      <c r="H40" s="61" t="s">
        <v>77</v>
      </c>
      <c r="I40" s="43"/>
      <c r="J40" s="44"/>
      <c r="K40" s="45">
        <f>SUM(K41)</f>
        <v>372</v>
      </c>
      <c r="L40" s="36">
        <f>SUM(L41)</f>
        <v>71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s="10" customFormat="1" ht="13.5" customHeight="1">
      <c r="A41" s="29"/>
      <c r="B41" s="47"/>
      <c r="C41" s="43" t="s">
        <v>11</v>
      </c>
      <c r="D41" s="44"/>
      <c r="E41" s="40">
        <v>56877</v>
      </c>
      <c r="F41" s="41">
        <v>23347</v>
      </c>
      <c r="G41" s="37"/>
      <c r="H41" s="47"/>
      <c r="I41" s="43" t="s">
        <v>68</v>
      </c>
      <c r="J41" s="44"/>
      <c r="K41" s="45">
        <v>372</v>
      </c>
      <c r="L41" s="36">
        <v>71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s="10" customFormat="1" ht="13.5" customHeight="1">
      <c r="A42" s="29"/>
      <c r="B42" s="47"/>
      <c r="C42" s="43" t="s">
        <v>12</v>
      </c>
      <c r="D42" s="44"/>
      <c r="E42" s="50">
        <v>76056</v>
      </c>
      <c r="F42" s="51">
        <v>152190</v>
      </c>
      <c r="G42" s="37"/>
      <c r="H42" s="47"/>
      <c r="I42" s="43"/>
      <c r="J42" s="44"/>
      <c r="K42" s="48"/>
      <c r="L42" s="3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s="10" customFormat="1" ht="13.5" customHeight="1">
      <c r="A43" s="29"/>
      <c r="B43" s="47"/>
      <c r="C43" s="43" t="s">
        <v>13</v>
      </c>
      <c r="D43" s="44"/>
      <c r="E43" s="50">
        <v>21778</v>
      </c>
      <c r="F43" s="51">
        <v>18522</v>
      </c>
      <c r="G43" s="37"/>
      <c r="H43" s="61" t="s">
        <v>78</v>
      </c>
      <c r="I43" s="65"/>
      <c r="J43" s="44"/>
      <c r="K43" s="45">
        <f>SUM(K44:K49)</f>
        <v>188846</v>
      </c>
      <c r="L43" s="36">
        <f>SUM(L44:L49)</f>
        <v>180257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s="10" customFormat="1" ht="13.5" customHeight="1">
      <c r="A44" s="29"/>
      <c r="B44" s="47"/>
      <c r="C44" s="43" t="s">
        <v>14</v>
      </c>
      <c r="D44" s="44"/>
      <c r="E44" s="50">
        <v>10995</v>
      </c>
      <c r="F44" s="51">
        <v>16154</v>
      </c>
      <c r="G44" s="29"/>
      <c r="H44" s="61"/>
      <c r="I44" s="43" t="s">
        <v>1</v>
      </c>
      <c r="J44" s="44"/>
      <c r="K44" s="45">
        <v>76591</v>
      </c>
      <c r="L44" s="36">
        <v>92342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s="10" customFormat="1" ht="13.5" customHeight="1">
      <c r="A45" s="29"/>
      <c r="B45" s="47"/>
      <c r="C45" s="43" t="s">
        <v>15</v>
      </c>
      <c r="D45" s="44"/>
      <c r="E45" s="40">
        <v>2003</v>
      </c>
      <c r="F45" s="41">
        <v>0</v>
      </c>
      <c r="G45" s="29"/>
      <c r="H45" s="62"/>
      <c r="I45" s="43" t="s">
        <v>79</v>
      </c>
      <c r="J45" s="44"/>
      <c r="K45" s="48">
        <v>0</v>
      </c>
      <c r="L45" s="36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s="10" customFormat="1" ht="13.5" customHeight="1">
      <c r="A46" s="29"/>
      <c r="B46" s="42"/>
      <c r="C46" s="43" t="s">
        <v>16</v>
      </c>
      <c r="D46" s="44"/>
      <c r="E46" s="40">
        <v>31302</v>
      </c>
      <c r="F46" s="41">
        <v>2599</v>
      </c>
      <c r="G46" s="66"/>
      <c r="H46" s="62"/>
      <c r="I46" s="43" t="s">
        <v>3</v>
      </c>
      <c r="J46" s="44"/>
      <c r="K46" s="48">
        <v>102171</v>
      </c>
      <c r="L46" s="36">
        <v>85206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247" s="10" customFormat="1" ht="13.5" customHeight="1">
      <c r="A47" s="29"/>
      <c r="B47" s="47"/>
      <c r="C47" s="43" t="s">
        <v>17</v>
      </c>
      <c r="D47" s="44"/>
      <c r="E47" s="40">
        <v>37917</v>
      </c>
      <c r="F47" s="41">
        <v>20019</v>
      </c>
      <c r="G47" s="29"/>
      <c r="H47" s="62"/>
      <c r="I47" s="43" t="s">
        <v>9</v>
      </c>
      <c r="J47" s="44"/>
      <c r="K47" s="48">
        <v>0</v>
      </c>
      <c r="L47" s="36">
        <v>33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</row>
    <row r="48" spans="1:247" s="10" customFormat="1" ht="13.5" customHeight="1">
      <c r="A48" s="29"/>
      <c r="B48" s="47"/>
      <c r="C48" s="43" t="s">
        <v>80</v>
      </c>
      <c r="D48" s="44"/>
      <c r="E48" s="40">
        <v>2075</v>
      </c>
      <c r="F48" s="41">
        <v>0</v>
      </c>
      <c r="G48" s="29"/>
      <c r="H48" s="62"/>
      <c r="I48" s="43" t="s">
        <v>81</v>
      </c>
      <c r="J48" s="44"/>
      <c r="K48" s="45">
        <v>0</v>
      </c>
      <c r="L48" s="36">
        <v>1921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s="10" customFormat="1" ht="13.5" customHeight="1">
      <c r="A49" s="29"/>
      <c r="B49" s="47"/>
      <c r="C49" s="43" t="s">
        <v>18</v>
      </c>
      <c r="D49" s="44"/>
      <c r="E49" s="40">
        <v>4336</v>
      </c>
      <c r="F49" s="41">
        <v>0</v>
      </c>
      <c r="G49" s="29"/>
      <c r="H49" s="42"/>
      <c r="I49" s="43" t="s">
        <v>59</v>
      </c>
      <c r="J49" s="44"/>
      <c r="K49" s="45">
        <v>10084</v>
      </c>
      <c r="L49" s="36">
        <v>755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s="10" customFormat="1" ht="13.5" customHeight="1">
      <c r="A50" s="29"/>
      <c r="B50" s="47"/>
      <c r="C50" s="43" t="s">
        <v>19</v>
      </c>
      <c r="D50" s="44"/>
      <c r="E50" s="40">
        <v>22790</v>
      </c>
      <c r="F50" s="41">
        <v>4772</v>
      </c>
      <c r="G50" s="29"/>
      <c r="J50" s="33"/>
      <c r="K50" s="64"/>
      <c r="L50" s="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s="10" customFormat="1" ht="13.5" customHeight="1">
      <c r="A51" s="29"/>
      <c r="B51" s="47"/>
      <c r="C51" s="43" t="s">
        <v>82</v>
      </c>
      <c r="D51" s="44"/>
      <c r="E51" s="40">
        <v>0</v>
      </c>
      <c r="F51" s="41">
        <v>15200</v>
      </c>
      <c r="G51" s="29"/>
      <c r="H51" s="61" t="s">
        <v>83</v>
      </c>
      <c r="I51" s="43"/>
      <c r="J51" s="44"/>
      <c r="K51" s="45">
        <f>SUM(K53)</f>
        <v>8800</v>
      </c>
      <c r="L51" s="36">
        <f>SUM(L53)</f>
        <v>18400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s="10" customFormat="1" ht="13.5" customHeight="1">
      <c r="A52" s="29"/>
      <c r="B52" s="47"/>
      <c r="C52" s="43" t="s">
        <v>20</v>
      </c>
      <c r="D52" s="44"/>
      <c r="E52" s="40">
        <v>3741</v>
      </c>
      <c r="F52" s="41">
        <v>6372</v>
      </c>
      <c r="G52" s="29"/>
      <c r="H52" s="61"/>
      <c r="I52" s="43"/>
      <c r="J52" s="44"/>
      <c r="K52" s="45"/>
      <c r="L52" s="3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s="10" customFormat="1" ht="13.5" customHeight="1">
      <c r="A53" s="29"/>
      <c r="B53" s="47"/>
      <c r="C53" s="43" t="s">
        <v>84</v>
      </c>
      <c r="D53" s="44"/>
      <c r="E53" s="40">
        <v>4343</v>
      </c>
      <c r="F53" s="41">
        <v>0</v>
      </c>
      <c r="G53" s="29"/>
      <c r="H53" s="47"/>
      <c r="I53" s="43" t="s">
        <v>59</v>
      </c>
      <c r="J53" s="44"/>
      <c r="K53" s="45">
        <v>8800</v>
      </c>
      <c r="L53" s="36">
        <v>18400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s="10" customFormat="1" ht="13.5" customHeight="1">
      <c r="A54" s="29"/>
      <c r="D54" s="33"/>
      <c r="E54" s="59"/>
      <c r="F54" s="60"/>
      <c r="G54" s="29"/>
      <c r="H54" s="47"/>
      <c r="I54" s="43"/>
      <c r="J54" s="44"/>
      <c r="K54" s="45"/>
      <c r="L54" s="3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s="10" customFormat="1" ht="13.5" customHeight="1">
      <c r="A55" s="29"/>
      <c r="B55" s="42" t="s">
        <v>85</v>
      </c>
      <c r="C55" s="43"/>
      <c r="D55" s="44"/>
      <c r="E55" s="40">
        <v>0</v>
      </c>
      <c r="F55" s="41">
        <v>0</v>
      </c>
      <c r="G55" s="29"/>
      <c r="H55" s="61" t="s">
        <v>86</v>
      </c>
      <c r="J55" s="33"/>
      <c r="K55" s="64">
        <f>SUM(K56)</f>
        <v>0</v>
      </c>
      <c r="L55" s="36">
        <f>SUM(L56)</f>
        <v>10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s="10" customFormat="1" ht="13.5" customHeight="1">
      <c r="A56" s="29"/>
      <c r="B56" s="42"/>
      <c r="C56" s="43" t="s">
        <v>59</v>
      </c>
      <c r="D56" s="44"/>
      <c r="E56" s="40">
        <v>0</v>
      </c>
      <c r="F56" s="41">
        <v>0</v>
      </c>
      <c r="G56" s="29"/>
      <c r="I56" s="43" t="s">
        <v>63</v>
      </c>
      <c r="J56" s="67"/>
      <c r="K56" s="64">
        <v>0</v>
      </c>
      <c r="L56" s="36">
        <v>10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s="10" customFormat="1" ht="13.5" customHeight="1">
      <c r="A57" s="29"/>
      <c r="D57" s="33"/>
      <c r="E57" s="59"/>
      <c r="F57" s="60"/>
      <c r="G57" s="2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s="10" customFormat="1" ht="13.5" customHeight="1">
      <c r="A58" s="29"/>
      <c r="B58" s="42" t="s">
        <v>87</v>
      </c>
      <c r="C58" s="43"/>
      <c r="D58" s="44"/>
      <c r="E58" s="40">
        <f>SUM(E59)</f>
        <v>24</v>
      </c>
      <c r="F58" s="41">
        <f>SUM(F59)</f>
        <v>113</v>
      </c>
      <c r="G58" s="2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s="10" customFormat="1" ht="13.5" customHeight="1">
      <c r="A59" s="29"/>
      <c r="B59" s="47"/>
      <c r="C59" s="43" t="s">
        <v>68</v>
      </c>
      <c r="D59" s="44"/>
      <c r="E59" s="40">
        <v>24</v>
      </c>
      <c r="F59" s="41">
        <v>113</v>
      </c>
      <c r="G59" s="2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247" s="10" customFormat="1" ht="13.5" customHeight="1">
      <c r="A60" s="29"/>
      <c r="B60" s="47"/>
      <c r="C60" s="43" t="s">
        <v>59</v>
      </c>
      <c r="D60" s="44"/>
      <c r="E60" s="40">
        <v>0</v>
      </c>
      <c r="F60" s="41">
        <v>3</v>
      </c>
      <c r="G60" s="29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</row>
    <row r="61" spans="1:247" s="10" customFormat="1" ht="13.5" customHeight="1">
      <c r="A61" s="29"/>
      <c r="B61" s="47"/>
      <c r="C61" s="68"/>
      <c r="D61" s="44"/>
      <c r="E61" s="40"/>
      <c r="F61" s="41"/>
      <c r="G61" s="3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s="10" customFormat="1" ht="13.5" customHeight="1">
      <c r="A62" s="29"/>
      <c r="B62" s="42" t="s">
        <v>88</v>
      </c>
      <c r="C62" s="43"/>
      <c r="D62" s="44"/>
      <c r="E62" s="40">
        <v>0</v>
      </c>
      <c r="F62" s="41">
        <v>0</v>
      </c>
      <c r="G62" s="3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s="10" customFormat="1" ht="13.5" customHeight="1">
      <c r="A63" s="29"/>
      <c r="B63" s="47"/>
      <c r="C63" s="43" t="s">
        <v>68</v>
      </c>
      <c r="D63" s="44"/>
      <c r="E63" s="56">
        <v>0</v>
      </c>
      <c r="F63" s="57">
        <v>0</v>
      </c>
      <c r="G63" s="32"/>
      <c r="J63" s="33"/>
      <c r="K63" s="64"/>
      <c r="L63" s="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247" s="10" customFormat="1" ht="13.5" customHeight="1">
      <c r="A64" s="29"/>
      <c r="D64" s="33"/>
      <c r="E64" s="59"/>
      <c r="F64" s="60"/>
      <c r="G64" s="32"/>
      <c r="H64" s="47"/>
      <c r="I64" s="43"/>
      <c r="J64" s="44"/>
      <c r="K64" s="63"/>
      <c r="L64" s="3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</row>
    <row r="65" spans="1:247" s="10" customFormat="1" ht="13.5" customHeight="1">
      <c r="A65" s="29"/>
      <c r="B65" s="42" t="s">
        <v>89</v>
      </c>
      <c r="C65" s="43"/>
      <c r="D65" s="44"/>
      <c r="E65" s="50">
        <f>SUM(E66:E67)</f>
        <v>182</v>
      </c>
      <c r="F65" s="51">
        <f>SUM(F66:F67)</f>
        <v>1535</v>
      </c>
      <c r="G65" s="32"/>
      <c r="J65" s="33"/>
      <c r="K65" s="64"/>
      <c r="L65" s="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  <row r="66" spans="1:247" s="10" customFormat="1" ht="13.5" customHeight="1">
      <c r="A66" s="29"/>
      <c r="B66" s="47"/>
      <c r="C66" s="43" t="s">
        <v>68</v>
      </c>
      <c r="D66" s="44"/>
      <c r="E66" s="54">
        <v>182</v>
      </c>
      <c r="F66" s="55">
        <v>1535</v>
      </c>
      <c r="G66" s="37"/>
      <c r="J66" s="33"/>
      <c r="K66" s="64"/>
      <c r="L66" s="8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</row>
    <row r="67" spans="1:247" s="10" customFormat="1" ht="13.5" customHeight="1">
      <c r="A67" s="29"/>
      <c r="B67" s="47"/>
      <c r="C67" s="43" t="s">
        <v>76</v>
      </c>
      <c r="D67" s="44"/>
      <c r="E67" s="40">
        <v>0</v>
      </c>
      <c r="F67" s="41">
        <v>0</v>
      </c>
      <c r="G67" s="37"/>
      <c r="H67" s="47"/>
      <c r="I67" s="43"/>
      <c r="J67" s="44"/>
      <c r="K67" s="45"/>
      <c r="L67" s="3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s="10" customFormat="1" ht="13.5" customHeight="1">
      <c r="A68" s="29"/>
      <c r="B68" s="69"/>
      <c r="C68" s="70"/>
      <c r="D68" s="71"/>
      <c r="E68" s="72"/>
      <c r="F68" s="73"/>
      <c r="G68" s="74"/>
      <c r="H68" s="75"/>
      <c r="I68" s="70"/>
      <c r="J68" s="71"/>
      <c r="K68" s="76"/>
      <c r="L68" s="77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s="10" customFormat="1" ht="13.5">
      <c r="A69" s="29"/>
      <c r="B69" s="78"/>
      <c r="C69" s="79"/>
      <c r="D69" s="80"/>
      <c r="E69" s="81"/>
      <c r="F69" s="81"/>
      <c r="G69" s="82"/>
      <c r="H69" s="83"/>
      <c r="I69" s="79"/>
      <c r="J69" s="80"/>
      <c r="L69" s="84" t="s">
        <v>90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8" s="5" customFormat="1" ht="13.5" customHeight="1">
      <c r="A70" s="29"/>
      <c r="B70" s="47"/>
      <c r="C70" s="43"/>
      <c r="D70" s="44"/>
      <c r="E70" s="85"/>
      <c r="F70" s="85"/>
      <c r="G70" s="37"/>
      <c r="H70" s="62"/>
      <c r="I70" s="43"/>
      <c r="J70" s="44"/>
      <c r="K70" s="4"/>
      <c r="L70" s="29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29"/>
    </row>
    <row r="71" spans="1:248" s="10" customFormat="1" ht="13.5" customHeight="1">
      <c r="A71" s="86" t="s">
        <v>91</v>
      </c>
      <c r="B71" s="2"/>
      <c r="C71" s="3"/>
      <c r="D71" s="3"/>
      <c r="E71" s="4"/>
      <c r="F71" s="4"/>
      <c r="G71" s="3"/>
      <c r="H71" s="3"/>
      <c r="I71" s="3"/>
      <c r="J71" s="3"/>
      <c r="K71" s="4"/>
      <c r="L71" s="3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s="10" customFormat="1" ht="13.5" customHeight="1">
      <c r="A72" s="3"/>
      <c r="B72" s="6"/>
      <c r="C72" s="3"/>
      <c r="D72" s="7"/>
      <c r="E72" s="87"/>
      <c r="F72" s="9"/>
      <c r="G72" s="3"/>
      <c r="H72" s="3"/>
      <c r="I72" s="3"/>
      <c r="J72" s="3"/>
      <c r="L72" s="1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s="7" customFormat="1" ht="13.5" customHeight="1">
      <c r="A73" s="12"/>
      <c r="B73" s="13" t="s">
        <v>46</v>
      </c>
      <c r="C73" s="13"/>
      <c r="D73" s="14"/>
      <c r="E73" s="88" t="s">
        <v>47</v>
      </c>
      <c r="F73" s="16" t="s">
        <v>48</v>
      </c>
      <c r="G73" s="12"/>
      <c r="H73" s="13" t="s">
        <v>46</v>
      </c>
      <c r="I73" s="13"/>
      <c r="J73" s="89"/>
      <c r="K73" s="90" t="s">
        <v>49</v>
      </c>
      <c r="L73" s="91" t="s">
        <v>50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s="10" customFormat="1" ht="13.5" customHeight="1">
      <c r="A74" s="19"/>
      <c r="B74" s="20" t="s">
        <v>52</v>
      </c>
      <c r="C74" s="19"/>
      <c r="D74" s="21"/>
      <c r="E74" s="92" t="s">
        <v>0</v>
      </c>
      <c r="F74" s="23" t="s">
        <v>0</v>
      </c>
      <c r="G74" s="19"/>
      <c r="H74" s="20" t="s">
        <v>52</v>
      </c>
      <c r="I74" s="19"/>
      <c r="J74" s="21"/>
      <c r="K74" s="24" t="s">
        <v>0</v>
      </c>
      <c r="L74" s="25" t="s">
        <v>0</v>
      </c>
      <c r="M74" s="3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12" ht="13.5" customHeight="1">
      <c r="A75" s="65"/>
      <c r="B75" s="93"/>
      <c r="C75" s="94"/>
      <c r="D75" s="95"/>
      <c r="E75" s="96"/>
      <c r="F75" s="97"/>
      <c r="G75" s="65"/>
      <c r="H75" s="98"/>
      <c r="I75" s="99"/>
      <c r="J75" s="95"/>
      <c r="K75" s="45"/>
      <c r="L75" s="4"/>
    </row>
    <row r="76" spans="1:12" ht="13.5" customHeight="1">
      <c r="A76" s="26"/>
      <c r="B76" s="100" t="s">
        <v>53</v>
      </c>
      <c r="C76" s="101"/>
      <c r="D76" s="95"/>
      <c r="E76" s="102">
        <f>E78+E84+E87+E91+E96+E100+E104+E109+E114+E117+E127+K80+K85+K94+K104+K111+K115+K119+K124+K128+K131+E143+E146+E150+E154+E158+E168+E171+E174+E178+E191+E201+K143+K146+K149+K152+K155+K159+K162+K166+K169+K173+K179+K183</f>
        <v>13494825</v>
      </c>
      <c r="F76" s="103">
        <f>F78+F84+F87+F91+F96+F100+F104+F109+F114+F117+F127+L80+L85+L94+L104+L111+L115+L119+L124+L128+L131+F143+F146+F150+F154+F158+F168+F171+F174+F178+F191+F201+L143+L146+L149+L152+L155+L159+L162+L166+L169+L173+L179+L183</f>
        <v>13814791</v>
      </c>
      <c r="G76" s="32"/>
      <c r="H76" s="53"/>
      <c r="I76" s="101" t="s">
        <v>92</v>
      </c>
      <c r="J76" s="95"/>
      <c r="K76" s="104">
        <v>0</v>
      </c>
      <c r="L76" s="4">
        <v>0</v>
      </c>
    </row>
    <row r="77" spans="1:12" ht="13.5" customHeight="1">
      <c r="A77" s="10"/>
      <c r="B77" s="53"/>
      <c r="C77" s="101"/>
      <c r="D77" s="95"/>
      <c r="E77" s="102"/>
      <c r="F77" s="103"/>
      <c r="H77" s="53"/>
      <c r="I77" s="101" t="s">
        <v>93</v>
      </c>
      <c r="J77" s="95"/>
      <c r="K77" s="105">
        <v>6048</v>
      </c>
      <c r="L77" s="4">
        <v>7446</v>
      </c>
    </row>
    <row r="78" spans="1:12" ht="13.5" customHeight="1">
      <c r="A78" s="10"/>
      <c r="B78" s="53" t="s">
        <v>21</v>
      </c>
      <c r="C78" s="106"/>
      <c r="D78" s="107"/>
      <c r="E78" s="108">
        <f>SUM(E79:E81)</f>
        <v>14484</v>
      </c>
      <c r="F78" s="109">
        <f>SUM(F79:F81)</f>
        <v>12036</v>
      </c>
      <c r="H78" s="53"/>
      <c r="I78" s="101" t="s">
        <v>22</v>
      </c>
      <c r="J78" s="95"/>
      <c r="K78" s="105">
        <v>10906</v>
      </c>
      <c r="L78" s="4">
        <v>20636</v>
      </c>
    </row>
    <row r="79" spans="1:12" ht="13.5" customHeight="1">
      <c r="A79" s="10"/>
      <c r="B79" s="53"/>
      <c r="C79" s="110" t="s">
        <v>68</v>
      </c>
      <c r="D79" s="95"/>
      <c r="E79" s="102">
        <v>216</v>
      </c>
      <c r="F79" s="103">
        <v>108</v>
      </c>
      <c r="H79" s="53"/>
      <c r="I79" s="106"/>
      <c r="J79" s="107"/>
      <c r="K79" s="105"/>
      <c r="L79" s="4"/>
    </row>
    <row r="80" spans="1:12" ht="13.5" customHeight="1">
      <c r="A80" s="10"/>
      <c r="B80" s="53"/>
      <c r="C80" s="110" t="s">
        <v>23</v>
      </c>
      <c r="D80" s="95"/>
      <c r="E80" s="50">
        <v>0</v>
      </c>
      <c r="F80" s="51" t="s">
        <v>57</v>
      </c>
      <c r="H80" s="3" t="s">
        <v>94</v>
      </c>
      <c r="I80" s="101"/>
      <c r="J80" s="95"/>
      <c r="K80" s="104">
        <f>SUM(K81:K83)</f>
        <v>280270</v>
      </c>
      <c r="L80" s="111">
        <f>SUM(L81:L82)</f>
        <v>9103</v>
      </c>
    </row>
    <row r="81" spans="1:12" ht="13.5" customHeight="1">
      <c r="A81" s="37"/>
      <c r="B81" s="53"/>
      <c r="C81" s="101" t="s">
        <v>20</v>
      </c>
      <c r="D81" s="95"/>
      <c r="E81" s="50">
        <v>14268</v>
      </c>
      <c r="F81" s="51">
        <v>11928</v>
      </c>
      <c r="I81" s="112" t="s">
        <v>76</v>
      </c>
      <c r="J81" s="107"/>
      <c r="K81" s="105">
        <v>5465</v>
      </c>
      <c r="L81" s="4">
        <v>4063</v>
      </c>
    </row>
    <row r="82" spans="1:12" ht="13.5" customHeight="1">
      <c r="A82" s="37"/>
      <c r="B82" s="53"/>
      <c r="C82" s="101"/>
      <c r="D82" s="95"/>
      <c r="E82" s="102"/>
      <c r="F82" s="103"/>
      <c r="I82" s="101" t="s">
        <v>95</v>
      </c>
      <c r="K82" s="45">
        <v>0</v>
      </c>
      <c r="L82" s="4">
        <v>5040</v>
      </c>
    </row>
    <row r="83" spans="1:12" ht="13.5" customHeight="1">
      <c r="A83" s="37"/>
      <c r="B83" s="53"/>
      <c r="C83" s="101"/>
      <c r="D83" s="95"/>
      <c r="E83" s="102"/>
      <c r="F83" s="103"/>
      <c r="I83" s="112" t="s">
        <v>23</v>
      </c>
      <c r="J83" s="107"/>
      <c r="K83" s="45">
        <v>274805</v>
      </c>
      <c r="L83" s="4">
        <v>193333</v>
      </c>
    </row>
    <row r="84" spans="1:12" ht="13.5" customHeight="1">
      <c r="A84" s="37"/>
      <c r="B84" s="53" t="s">
        <v>96</v>
      </c>
      <c r="C84" s="101"/>
      <c r="D84" s="95"/>
      <c r="E84" s="113">
        <v>0</v>
      </c>
      <c r="F84" s="114">
        <v>0</v>
      </c>
      <c r="H84" s="53"/>
      <c r="I84" s="112"/>
      <c r="J84" s="107"/>
      <c r="K84" s="105"/>
      <c r="L84" s="4"/>
    </row>
    <row r="85" spans="1:12" ht="13.5" customHeight="1">
      <c r="A85" s="37"/>
      <c r="B85" s="53"/>
      <c r="C85" s="101" t="s">
        <v>97</v>
      </c>
      <c r="D85" s="95"/>
      <c r="E85" s="102">
        <v>0</v>
      </c>
      <c r="F85" s="103">
        <v>0</v>
      </c>
      <c r="H85" s="53" t="s">
        <v>98</v>
      </c>
      <c r="I85" s="112"/>
      <c r="J85" s="107"/>
      <c r="K85" s="115">
        <f>SUM(K86:K92)</f>
        <v>210528</v>
      </c>
      <c r="L85" s="116">
        <f>SUM(L86:L92)</f>
        <v>195061</v>
      </c>
    </row>
    <row r="86" spans="1:12" ht="13.5" customHeight="1">
      <c r="A86" s="37"/>
      <c r="B86" s="53"/>
      <c r="C86" s="101"/>
      <c r="D86" s="95"/>
      <c r="E86" s="102"/>
      <c r="F86" s="103"/>
      <c r="H86" s="53"/>
      <c r="I86" s="112" t="s">
        <v>75</v>
      </c>
      <c r="J86" s="107"/>
      <c r="K86" s="105">
        <v>1728</v>
      </c>
      <c r="L86" s="4">
        <v>0</v>
      </c>
    </row>
    <row r="87" spans="2:12" ht="13.5" customHeight="1">
      <c r="B87" s="53" t="s">
        <v>99</v>
      </c>
      <c r="C87" s="106"/>
      <c r="D87" s="107"/>
      <c r="E87" s="108">
        <f>SUM(E88:E89)</f>
        <v>6522</v>
      </c>
      <c r="F87" s="109">
        <f>SUM(F88:F89)</f>
        <v>4517</v>
      </c>
      <c r="H87" s="53"/>
      <c r="I87" s="112" t="s">
        <v>76</v>
      </c>
      <c r="J87" s="107"/>
      <c r="K87" s="48">
        <v>50691</v>
      </c>
      <c r="L87" s="4">
        <v>50477</v>
      </c>
    </row>
    <row r="88" spans="2:12" ht="13.5" customHeight="1">
      <c r="B88" s="53"/>
      <c r="C88" s="101" t="s">
        <v>56</v>
      </c>
      <c r="D88" s="95"/>
      <c r="E88" s="50">
        <v>6522</v>
      </c>
      <c r="F88" s="51">
        <v>4517</v>
      </c>
      <c r="H88" s="53"/>
      <c r="I88" s="112" t="s">
        <v>63</v>
      </c>
      <c r="J88" s="107"/>
      <c r="K88" s="48">
        <v>0</v>
      </c>
      <c r="L88" s="4">
        <v>0</v>
      </c>
    </row>
    <row r="89" spans="2:12" ht="13.5" customHeight="1">
      <c r="B89" s="53"/>
      <c r="C89" s="101" t="s">
        <v>95</v>
      </c>
      <c r="D89" s="95"/>
      <c r="E89" s="50" t="s">
        <v>100</v>
      </c>
      <c r="F89" s="51" t="s">
        <v>57</v>
      </c>
      <c r="H89" s="53"/>
      <c r="I89" s="106" t="s">
        <v>101</v>
      </c>
      <c r="J89" s="107"/>
      <c r="K89" s="48">
        <v>2921</v>
      </c>
      <c r="L89" s="4">
        <v>0</v>
      </c>
    </row>
    <row r="90" spans="2:12" ht="13.5" customHeight="1">
      <c r="B90" s="53"/>
      <c r="C90" s="101"/>
      <c r="D90" s="95"/>
      <c r="E90" s="102"/>
      <c r="F90" s="103"/>
      <c r="H90" s="62"/>
      <c r="I90" s="112" t="s">
        <v>23</v>
      </c>
      <c r="J90" s="107"/>
      <c r="K90" s="48">
        <v>74361</v>
      </c>
      <c r="L90" s="4">
        <v>50596</v>
      </c>
    </row>
    <row r="91" spans="2:12" ht="13.5" customHeight="1">
      <c r="B91" s="53" t="s">
        <v>102</v>
      </c>
      <c r="C91" s="106"/>
      <c r="D91" s="107"/>
      <c r="E91" s="108">
        <f>SUM(E92:E94)</f>
        <v>21103</v>
      </c>
      <c r="F91" s="109">
        <f>SUM(F92:F94)</f>
        <v>16433</v>
      </c>
      <c r="H91" s="53"/>
      <c r="I91" s="112" t="s">
        <v>24</v>
      </c>
      <c r="J91" s="107"/>
      <c r="K91" s="48">
        <v>71958</v>
      </c>
      <c r="L91" s="4">
        <v>93988</v>
      </c>
    </row>
    <row r="92" spans="2:12" ht="13.5" customHeight="1">
      <c r="B92" s="53"/>
      <c r="C92" s="106" t="s">
        <v>76</v>
      </c>
      <c r="D92" s="107"/>
      <c r="E92" s="50">
        <v>3697</v>
      </c>
      <c r="F92" s="51">
        <v>1504</v>
      </c>
      <c r="H92" s="53"/>
      <c r="I92" s="106" t="s">
        <v>12</v>
      </c>
      <c r="J92" s="107"/>
      <c r="K92" s="105">
        <v>8869</v>
      </c>
      <c r="L92" s="4">
        <v>0</v>
      </c>
    </row>
    <row r="93" spans="2:12" ht="13.5" customHeight="1">
      <c r="B93" s="53"/>
      <c r="C93" s="110" t="s">
        <v>23</v>
      </c>
      <c r="D93" s="95"/>
      <c r="E93" s="50">
        <v>0</v>
      </c>
      <c r="F93" s="51">
        <v>0</v>
      </c>
      <c r="H93" s="53"/>
      <c r="I93" s="101"/>
      <c r="J93" s="95"/>
      <c r="K93" s="105"/>
      <c r="L93" s="4"/>
    </row>
    <row r="94" spans="2:12" ht="13.5" customHeight="1">
      <c r="B94" s="53"/>
      <c r="C94" s="101" t="s">
        <v>20</v>
      </c>
      <c r="D94" s="95"/>
      <c r="E94" s="102">
        <v>17406</v>
      </c>
      <c r="F94" s="103">
        <v>14929</v>
      </c>
      <c r="H94" s="53" t="s">
        <v>103</v>
      </c>
      <c r="I94" s="112"/>
      <c r="J94" s="107"/>
      <c r="K94" s="115">
        <f>SUM(K95:K102)</f>
        <v>110349</v>
      </c>
      <c r="L94" s="116">
        <f>SUM(L95:L102)</f>
        <v>152745</v>
      </c>
    </row>
    <row r="95" spans="2:12" ht="13.5" customHeight="1">
      <c r="B95" s="53"/>
      <c r="C95" s="106"/>
      <c r="D95" s="107"/>
      <c r="E95" s="102"/>
      <c r="F95" s="103"/>
      <c r="H95" s="53"/>
      <c r="I95" s="112" t="s">
        <v>1</v>
      </c>
      <c r="J95" s="107"/>
      <c r="K95" s="105">
        <v>12847</v>
      </c>
      <c r="L95" s="4">
        <v>47990</v>
      </c>
    </row>
    <row r="96" spans="2:12" ht="13.5" customHeight="1">
      <c r="B96" s="53" t="s">
        <v>104</v>
      </c>
      <c r="C96" s="106"/>
      <c r="D96" s="107"/>
      <c r="E96" s="108">
        <f>SUM(E97)</f>
        <v>54</v>
      </c>
      <c r="F96" s="109">
        <f>SUM(F97,F98)</f>
        <v>4368</v>
      </c>
      <c r="H96" s="53"/>
      <c r="I96" s="112" t="s">
        <v>8</v>
      </c>
      <c r="J96" s="107"/>
      <c r="K96" s="48">
        <v>26096</v>
      </c>
      <c r="L96" s="4">
        <v>4809</v>
      </c>
    </row>
    <row r="97" spans="2:12" ht="13.5" customHeight="1">
      <c r="B97" s="53"/>
      <c r="C97" s="110" t="s">
        <v>63</v>
      </c>
      <c r="D97" s="95"/>
      <c r="E97" s="102">
        <v>54</v>
      </c>
      <c r="F97" s="103">
        <v>60</v>
      </c>
      <c r="H97" s="53"/>
      <c r="I97" s="112" t="s">
        <v>59</v>
      </c>
      <c r="J97" s="107"/>
      <c r="K97" s="105">
        <v>56526</v>
      </c>
      <c r="L97" s="4">
        <v>89602</v>
      </c>
    </row>
    <row r="98" spans="2:12" ht="13.5" customHeight="1">
      <c r="B98" s="53"/>
      <c r="C98" s="101" t="s">
        <v>95</v>
      </c>
      <c r="D98" s="95"/>
      <c r="E98" s="102">
        <v>0</v>
      </c>
      <c r="F98" s="103">
        <v>4308</v>
      </c>
      <c r="H98" s="53"/>
      <c r="I98" s="112" t="s">
        <v>3</v>
      </c>
      <c r="J98" s="107"/>
      <c r="K98" s="105">
        <v>694</v>
      </c>
      <c r="L98" s="4">
        <v>3344</v>
      </c>
    </row>
    <row r="99" spans="2:12" ht="13.5" customHeight="1">
      <c r="B99" s="53"/>
      <c r="C99" s="101"/>
      <c r="D99" s="95"/>
      <c r="E99" s="102"/>
      <c r="F99" s="103"/>
      <c r="H99" s="53"/>
      <c r="I99" s="106" t="s">
        <v>101</v>
      </c>
      <c r="J99" s="107"/>
      <c r="K99" s="105">
        <v>10</v>
      </c>
      <c r="L99" s="4">
        <v>0</v>
      </c>
    </row>
    <row r="100" spans="2:12" ht="13.5" customHeight="1">
      <c r="B100" s="53" t="s">
        <v>105</v>
      </c>
      <c r="C100" s="106"/>
      <c r="D100" s="95"/>
      <c r="E100" s="108">
        <f>SUM(E101:E102)</f>
        <v>690</v>
      </c>
      <c r="F100" s="109">
        <f>SUM(F101:F102)</f>
        <v>1347</v>
      </c>
      <c r="H100" s="53"/>
      <c r="I100" s="112" t="s">
        <v>106</v>
      </c>
      <c r="J100" s="107"/>
      <c r="K100" s="117">
        <v>14176</v>
      </c>
      <c r="L100" s="4">
        <v>0</v>
      </c>
    </row>
    <row r="101" spans="2:12" ht="13.5" customHeight="1">
      <c r="B101" s="53"/>
      <c r="C101" s="101" t="s">
        <v>68</v>
      </c>
      <c r="D101" s="107"/>
      <c r="E101" s="102">
        <v>644</v>
      </c>
      <c r="F101" s="103">
        <v>1324</v>
      </c>
      <c r="H101" s="53"/>
      <c r="I101" s="112" t="s">
        <v>107</v>
      </c>
      <c r="J101" s="107"/>
      <c r="K101" s="105">
        <v>0</v>
      </c>
      <c r="L101" s="4">
        <v>0</v>
      </c>
    </row>
    <row r="102" spans="2:12" ht="13.5" customHeight="1">
      <c r="B102" s="53"/>
      <c r="C102" s="110" t="s">
        <v>3</v>
      </c>
      <c r="D102" s="95"/>
      <c r="E102" s="102">
        <v>46</v>
      </c>
      <c r="F102" s="103">
        <v>23</v>
      </c>
      <c r="H102" s="53"/>
      <c r="I102" s="112" t="s">
        <v>108</v>
      </c>
      <c r="J102" s="107"/>
      <c r="K102" s="105">
        <v>0</v>
      </c>
      <c r="L102" s="4">
        <v>7000</v>
      </c>
    </row>
    <row r="103" spans="2:12" ht="13.5" customHeight="1">
      <c r="B103" s="53"/>
      <c r="C103" s="110"/>
      <c r="D103" s="95"/>
      <c r="E103" s="102"/>
      <c r="F103" s="103"/>
      <c r="H103" s="53"/>
      <c r="K103" s="45"/>
      <c r="L103" s="4"/>
    </row>
    <row r="104" spans="2:16" ht="13.5" customHeight="1">
      <c r="B104" s="53" t="s">
        <v>109</v>
      </c>
      <c r="C104" s="101"/>
      <c r="D104" s="95"/>
      <c r="E104" s="113">
        <f>SUM(E105:E107)</f>
        <v>1000</v>
      </c>
      <c r="F104" s="114">
        <f>SUM(F105:F107)</f>
        <v>8219</v>
      </c>
      <c r="H104" s="53" t="s">
        <v>110</v>
      </c>
      <c r="I104" s="112"/>
      <c r="J104" s="107"/>
      <c r="K104" s="115">
        <f>SUM(K105:K109)</f>
        <v>7371</v>
      </c>
      <c r="L104" s="116">
        <f>SUM(L105:L109)</f>
        <v>6770</v>
      </c>
      <c r="O104" s="118"/>
      <c r="P104" s="118"/>
    </row>
    <row r="105" spans="2:12" ht="13.5" customHeight="1">
      <c r="B105" s="53"/>
      <c r="C105" s="110" t="s">
        <v>25</v>
      </c>
      <c r="D105" s="95"/>
      <c r="E105" s="102">
        <v>0</v>
      </c>
      <c r="F105" s="103">
        <v>2552</v>
      </c>
      <c r="H105" s="53"/>
      <c r="I105" s="112" t="s">
        <v>68</v>
      </c>
      <c r="J105" s="107"/>
      <c r="K105" s="105">
        <v>3707</v>
      </c>
      <c r="L105" s="4">
        <v>2452</v>
      </c>
    </row>
    <row r="106" spans="2:12" ht="13.5" customHeight="1">
      <c r="B106" s="53"/>
      <c r="C106" s="101" t="s">
        <v>111</v>
      </c>
      <c r="D106" s="95"/>
      <c r="E106" s="50">
        <v>1000</v>
      </c>
      <c r="F106" s="51">
        <v>880</v>
      </c>
      <c r="H106" s="53"/>
      <c r="I106" s="110" t="s">
        <v>79</v>
      </c>
      <c r="J106" s="95"/>
      <c r="K106" s="105">
        <v>2911</v>
      </c>
      <c r="L106" s="4">
        <v>2156</v>
      </c>
    </row>
    <row r="107" spans="1:248" s="5" customFormat="1" ht="15.75" customHeight="1">
      <c r="A107" s="3"/>
      <c r="B107" s="53"/>
      <c r="C107" s="110" t="s">
        <v>112</v>
      </c>
      <c r="D107" s="95"/>
      <c r="E107" s="102">
        <v>0</v>
      </c>
      <c r="F107" s="103">
        <v>4787</v>
      </c>
      <c r="G107" s="3"/>
      <c r="H107" s="53"/>
      <c r="I107" s="110" t="s">
        <v>59</v>
      </c>
      <c r="J107" s="95"/>
      <c r="K107" s="105">
        <v>753</v>
      </c>
      <c r="L107" s="4">
        <v>1120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s="10" customFormat="1" ht="15.75" customHeight="1">
      <c r="A108" s="3"/>
      <c r="B108" s="53"/>
      <c r="C108" s="101"/>
      <c r="D108" s="95"/>
      <c r="E108" s="102"/>
      <c r="F108" s="103"/>
      <c r="G108" s="3"/>
      <c r="H108" s="53"/>
      <c r="I108" s="112" t="s">
        <v>3</v>
      </c>
      <c r="J108" s="95"/>
      <c r="K108" s="105">
        <v>0</v>
      </c>
      <c r="L108" s="4">
        <v>1042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s="10" customFormat="1" ht="16.5" customHeight="1">
      <c r="A109" s="3"/>
      <c r="B109" s="53" t="s">
        <v>113</v>
      </c>
      <c r="C109" s="101"/>
      <c r="D109" s="95"/>
      <c r="E109" s="108">
        <f>SUM(E110:E112)</f>
        <v>17034</v>
      </c>
      <c r="F109" s="109">
        <f>SUM(F110:F112)</f>
        <v>8375</v>
      </c>
      <c r="G109" s="3"/>
      <c r="H109" s="53"/>
      <c r="I109" s="112" t="s">
        <v>92</v>
      </c>
      <c r="J109" s="95"/>
      <c r="K109" s="105">
        <v>0</v>
      </c>
      <c r="L109" s="4"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s="10" customFormat="1" ht="16.5" customHeight="1">
      <c r="A110" s="3"/>
      <c r="B110" s="53"/>
      <c r="C110" s="110" t="s">
        <v>63</v>
      </c>
      <c r="D110" s="95"/>
      <c r="E110" s="102">
        <v>16</v>
      </c>
      <c r="F110" s="103">
        <v>8</v>
      </c>
      <c r="G110" s="3"/>
      <c r="J110" s="33"/>
      <c r="K110" s="119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s="29" customFormat="1" ht="13.5" customHeight="1">
      <c r="A111" s="3"/>
      <c r="B111" s="53"/>
      <c r="C111" s="106" t="s">
        <v>76</v>
      </c>
      <c r="D111" s="95"/>
      <c r="E111" s="102">
        <v>86</v>
      </c>
      <c r="F111" s="103">
        <v>8</v>
      </c>
      <c r="G111" s="3"/>
      <c r="H111" s="53" t="s">
        <v>26</v>
      </c>
      <c r="I111" s="110"/>
      <c r="J111" s="95"/>
      <c r="K111" s="115">
        <f>SUM(K112:K113)</f>
        <v>12202</v>
      </c>
      <c r="L111" s="116">
        <f>SUM(L112:L113)</f>
        <v>15859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s="29" customFormat="1" ht="13.5" customHeight="1">
      <c r="A112" s="3"/>
      <c r="B112" s="53"/>
      <c r="C112" s="101" t="s">
        <v>58</v>
      </c>
      <c r="D112" s="107"/>
      <c r="E112" s="102">
        <v>16932</v>
      </c>
      <c r="F112" s="103">
        <v>8359</v>
      </c>
      <c r="G112" s="3"/>
      <c r="H112" s="53"/>
      <c r="I112" s="112" t="s">
        <v>68</v>
      </c>
      <c r="J112" s="107"/>
      <c r="K112" s="105">
        <v>1092</v>
      </c>
      <c r="L112" s="4">
        <v>549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s="29" customFormat="1" ht="13.5" customHeight="1">
      <c r="A113" s="3"/>
      <c r="B113" s="53"/>
      <c r="C113" s="106"/>
      <c r="D113" s="107"/>
      <c r="E113" s="102"/>
      <c r="F113" s="103"/>
      <c r="G113" s="3"/>
      <c r="H113" s="53"/>
      <c r="I113" s="112" t="s">
        <v>56</v>
      </c>
      <c r="J113" s="107"/>
      <c r="K113" s="105">
        <v>11110</v>
      </c>
      <c r="L113" s="4">
        <v>15310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s="29" customFormat="1" ht="13.5" customHeight="1">
      <c r="A114" s="3"/>
      <c r="B114" s="53" t="s">
        <v>114</v>
      </c>
      <c r="C114" s="101"/>
      <c r="D114" s="95"/>
      <c r="E114" s="102">
        <v>110</v>
      </c>
      <c r="F114" s="103">
        <v>110</v>
      </c>
      <c r="G114" s="3"/>
      <c r="H114" s="53"/>
      <c r="I114" s="106"/>
      <c r="J114" s="107"/>
      <c r="K114" s="105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s="29" customFormat="1" ht="13.5" customHeight="1">
      <c r="A115" s="3"/>
      <c r="B115" s="53"/>
      <c r="C115" s="101" t="s">
        <v>76</v>
      </c>
      <c r="D115" s="95"/>
      <c r="E115" s="102">
        <v>110</v>
      </c>
      <c r="F115" s="103">
        <v>111</v>
      </c>
      <c r="G115" s="3"/>
      <c r="H115" s="53" t="s">
        <v>27</v>
      </c>
      <c r="I115" s="112"/>
      <c r="J115" s="95"/>
      <c r="K115" s="115">
        <f>SUM(K116:K117)</f>
        <v>381</v>
      </c>
      <c r="L115" s="116">
        <f>SUM(L116:L118)</f>
        <v>1642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s="29" customFormat="1" ht="13.5" customHeight="1">
      <c r="A116" s="3"/>
      <c r="B116" s="53"/>
      <c r="C116" s="101"/>
      <c r="D116" s="95"/>
      <c r="E116" s="102"/>
      <c r="F116" s="103"/>
      <c r="G116" s="3"/>
      <c r="H116" s="53"/>
      <c r="I116" s="110" t="s">
        <v>1</v>
      </c>
      <c r="J116" s="95"/>
      <c r="K116" s="105">
        <v>339</v>
      </c>
      <c r="L116" s="4">
        <v>602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s="29" customFormat="1" ht="13.5" customHeight="1">
      <c r="A117" s="3"/>
      <c r="B117" s="53" t="s">
        <v>115</v>
      </c>
      <c r="C117" s="106"/>
      <c r="D117" s="107"/>
      <c r="E117" s="108">
        <f>SUM(E118:E125)</f>
        <v>1246236</v>
      </c>
      <c r="F117" s="109">
        <f>SUM(F118:F125)</f>
        <v>1427542</v>
      </c>
      <c r="G117" s="3"/>
      <c r="H117" s="53"/>
      <c r="I117" s="112" t="s">
        <v>3</v>
      </c>
      <c r="J117" s="107"/>
      <c r="K117" s="105">
        <v>42</v>
      </c>
      <c r="L117" s="4">
        <v>1040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s="29" customFormat="1" ht="13.5" customHeight="1">
      <c r="A118" s="3"/>
      <c r="B118" s="53"/>
      <c r="C118" s="106" t="s">
        <v>59</v>
      </c>
      <c r="D118" s="107"/>
      <c r="E118" s="108">
        <v>0</v>
      </c>
      <c r="F118" s="109">
        <v>3300</v>
      </c>
      <c r="G118" s="3"/>
      <c r="K118" s="120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s="29" customFormat="1" ht="13.5" customHeight="1">
      <c r="A119" s="3"/>
      <c r="B119" s="53"/>
      <c r="C119" s="101" t="s">
        <v>79</v>
      </c>
      <c r="D119" s="107"/>
      <c r="E119" s="50">
        <v>7617</v>
      </c>
      <c r="F119" s="51">
        <v>0</v>
      </c>
      <c r="G119" s="3"/>
      <c r="H119" s="53" t="s">
        <v>116</v>
      </c>
      <c r="I119" s="112"/>
      <c r="J119" s="107"/>
      <c r="K119" s="121">
        <f>SUM(K120:K122)</f>
        <v>2981</v>
      </c>
      <c r="L119" s="122">
        <f>SUM(L120:L122)</f>
        <v>476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s="29" customFormat="1" ht="13.5" customHeight="1">
      <c r="A120" s="3"/>
      <c r="B120" s="53"/>
      <c r="C120" s="106" t="s">
        <v>3</v>
      </c>
      <c r="D120" s="107"/>
      <c r="E120" s="102">
        <v>175797</v>
      </c>
      <c r="F120" s="103">
        <v>204385</v>
      </c>
      <c r="G120" s="3"/>
      <c r="H120" s="53"/>
      <c r="I120" s="112" t="s">
        <v>68</v>
      </c>
      <c r="J120" s="107"/>
      <c r="K120" s="48">
        <v>54</v>
      </c>
      <c r="L120" s="4">
        <v>13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s="29" customFormat="1" ht="13.5" customHeight="1">
      <c r="A121" s="3"/>
      <c r="B121" s="53"/>
      <c r="C121" s="106" t="s">
        <v>6</v>
      </c>
      <c r="D121" s="107"/>
      <c r="E121" s="102">
        <v>509949</v>
      </c>
      <c r="F121" s="103">
        <v>583505</v>
      </c>
      <c r="G121" s="3"/>
      <c r="H121" s="53"/>
      <c r="I121" s="112" t="s">
        <v>117</v>
      </c>
      <c r="J121" s="107"/>
      <c r="K121" s="48">
        <v>0</v>
      </c>
      <c r="L121" s="4">
        <v>463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s="29" customFormat="1" ht="13.5" customHeight="1">
      <c r="A122" s="3"/>
      <c r="B122" s="53"/>
      <c r="C122" s="112" t="s">
        <v>14</v>
      </c>
      <c r="D122" s="107"/>
      <c r="E122" s="102">
        <v>85873</v>
      </c>
      <c r="F122" s="103">
        <v>178662</v>
      </c>
      <c r="G122" s="3"/>
      <c r="H122" s="53"/>
      <c r="I122" s="112" t="s">
        <v>3</v>
      </c>
      <c r="J122" s="107"/>
      <c r="K122" s="48">
        <v>2927</v>
      </c>
      <c r="L122" s="4"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s="29" customFormat="1" ht="13.5" customHeight="1">
      <c r="A123" s="3"/>
      <c r="B123" s="53"/>
      <c r="C123" s="112" t="s">
        <v>118</v>
      </c>
      <c r="D123" s="107"/>
      <c r="E123" s="102">
        <v>0</v>
      </c>
      <c r="F123" s="103">
        <v>121533</v>
      </c>
      <c r="G123" s="3"/>
      <c r="K123" s="120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s="29" customFormat="1" ht="13.5" customHeight="1">
      <c r="A124" s="3"/>
      <c r="B124" s="53"/>
      <c r="C124" s="112" t="s">
        <v>23</v>
      </c>
      <c r="D124" s="107"/>
      <c r="E124" s="102">
        <v>460245</v>
      </c>
      <c r="F124" s="103">
        <v>311899</v>
      </c>
      <c r="G124" s="3"/>
      <c r="H124" s="53" t="s">
        <v>54</v>
      </c>
      <c r="I124" s="3"/>
      <c r="J124" s="3"/>
      <c r="K124" s="123">
        <f>SUM(K125:K126)</f>
        <v>56</v>
      </c>
      <c r="L124" s="124">
        <f>SUM(L125:L126)</f>
        <v>2745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s="29" customFormat="1" ht="13.5" customHeight="1">
      <c r="A125" s="3"/>
      <c r="B125" s="53"/>
      <c r="C125" s="112" t="s">
        <v>119</v>
      </c>
      <c r="D125" s="107"/>
      <c r="E125" s="102">
        <v>6755</v>
      </c>
      <c r="F125" s="103">
        <v>24258</v>
      </c>
      <c r="G125" s="3"/>
      <c r="H125" s="53"/>
      <c r="I125" s="112" t="s">
        <v>68</v>
      </c>
      <c r="J125" s="107"/>
      <c r="K125" s="105">
        <v>0</v>
      </c>
      <c r="L125" s="4">
        <v>9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s="29" customFormat="1" ht="13.5" customHeight="1">
      <c r="A126" s="3"/>
      <c r="B126" s="53"/>
      <c r="C126" s="101"/>
      <c r="D126" s="95"/>
      <c r="E126" s="102"/>
      <c r="F126" s="103"/>
      <c r="G126" s="3"/>
      <c r="H126" s="53"/>
      <c r="I126" s="112" t="s">
        <v>3</v>
      </c>
      <c r="J126" s="107"/>
      <c r="K126" s="105">
        <v>56</v>
      </c>
      <c r="L126" s="4">
        <v>2736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s="29" customFormat="1" ht="13.5" customHeight="1">
      <c r="A127" s="3"/>
      <c r="B127" s="53" t="s">
        <v>120</v>
      </c>
      <c r="C127" s="10"/>
      <c r="D127" s="33"/>
      <c r="E127" s="125">
        <f>SUM(E128:E137)+SUM(K76:K78)</f>
        <v>142145</v>
      </c>
      <c r="F127" s="57">
        <f>SUM(F128:F137)+SUM(L76:L78)</f>
        <v>218588</v>
      </c>
      <c r="G127" s="3"/>
      <c r="K127" s="120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s="29" customFormat="1" ht="13.5" customHeight="1">
      <c r="A128" s="3"/>
      <c r="B128" s="53"/>
      <c r="C128" s="101" t="s">
        <v>121</v>
      </c>
      <c r="D128" s="107"/>
      <c r="E128" s="50">
        <v>1628</v>
      </c>
      <c r="F128" s="51">
        <v>1361</v>
      </c>
      <c r="G128" s="3"/>
      <c r="H128" s="126" t="s">
        <v>122</v>
      </c>
      <c r="I128" s="3"/>
      <c r="J128" s="3"/>
      <c r="K128" s="123">
        <f>SUM(K129)</f>
        <v>3510</v>
      </c>
      <c r="L128" s="124">
        <f>SUM(L129)</f>
        <v>3005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s="29" customFormat="1" ht="13.5" customHeight="1">
      <c r="A129" s="3"/>
      <c r="B129" s="53"/>
      <c r="C129" s="106" t="s">
        <v>75</v>
      </c>
      <c r="D129" s="107"/>
      <c r="E129" s="50">
        <v>5376</v>
      </c>
      <c r="F129" s="51">
        <v>5446</v>
      </c>
      <c r="G129" s="3"/>
      <c r="H129" s="53"/>
      <c r="I129" s="112" t="s">
        <v>76</v>
      </c>
      <c r="J129" s="107"/>
      <c r="K129" s="105">
        <v>3510</v>
      </c>
      <c r="L129" s="4">
        <v>3005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s="29" customFormat="1" ht="13.5" customHeight="1">
      <c r="A130" s="3"/>
      <c r="B130" s="3"/>
      <c r="C130" s="106" t="s">
        <v>3</v>
      </c>
      <c r="D130" s="107"/>
      <c r="E130" s="40">
        <v>10998</v>
      </c>
      <c r="F130" s="41">
        <v>18848</v>
      </c>
      <c r="G130" s="3"/>
      <c r="K130" s="120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s="29" customFormat="1" ht="13.5" customHeight="1">
      <c r="A131" s="3"/>
      <c r="B131" s="53"/>
      <c r="C131" s="101" t="s">
        <v>23</v>
      </c>
      <c r="D131" s="95"/>
      <c r="E131" s="102">
        <v>82856</v>
      </c>
      <c r="F131" s="103">
        <v>136066</v>
      </c>
      <c r="G131" s="3"/>
      <c r="H131" s="53" t="s">
        <v>123</v>
      </c>
      <c r="I131" s="112"/>
      <c r="J131" s="107"/>
      <c r="K131" s="121">
        <f>SUM(K132:K133)</f>
        <v>6300</v>
      </c>
      <c r="L131" s="122">
        <f>SUM(L135:L136)</f>
        <v>0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s="29" customFormat="1" ht="13.5" customHeight="1">
      <c r="A132" s="3"/>
      <c r="B132" s="53"/>
      <c r="C132" s="101" t="s">
        <v>124</v>
      </c>
      <c r="D132" s="95"/>
      <c r="E132" s="127">
        <v>0</v>
      </c>
      <c r="F132" s="128" t="s">
        <v>57</v>
      </c>
      <c r="G132" s="3"/>
      <c r="H132" s="53"/>
      <c r="I132" s="112" t="s">
        <v>1</v>
      </c>
      <c r="J132" s="107"/>
      <c r="K132" s="45">
        <v>6300</v>
      </c>
      <c r="L132" s="122">
        <v>4900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s="29" customFormat="1" ht="13.5" customHeight="1">
      <c r="A133" s="3"/>
      <c r="B133" s="53"/>
      <c r="C133" s="101" t="s">
        <v>125</v>
      </c>
      <c r="D133" s="95"/>
      <c r="E133" s="127">
        <v>0</v>
      </c>
      <c r="F133" s="128">
        <v>10916</v>
      </c>
      <c r="G133" s="3"/>
      <c r="H133" s="53"/>
      <c r="I133" s="112" t="s">
        <v>3</v>
      </c>
      <c r="J133" s="107"/>
      <c r="K133" s="105">
        <v>0</v>
      </c>
      <c r="L133" s="122"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s="29" customFormat="1" ht="13.5" customHeight="1">
      <c r="A134" s="3"/>
      <c r="B134" s="53"/>
      <c r="C134" s="101" t="s">
        <v>126</v>
      </c>
      <c r="D134" s="95"/>
      <c r="E134" s="127">
        <v>0</v>
      </c>
      <c r="F134" s="128">
        <v>5383</v>
      </c>
      <c r="G134" s="3"/>
      <c r="K134" s="120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s="29" customFormat="1" ht="13.5" customHeight="1">
      <c r="A135" s="3"/>
      <c r="B135" s="53"/>
      <c r="C135" s="110" t="s">
        <v>108</v>
      </c>
      <c r="D135" s="95"/>
      <c r="E135" s="127">
        <v>5229</v>
      </c>
      <c r="F135" s="128">
        <v>1583</v>
      </c>
      <c r="G135" s="3"/>
      <c r="H135" s="126"/>
      <c r="K135" s="129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s="29" customFormat="1" ht="13.5" customHeight="1">
      <c r="A136" s="3"/>
      <c r="B136" s="53"/>
      <c r="C136" s="110" t="s">
        <v>28</v>
      </c>
      <c r="D136" s="95"/>
      <c r="E136" s="102">
        <v>8232</v>
      </c>
      <c r="F136" s="103">
        <v>0</v>
      </c>
      <c r="G136" s="3"/>
      <c r="H136" s="53"/>
      <c r="K136" s="129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s="29" customFormat="1" ht="13.5" customHeight="1">
      <c r="A137" s="130"/>
      <c r="B137" s="131"/>
      <c r="C137" s="132" t="s">
        <v>20</v>
      </c>
      <c r="D137" s="133"/>
      <c r="E137" s="134">
        <v>10872</v>
      </c>
      <c r="F137" s="135">
        <v>10903</v>
      </c>
      <c r="G137" s="130"/>
      <c r="H137" s="131"/>
      <c r="I137" s="136"/>
      <c r="J137" s="137"/>
      <c r="K137" s="138"/>
      <c r="L137" s="139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s="29" customFormat="1" ht="13.5" customHeight="1">
      <c r="A138" s="86" t="s">
        <v>127</v>
      </c>
      <c r="B138" s="3"/>
      <c r="C138" s="101"/>
      <c r="D138" s="140"/>
      <c r="E138" s="111"/>
      <c r="F138" s="111"/>
      <c r="G138" s="3"/>
      <c r="H138" s="3"/>
      <c r="I138" s="3"/>
      <c r="J138" s="3"/>
      <c r="K138" s="4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s="29" customFormat="1" ht="13.5" customHeight="1">
      <c r="A139" s="3"/>
      <c r="B139" s="3"/>
      <c r="C139" s="101"/>
      <c r="D139" s="133"/>
      <c r="E139" s="141"/>
      <c r="F139" s="141"/>
      <c r="G139" s="3"/>
      <c r="H139" s="3"/>
      <c r="I139" s="3"/>
      <c r="J139" s="3"/>
      <c r="L139" s="11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s="29" customFormat="1" ht="13.5" customHeight="1">
      <c r="A140" s="12"/>
      <c r="B140" s="142"/>
      <c r="C140" s="13"/>
      <c r="D140" s="143"/>
      <c r="E140" s="144" t="s">
        <v>47</v>
      </c>
      <c r="F140" s="145" t="s">
        <v>48</v>
      </c>
      <c r="G140" s="12"/>
      <c r="H140" s="13" t="s">
        <v>46</v>
      </c>
      <c r="I140" s="13"/>
      <c r="J140" s="14"/>
      <c r="K140" s="90" t="s">
        <v>49</v>
      </c>
      <c r="L140" s="91" t="s">
        <v>50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12" ht="13.5" customHeight="1">
      <c r="A141" s="19"/>
      <c r="B141" s="20" t="s">
        <v>52</v>
      </c>
      <c r="C141" s="19"/>
      <c r="D141" s="146"/>
      <c r="E141" s="147" t="s">
        <v>0</v>
      </c>
      <c r="F141" s="148" t="s">
        <v>0</v>
      </c>
      <c r="G141" s="19"/>
      <c r="H141" s="20" t="s">
        <v>52</v>
      </c>
      <c r="I141" s="19"/>
      <c r="J141" s="21"/>
      <c r="K141" s="24" t="s">
        <v>0</v>
      </c>
      <c r="L141" s="25" t="s">
        <v>0</v>
      </c>
    </row>
    <row r="142" spans="1:12" ht="13.5" customHeight="1">
      <c r="A142" s="65"/>
      <c r="B142" s="62"/>
      <c r="C142" s="94"/>
      <c r="D142" s="95"/>
      <c r="E142" s="96"/>
      <c r="F142" s="97"/>
      <c r="G142" s="65"/>
      <c r="H142" s="62"/>
      <c r="I142" s="94"/>
      <c r="J142" s="95"/>
      <c r="K142" s="149"/>
      <c r="L142" s="4"/>
    </row>
    <row r="143" spans="1:12" ht="13.5" customHeight="1">
      <c r="A143" s="65"/>
      <c r="B143" s="53" t="s">
        <v>128</v>
      </c>
      <c r="C143" s="112"/>
      <c r="D143" s="107"/>
      <c r="E143" s="113">
        <f>SUM(E144)</f>
        <v>40</v>
      </c>
      <c r="F143" s="114">
        <f>SUM(F144)</f>
        <v>20</v>
      </c>
      <c r="G143" s="65"/>
      <c r="H143" s="53" t="s">
        <v>29</v>
      </c>
      <c r="I143" s="112"/>
      <c r="J143" s="107"/>
      <c r="K143" s="121">
        <v>4182</v>
      </c>
      <c r="L143" s="4">
        <v>3679</v>
      </c>
    </row>
    <row r="144" spans="1:12" ht="13.5" customHeight="1">
      <c r="A144" s="65"/>
      <c r="C144" s="112" t="s">
        <v>76</v>
      </c>
      <c r="E144" s="40">
        <v>40</v>
      </c>
      <c r="F144" s="41">
        <v>20</v>
      </c>
      <c r="G144" s="65"/>
      <c r="H144" s="53"/>
      <c r="I144" s="112" t="s">
        <v>1</v>
      </c>
      <c r="J144" s="107"/>
      <c r="K144" s="105">
        <v>4182</v>
      </c>
      <c r="L144" s="4">
        <v>3679</v>
      </c>
    </row>
    <row r="145" spans="1:12" ht="13.5" customHeight="1">
      <c r="A145" s="65"/>
      <c r="B145" s="53"/>
      <c r="C145" s="112"/>
      <c r="D145" s="107"/>
      <c r="E145" s="40"/>
      <c r="F145" s="41"/>
      <c r="G145" s="65"/>
      <c r="K145" s="123"/>
      <c r="L145" s="4"/>
    </row>
    <row r="146" spans="1:12" ht="13.5" customHeight="1">
      <c r="A146" s="65"/>
      <c r="B146" s="53" t="s">
        <v>129</v>
      </c>
      <c r="C146" s="112"/>
      <c r="D146" s="107"/>
      <c r="E146" s="150">
        <f>SUM(E147:E148)</f>
        <v>2439</v>
      </c>
      <c r="F146" s="151">
        <f>SUM(F147:F148)</f>
        <v>2821</v>
      </c>
      <c r="G146" s="65"/>
      <c r="H146" s="3" t="s">
        <v>30</v>
      </c>
      <c r="I146" s="112"/>
      <c r="J146" s="107"/>
      <c r="K146" s="121">
        <f>SUM(K147)</f>
        <v>14</v>
      </c>
      <c r="L146" s="4">
        <f>SUM(L147)</f>
        <v>12</v>
      </c>
    </row>
    <row r="147" spans="1:12" ht="13.5" customHeight="1">
      <c r="A147" s="65"/>
      <c r="B147" s="53"/>
      <c r="C147" s="112" t="s">
        <v>1</v>
      </c>
      <c r="D147" s="107"/>
      <c r="E147" s="152">
        <v>1054</v>
      </c>
      <c r="F147" s="153">
        <v>1604</v>
      </c>
      <c r="G147" s="65"/>
      <c r="I147" s="3" t="s">
        <v>1</v>
      </c>
      <c r="K147" s="45">
        <v>14</v>
      </c>
      <c r="L147" s="4">
        <v>12</v>
      </c>
    </row>
    <row r="148" spans="1:12" ht="13.5" customHeight="1">
      <c r="A148" s="65"/>
      <c r="B148" s="66"/>
      <c r="C148" s="112" t="s">
        <v>3</v>
      </c>
      <c r="D148" s="107"/>
      <c r="E148" s="40">
        <v>1385</v>
      </c>
      <c r="F148" s="41">
        <v>1217</v>
      </c>
      <c r="G148" s="65"/>
      <c r="H148" s="154"/>
      <c r="I148" s="112"/>
      <c r="J148" s="107"/>
      <c r="K148" s="45"/>
      <c r="L148" s="4"/>
    </row>
    <row r="149" spans="1:12" ht="13.5" customHeight="1">
      <c r="A149" s="65"/>
      <c r="B149" s="53"/>
      <c r="C149" s="112"/>
      <c r="D149" s="107"/>
      <c r="E149" s="102"/>
      <c r="F149" s="103"/>
      <c r="H149" s="53" t="s">
        <v>130</v>
      </c>
      <c r="I149" s="112"/>
      <c r="J149" s="107"/>
      <c r="K149" s="123">
        <f>SUM(K150)</f>
        <v>13</v>
      </c>
      <c r="L149" s="4">
        <f>SUM(L150)</f>
        <v>8</v>
      </c>
    </row>
    <row r="150" spans="2:12" ht="13.5" customHeight="1">
      <c r="B150" s="53" t="s">
        <v>131</v>
      </c>
      <c r="C150" s="112"/>
      <c r="D150" s="107"/>
      <c r="E150" s="113">
        <f>SUM(E151:E152)</f>
        <v>0</v>
      </c>
      <c r="F150" s="114">
        <f>SUM(F151:F152)</f>
        <v>0</v>
      </c>
      <c r="H150" s="53"/>
      <c r="I150" s="112" t="s">
        <v>63</v>
      </c>
      <c r="J150" s="107"/>
      <c r="K150" s="45">
        <v>13</v>
      </c>
      <c r="L150" s="4">
        <v>8</v>
      </c>
    </row>
    <row r="151" spans="2:12" ht="13.5" customHeight="1">
      <c r="B151" s="53"/>
      <c r="C151" s="112" t="s">
        <v>1</v>
      </c>
      <c r="D151" s="107"/>
      <c r="E151" s="102">
        <v>0</v>
      </c>
      <c r="F151" s="103">
        <v>0</v>
      </c>
      <c r="H151" s="66"/>
      <c r="I151" s="155"/>
      <c r="J151" s="107"/>
      <c r="K151" s="45"/>
      <c r="L151" s="4"/>
    </row>
    <row r="152" spans="3:12" ht="13.5" customHeight="1">
      <c r="C152" s="106" t="s">
        <v>76</v>
      </c>
      <c r="D152" s="107"/>
      <c r="E152" s="40">
        <v>0</v>
      </c>
      <c r="F152" s="41">
        <v>0</v>
      </c>
      <c r="H152" s="53" t="s">
        <v>31</v>
      </c>
      <c r="I152" s="112"/>
      <c r="J152" s="107"/>
      <c r="K152" s="123">
        <f>SUM(K153)</f>
        <v>270</v>
      </c>
      <c r="L152" s="4">
        <f>SUM(L153)</f>
        <v>324</v>
      </c>
    </row>
    <row r="153" spans="2:12" ht="13.5" customHeight="1">
      <c r="B153" s="53"/>
      <c r="C153" s="112"/>
      <c r="D153" s="107"/>
      <c r="E153" s="102"/>
      <c r="F153" s="103"/>
      <c r="H153" s="53"/>
      <c r="I153" s="112" t="s">
        <v>1</v>
      </c>
      <c r="J153" s="107"/>
      <c r="K153" s="123">
        <v>270</v>
      </c>
      <c r="L153" s="4">
        <v>324</v>
      </c>
    </row>
    <row r="154" spans="2:12" ht="13.5" customHeight="1">
      <c r="B154" s="53" t="s">
        <v>132</v>
      </c>
      <c r="C154" s="112"/>
      <c r="D154" s="107"/>
      <c r="E154" s="108">
        <f>SUM(E155:E156)</f>
        <v>35</v>
      </c>
      <c r="F154" s="109">
        <f>SUM(F155:F156)</f>
        <v>27</v>
      </c>
      <c r="H154" s="53"/>
      <c r="I154" s="112"/>
      <c r="J154" s="107"/>
      <c r="K154" s="48"/>
      <c r="L154" s="4"/>
    </row>
    <row r="155" spans="2:12" ht="13.5" customHeight="1">
      <c r="B155" s="53"/>
      <c r="C155" s="112" t="s">
        <v>1</v>
      </c>
      <c r="D155" s="107"/>
      <c r="E155" s="102">
        <v>27</v>
      </c>
      <c r="F155" s="103">
        <v>27</v>
      </c>
      <c r="H155" s="53" t="s">
        <v>32</v>
      </c>
      <c r="I155" s="106"/>
      <c r="J155" s="107"/>
      <c r="K155" s="121">
        <f>SUM(K156:K157)</f>
        <v>59</v>
      </c>
      <c r="L155" s="4">
        <f>SUM(L156:L157)</f>
        <v>0</v>
      </c>
    </row>
    <row r="156" spans="2:12" ht="13.5" customHeight="1">
      <c r="B156" s="53"/>
      <c r="C156" s="106" t="s">
        <v>76</v>
      </c>
      <c r="D156" s="107"/>
      <c r="E156" s="102">
        <v>8</v>
      </c>
      <c r="F156" s="103">
        <v>0</v>
      </c>
      <c r="H156" s="53"/>
      <c r="I156" s="112" t="s">
        <v>1</v>
      </c>
      <c r="J156" s="107"/>
      <c r="K156" s="45">
        <v>54</v>
      </c>
      <c r="L156" s="4">
        <v>0</v>
      </c>
    </row>
    <row r="157" spans="2:12" ht="13.5" customHeight="1">
      <c r="B157" s="53"/>
      <c r="C157" s="112"/>
      <c r="D157" s="107"/>
      <c r="E157" s="102"/>
      <c r="F157" s="103"/>
      <c r="H157" s="53"/>
      <c r="I157" s="112" t="s">
        <v>3</v>
      </c>
      <c r="J157" s="107"/>
      <c r="K157" s="45">
        <v>5</v>
      </c>
      <c r="L157" s="4">
        <v>0</v>
      </c>
    </row>
    <row r="158" spans="2:12" ht="13.5" customHeight="1">
      <c r="B158" s="53" t="s">
        <v>133</v>
      </c>
      <c r="C158" s="112"/>
      <c r="D158" s="107"/>
      <c r="E158" s="113">
        <f>SUM(E159:E165)</f>
        <v>10850318</v>
      </c>
      <c r="F158" s="114">
        <f>SUM(F159:F165)</f>
        <v>11207069</v>
      </c>
      <c r="H158" s="53"/>
      <c r="I158" s="106"/>
      <c r="J158" s="107"/>
      <c r="K158" s="105"/>
      <c r="L158" s="4"/>
    </row>
    <row r="159" spans="3:12" ht="13.5" customHeight="1">
      <c r="C159" s="112" t="s">
        <v>6</v>
      </c>
      <c r="D159" s="107"/>
      <c r="E159" s="40">
        <v>5077356</v>
      </c>
      <c r="F159" s="41">
        <v>5591820</v>
      </c>
      <c r="H159" s="53" t="s">
        <v>33</v>
      </c>
      <c r="I159" s="112"/>
      <c r="J159" s="107"/>
      <c r="K159" s="123">
        <f>SUM(K160)</f>
        <v>530</v>
      </c>
      <c r="L159" s="4">
        <f>SUM(L160)</f>
        <v>0</v>
      </c>
    </row>
    <row r="160" spans="3:12" ht="13.5" customHeight="1">
      <c r="C160" s="112" t="s">
        <v>134</v>
      </c>
      <c r="D160" s="107"/>
      <c r="E160" s="40">
        <v>0</v>
      </c>
      <c r="F160" s="41">
        <v>241827</v>
      </c>
      <c r="H160" s="53"/>
      <c r="I160" s="112" t="s">
        <v>63</v>
      </c>
      <c r="J160" s="107"/>
      <c r="K160" s="45">
        <v>530</v>
      </c>
      <c r="L160" s="4">
        <v>0</v>
      </c>
    </row>
    <row r="161" spans="3:12" ht="13.5" customHeight="1">
      <c r="C161" s="112" t="s">
        <v>13</v>
      </c>
      <c r="D161" s="107"/>
      <c r="E161" s="40">
        <v>1428573</v>
      </c>
      <c r="F161" s="41">
        <v>1834285</v>
      </c>
      <c r="H161" s="53"/>
      <c r="I161" s="112"/>
      <c r="J161" s="107"/>
      <c r="K161" s="48"/>
      <c r="L161" s="4"/>
    </row>
    <row r="162" spans="2:12" ht="13.5" customHeight="1">
      <c r="B162" s="53"/>
      <c r="C162" s="112" t="s">
        <v>135</v>
      </c>
      <c r="D162" s="107"/>
      <c r="E162" s="102">
        <v>0</v>
      </c>
      <c r="F162" s="103">
        <v>0</v>
      </c>
      <c r="H162" s="53" t="s">
        <v>136</v>
      </c>
      <c r="I162" s="112"/>
      <c r="J162" s="107"/>
      <c r="K162" s="121">
        <v>0</v>
      </c>
      <c r="L162" s="4">
        <v>28</v>
      </c>
    </row>
    <row r="163" spans="2:12" ht="13.5" customHeight="1">
      <c r="B163" s="53"/>
      <c r="C163" s="112" t="s">
        <v>137</v>
      </c>
      <c r="D163" s="107"/>
      <c r="E163" s="102">
        <v>585031</v>
      </c>
      <c r="F163" s="103">
        <v>601049</v>
      </c>
      <c r="H163" s="53"/>
      <c r="I163" s="106" t="s">
        <v>63</v>
      </c>
      <c r="J163" s="107"/>
      <c r="K163" s="105">
        <v>0</v>
      </c>
      <c r="L163" s="4">
        <v>28</v>
      </c>
    </row>
    <row r="164" spans="2:12" ht="13.5" customHeight="1">
      <c r="B164" s="53"/>
      <c r="C164" s="112" t="s">
        <v>138</v>
      </c>
      <c r="D164" s="107"/>
      <c r="E164" s="102">
        <v>1013998</v>
      </c>
      <c r="F164" s="103">
        <v>1279902</v>
      </c>
      <c r="H164" s="53"/>
      <c r="I164" s="112" t="s">
        <v>76</v>
      </c>
      <c r="J164" s="107"/>
      <c r="K164" s="105">
        <v>0</v>
      </c>
      <c r="L164" s="4">
        <v>0</v>
      </c>
    </row>
    <row r="165" spans="2:12" ht="13.5" customHeight="1">
      <c r="B165" s="53"/>
      <c r="C165" s="112" t="s">
        <v>34</v>
      </c>
      <c r="D165" s="107"/>
      <c r="E165" s="102">
        <v>2745360</v>
      </c>
      <c r="F165" s="103">
        <v>1658186</v>
      </c>
      <c r="H165" s="53"/>
      <c r="I165" s="112"/>
      <c r="J165" s="107"/>
      <c r="K165" s="105"/>
      <c r="L165" s="4"/>
    </row>
    <row r="166" spans="2:12" ht="13.5" customHeight="1">
      <c r="B166" s="53"/>
      <c r="C166" s="112" t="s">
        <v>139</v>
      </c>
      <c r="D166" s="107"/>
      <c r="E166" s="156" t="s">
        <v>57</v>
      </c>
      <c r="F166" s="103">
        <v>532580</v>
      </c>
      <c r="H166" s="53" t="s">
        <v>140</v>
      </c>
      <c r="I166" s="112"/>
      <c r="J166" s="107"/>
      <c r="K166" s="121">
        <f>SUM(K167)</f>
        <v>0</v>
      </c>
      <c r="L166" s="4">
        <f>SUM(L167)</f>
        <v>0</v>
      </c>
    </row>
    <row r="167" spans="2:12" ht="13.5" customHeight="1">
      <c r="B167" s="53"/>
      <c r="C167" s="29"/>
      <c r="D167" s="29"/>
      <c r="E167" s="102"/>
      <c r="F167" s="103"/>
      <c r="H167" s="53"/>
      <c r="I167" s="112" t="s">
        <v>63</v>
      </c>
      <c r="J167" s="107"/>
      <c r="K167" s="48">
        <v>0</v>
      </c>
      <c r="L167" s="4">
        <v>0</v>
      </c>
    </row>
    <row r="168" spans="2:12" ht="13.5" customHeight="1">
      <c r="B168" s="53" t="s">
        <v>141</v>
      </c>
      <c r="C168" s="106"/>
      <c r="D168" s="107"/>
      <c r="E168" s="113">
        <v>0</v>
      </c>
      <c r="F168" s="114">
        <v>0</v>
      </c>
      <c r="H168" s="53"/>
      <c r="I168" s="112"/>
      <c r="J168" s="107"/>
      <c r="K168" s="105"/>
      <c r="L168" s="4"/>
    </row>
    <row r="169" spans="2:12" ht="13.5" customHeight="1">
      <c r="B169" s="53"/>
      <c r="C169" s="106" t="s">
        <v>63</v>
      </c>
      <c r="D169" s="107"/>
      <c r="E169" s="102">
        <v>0</v>
      </c>
      <c r="F169" s="103">
        <v>0</v>
      </c>
      <c r="H169" s="53" t="s">
        <v>142</v>
      </c>
      <c r="I169" s="112"/>
      <c r="J169" s="107"/>
      <c r="K169" s="115">
        <f>SUM(K170:K171)</f>
        <v>5003</v>
      </c>
      <c r="L169" s="4">
        <f>SUM(L170:L171)</f>
        <v>3628</v>
      </c>
    </row>
    <row r="170" spans="2:12" ht="13.5" customHeight="1">
      <c r="B170" s="53"/>
      <c r="C170" s="112"/>
      <c r="D170" s="107"/>
      <c r="E170" s="102"/>
      <c r="F170" s="103"/>
      <c r="H170" s="53"/>
      <c r="I170" s="112" t="s">
        <v>1</v>
      </c>
      <c r="J170" s="107"/>
      <c r="K170" s="45">
        <v>5003</v>
      </c>
      <c r="L170" s="4">
        <v>3565</v>
      </c>
    </row>
    <row r="171" spans="2:12" ht="13.5" customHeight="1">
      <c r="B171" s="53" t="s">
        <v>143</v>
      </c>
      <c r="C171" s="29"/>
      <c r="D171" s="29"/>
      <c r="E171" s="113">
        <f>SUM(E172)</f>
        <v>26997</v>
      </c>
      <c r="F171" s="114">
        <f>SUM(F172)</f>
        <v>25299</v>
      </c>
      <c r="H171" s="53"/>
      <c r="I171" s="112" t="s">
        <v>3</v>
      </c>
      <c r="J171" s="107"/>
      <c r="K171" s="48">
        <v>0</v>
      </c>
      <c r="L171" s="4">
        <v>63</v>
      </c>
    </row>
    <row r="172" spans="2:11" ht="13.5" customHeight="1">
      <c r="B172" s="53"/>
      <c r="C172" s="112" t="s">
        <v>1</v>
      </c>
      <c r="D172" s="107"/>
      <c r="E172" s="113">
        <v>26997</v>
      </c>
      <c r="F172" s="114">
        <v>25299</v>
      </c>
      <c r="K172" s="157"/>
    </row>
    <row r="173" spans="2:12" ht="13.5" customHeight="1">
      <c r="B173" s="53"/>
      <c r="C173" s="106"/>
      <c r="D173" s="107"/>
      <c r="E173" s="102"/>
      <c r="F173" s="103"/>
      <c r="H173" s="53" t="s">
        <v>35</v>
      </c>
      <c r="I173" s="112"/>
      <c r="J173" s="107"/>
      <c r="K173" s="115">
        <f>SUM(K174:K177)</f>
        <v>53585</v>
      </c>
      <c r="L173" s="4">
        <f>SUM(L174:L177)</f>
        <v>63791</v>
      </c>
    </row>
    <row r="174" spans="2:12" ht="13.5" customHeight="1">
      <c r="B174" s="53" t="s">
        <v>36</v>
      </c>
      <c r="C174" s="112"/>
      <c r="D174" s="107"/>
      <c r="E174" s="113">
        <f>SUM(E175:E176)</f>
        <v>9723</v>
      </c>
      <c r="F174" s="114">
        <f>SUM(F175:F176)</f>
        <v>13061</v>
      </c>
      <c r="H174" s="53"/>
      <c r="I174" s="112" t="s">
        <v>1</v>
      </c>
      <c r="J174" s="107"/>
      <c r="K174" s="115">
        <v>5571</v>
      </c>
      <c r="L174" s="4">
        <v>5093</v>
      </c>
    </row>
    <row r="175" spans="2:12" ht="13.5" customHeight="1">
      <c r="B175" s="53"/>
      <c r="C175" s="112" t="s">
        <v>1</v>
      </c>
      <c r="D175" s="107"/>
      <c r="E175" s="102">
        <v>1256</v>
      </c>
      <c r="F175" s="103">
        <v>0</v>
      </c>
      <c r="H175" s="53"/>
      <c r="I175" s="106" t="s">
        <v>4</v>
      </c>
      <c r="J175" s="107"/>
      <c r="K175" s="105">
        <v>45692</v>
      </c>
      <c r="L175" s="4">
        <v>53288</v>
      </c>
    </row>
    <row r="176" spans="2:12" ht="13.5" customHeight="1">
      <c r="B176" s="53"/>
      <c r="C176" s="112" t="s">
        <v>3</v>
      </c>
      <c r="D176" s="107"/>
      <c r="E176" s="102">
        <v>8467</v>
      </c>
      <c r="F176" s="103">
        <v>13061</v>
      </c>
      <c r="H176" s="53"/>
      <c r="I176" s="112" t="s">
        <v>3</v>
      </c>
      <c r="J176" s="107"/>
      <c r="K176" s="48">
        <v>2322</v>
      </c>
      <c r="L176" s="4">
        <v>5410</v>
      </c>
    </row>
    <row r="177" spans="2:12" ht="13.5" customHeight="1">
      <c r="B177" s="53"/>
      <c r="C177" s="112"/>
      <c r="D177" s="107"/>
      <c r="E177" s="102"/>
      <c r="F177" s="103"/>
      <c r="H177" s="53"/>
      <c r="I177" s="112" t="s">
        <v>37</v>
      </c>
      <c r="J177" s="107"/>
      <c r="K177" s="48">
        <v>0</v>
      </c>
      <c r="L177" s="4">
        <v>0</v>
      </c>
    </row>
    <row r="178" spans="2:11" ht="13.5" customHeight="1">
      <c r="B178" s="53" t="s">
        <v>38</v>
      </c>
      <c r="C178" s="112"/>
      <c r="D178" s="107"/>
      <c r="E178" s="113">
        <f>SUM(E179:E188)</f>
        <v>353634</v>
      </c>
      <c r="F178" s="114">
        <f>SUM(F179:F188)</f>
        <v>330889</v>
      </c>
      <c r="K178" s="157"/>
    </row>
    <row r="179" spans="2:12" ht="13.5" customHeight="1">
      <c r="B179" s="53"/>
      <c r="C179" s="112" t="s">
        <v>1</v>
      </c>
      <c r="D179" s="107"/>
      <c r="E179" s="50">
        <v>20351</v>
      </c>
      <c r="F179" s="51">
        <v>21451</v>
      </c>
      <c r="H179" s="53" t="s">
        <v>144</v>
      </c>
      <c r="I179" s="112"/>
      <c r="J179" s="107"/>
      <c r="K179" s="115">
        <f>SUM(K180)</f>
        <v>371</v>
      </c>
      <c r="L179" s="4">
        <f>SUM(L180)</f>
        <v>319</v>
      </c>
    </row>
    <row r="180" spans="2:12" ht="13.5" customHeight="1">
      <c r="B180" s="53"/>
      <c r="C180" s="112" t="s">
        <v>4</v>
      </c>
      <c r="D180" s="107"/>
      <c r="E180" s="102">
        <v>0</v>
      </c>
      <c r="F180" s="158" t="s">
        <v>145</v>
      </c>
      <c r="H180" s="53"/>
      <c r="I180" s="112" t="s">
        <v>63</v>
      </c>
      <c r="J180" s="107"/>
      <c r="K180" s="48">
        <v>371</v>
      </c>
      <c r="L180" s="4">
        <v>319</v>
      </c>
    </row>
    <row r="181" spans="2:12" ht="13.5" customHeight="1">
      <c r="B181" s="53"/>
      <c r="C181" s="112" t="s">
        <v>3</v>
      </c>
      <c r="D181" s="107"/>
      <c r="E181" s="102">
        <v>466</v>
      </c>
      <c r="F181" s="103">
        <v>5961</v>
      </c>
      <c r="H181" s="53"/>
      <c r="I181" s="112" t="s">
        <v>3</v>
      </c>
      <c r="J181" s="107"/>
      <c r="K181" s="48">
        <v>0</v>
      </c>
      <c r="L181" s="4">
        <v>1002</v>
      </c>
    </row>
    <row r="182" spans="2:12" ht="13.5" customHeight="1">
      <c r="B182" s="53"/>
      <c r="C182" s="112" t="s">
        <v>6</v>
      </c>
      <c r="D182" s="107"/>
      <c r="E182" s="102">
        <v>29989</v>
      </c>
      <c r="F182" s="158" t="s">
        <v>57</v>
      </c>
      <c r="H182" s="53"/>
      <c r="I182" s="112"/>
      <c r="J182" s="107"/>
      <c r="K182" s="48"/>
      <c r="L182" s="4"/>
    </row>
    <row r="183" spans="2:12" ht="13.5" customHeight="1">
      <c r="B183" s="53"/>
      <c r="C183" s="112" t="s">
        <v>12</v>
      </c>
      <c r="D183" s="107"/>
      <c r="E183" s="102">
        <v>0</v>
      </c>
      <c r="F183" s="158" t="s">
        <v>57</v>
      </c>
      <c r="H183" s="53" t="s">
        <v>39</v>
      </c>
      <c r="I183" s="112"/>
      <c r="J183" s="107"/>
      <c r="K183" s="115">
        <f>SUM(K184:K187)</f>
        <v>37468</v>
      </c>
      <c r="L183" s="4">
        <f>SUM(L184:L187)</f>
        <v>29594</v>
      </c>
    </row>
    <row r="184" spans="2:12" ht="13.5" customHeight="1">
      <c r="B184" s="53"/>
      <c r="C184" s="112" t="s">
        <v>40</v>
      </c>
      <c r="D184" s="107"/>
      <c r="E184" s="50">
        <v>4002</v>
      </c>
      <c r="F184" s="51">
        <v>21282</v>
      </c>
      <c r="H184" s="53"/>
      <c r="I184" s="112" t="s">
        <v>1</v>
      </c>
      <c r="J184" s="107"/>
      <c r="K184" s="45">
        <v>551</v>
      </c>
      <c r="L184" s="4">
        <v>243</v>
      </c>
    </row>
    <row r="185" spans="2:12" ht="13.5" customHeight="1">
      <c r="B185" s="53"/>
      <c r="C185" s="106" t="s">
        <v>19</v>
      </c>
      <c r="D185" s="107"/>
      <c r="E185" s="102">
        <v>271531</v>
      </c>
      <c r="F185" s="103">
        <v>239530</v>
      </c>
      <c r="H185" s="53"/>
      <c r="I185" s="112" t="s">
        <v>3</v>
      </c>
      <c r="J185" s="107"/>
      <c r="K185" s="105">
        <v>10038</v>
      </c>
      <c r="L185" s="4">
        <v>6998</v>
      </c>
    </row>
    <row r="186" spans="2:12" ht="13.5" customHeight="1">
      <c r="B186" s="53"/>
      <c r="C186" s="112" t="s">
        <v>41</v>
      </c>
      <c r="D186" s="107"/>
      <c r="E186" s="102">
        <v>19964</v>
      </c>
      <c r="F186" s="103">
        <v>31120</v>
      </c>
      <c r="H186" s="53"/>
      <c r="I186" s="106" t="s">
        <v>23</v>
      </c>
      <c r="J186" s="107"/>
      <c r="K186" s="105">
        <v>6402</v>
      </c>
      <c r="L186" s="4">
        <v>0</v>
      </c>
    </row>
    <row r="187" spans="2:12" ht="13.5" customHeight="1">
      <c r="B187" s="53"/>
      <c r="C187" s="112" t="s">
        <v>20</v>
      </c>
      <c r="D187" s="107"/>
      <c r="E187" s="102">
        <v>7331</v>
      </c>
      <c r="F187" s="103">
        <v>11545</v>
      </c>
      <c r="H187" s="53"/>
      <c r="I187" s="112" t="s">
        <v>20</v>
      </c>
      <c r="J187" s="107"/>
      <c r="K187" s="45">
        <v>20477</v>
      </c>
      <c r="L187" s="4">
        <v>22353</v>
      </c>
    </row>
    <row r="188" spans="2:6" ht="13.5" customHeight="1">
      <c r="B188" s="53"/>
      <c r="C188" s="112" t="s">
        <v>42</v>
      </c>
      <c r="D188" s="107"/>
      <c r="E188" s="102">
        <v>0</v>
      </c>
      <c r="F188" s="158" t="s">
        <v>57</v>
      </c>
    </row>
    <row r="189" spans="2:11" ht="13.5" customHeight="1">
      <c r="B189" s="53"/>
      <c r="C189" s="112" t="s">
        <v>146</v>
      </c>
      <c r="D189" s="107"/>
      <c r="E189" s="102">
        <v>0</v>
      </c>
      <c r="F189" s="103">
        <v>16002</v>
      </c>
      <c r="K189" s="157"/>
    </row>
    <row r="190" spans="2:12" ht="13.5" customHeight="1">
      <c r="B190" s="53"/>
      <c r="E190" s="159"/>
      <c r="F190" s="160"/>
      <c r="H190" s="53"/>
      <c r="I190" s="112"/>
      <c r="J190" s="107"/>
      <c r="K190" s="45"/>
      <c r="L190" s="4"/>
    </row>
    <row r="191" spans="2:12" ht="13.5" customHeight="1">
      <c r="B191" s="53" t="s">
        <v>43</v>
      </c>
      <c r="C191" s="112"/>
      <c r="D191" s="107"/>
      <c r="E191" s="152">
        <f>SUM(E192:E199)</f>
        <v>65075</v>
      </c>
      <c r="F191" s="153">
        <f>SUM(F192:F199)</f>
        <v>43538</v>
      </c>
      <c r="H191" s="53"/>
      <c r="I191" s="112"/>
      <c r="J191" s="107"/>
      <c r="K191" s="105"/>
      <c r="L191" s="4"/>
    </row>
    <row r="192" spans="2:12" ht="13.5" customHeight="1">
      <c r="B192" s="53"/>
      <c r="C192" s="112" t="s">
        <v>1</v>
      </c>
      <c r="D192" s="107"/>
      <c r="E192" s="102">
        <v>1015</v>
      </c>
      <c r="F192" s="103">
        <v>1666</v>
      </c>
      <c r="H192" s="53"/>
      <c r="I192" s="112"/>
      <c r="J192" s="107"/>
      <c r="K192" s="105"/>
      <c r="L192" s="4"/>
    </row>
    <row r="193" spans="2:12" ht="13.5" customHeight="1">
      <c r="B193" s="53"/>
      <c r="C193" s="112" t="s">
        <v>8</v>
      </c>
      <c r="D193" s="107"/>
      <c r="E193" s="102">
        <v>1935</v>
      </c>
      <c r="F193" s="103">
        <v>801</v>
      </c>
      <c r="H193" s="53"/>
      <c r="I193" s="112"/>
      <c r="J193" s="107"/>
      <c r="K193" s="105"/>
      <c r="L193" s="4"/>
    </row>
    <row r="194" spans="2:12" ht="13.5" customHeight="1">
      <c r="B194" s="53"/>
      <c r="C194" s="112" t="s">
        <v>4</v>
      </c>
      <c r="D194" s="107"/>
      <c r="E194" s="102">
        <v>4200</v>
      </c>
      <c r="F194" s="103">
        <v>1500</v>
      </c>
      <c r="H194" s="53"/>
      <c r="I194" s="112"/>
      <c r="J194" s="107"/>
      <c r="K194" s="105"/>
      <c r="L194" s="4"/>
    </row>
    <row r="195" spans="2:12" ht="13.5" customHeight="1">
      <c r="B195" s="53"/>
      <c r="C195" s="112" t="s">
        <v>3</v>
      </c>
      <c r="D195" s="107"/>
      <c r="E195" s="40">
        <v>17017</v>
      </c>
      <c r="F195" s="41">
        <v>13027</v>
      </c>
      <c r="H195" s="53"/>
      <c r="I195" s="112"/>
      <c r="J195" s="107"/>
      <c r="K195" s="45"/>
      <c r="L195" s="4"/>
    </row>
    <row r="196" spans="1:248" s="5" customFormat="1" ht="15.75" customHeight="1">
      <c r="A196" s="3"/>
      <c r="B196" s="53"/>
      <c r="C196" s="112" t="s">
        <v>62</v>
      </c>
      <c r="D196" s="107"/>
      <c r="E196" s="40">
        <v>6955</v>
      </c>
      <c r="F196" s="41">
        <v>0</v>
      </c>
      <c r="G196" s="3"/>
      <c r="H196" s="53"/>
      <c r="I196" s="112"/>
      <c r="J196" s="107"/>
      <c r="K196" s="48"/>
      <c r="L196" s="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s="10" customFormat="1" ht="15.75" customHeight="1">
      <c r="A197" s="3"/>
      <c r="B197" s="53"/>
      <c r="C197" s="112" t="s">
        <v>12</v>
      </c>
      <c r="D197" s="107"/>
      <c r="E197" s="40">
        <v>0</v>
      </c>
      <c r="F197" s="41">
        <v>0</v>
      </c>
      <c r="G197" s="3"/>
      <c r="H197" s="53"/>
      <c r="I197" s="106"/>
      <c r="J197" s="107"/>
      <c r="K197" s="105"/>
      <c r="L197" s="4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s="10" customFormat="1" ht="16.5" customHeight="1">
      <c r="A198" s="3"/>
      <c r="B198" s="53"/>
      <c r="C198" s="112" t="s">
        <v>28</v>
      </c>
      <c r="D198" s="107"/>
      <c r="E198" s="50">
        <v>10972</v>
      </c>
      <c r="F198" s="51">
        <v>10844</v>
      </c>
      <c r="G198" s="3"/>
      <c r="H198" s="53"/>
      <c r="I198" s="112"/>
      <c r="J198" s="107"/>
      <c r="K198" s="45"/>
      <c r="L198" s="4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s="10" customFormat="1" ht="16.5" customHeight="1">
      <c r="A199" s="3"/>
      <c r="B199" s="3"/>
      <c r="C199" s="161" t="s">
        <v>20</v>
      </c>
      <c r="D199" s="3"/>
      <c r="E199" s="40">
        <v>22981</v>
      </c>
      <c r="F199" s="41">
        <v>15700</v>
      </c>
      <c r="G199" s="3"/>
      <c r="H199" s="53"/>
      <c r="I199" s="112"/>
      <c r="J199" s="107"/>
      <c r="K199" s="45"/>
      <c r="L199" s="4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s="29" customFormat="1" ht="13.5" customHeight="1">
      <c r="A200" s="3"/>
      <c r="E200" s="162"/>
      <c r="F200" s="163"/>
      <c r="G200" s="3"/>
      <c r="H200" s="53"/>
      <c r="I200" s="106"/>
      <c r="J200" s="107"/>
      <c r="K200" s="105"/>
      <c r="L200" s="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s="29" customFormat="1" ht="13.5" customHeight="1">
      <c r="A201" s="3"/>
      <c r="B201" s="53" t="s">
        <v>44</v>
      </c>
      <c r="C201" s="112"/>
      <c r="D201" s="107"/>
      <c r="E201" s="108">
        <v>1743</v>
      </c>
      <c r="F201" s="109">
        <v>1743</v>
      </c>
      <c r="G201" s="3"/>
      <c r="H201" s="53"/>
      <c r="I201" s="112"/>
      <c r="J201" s="107"/>
      <c r="K201" s="45"/>
      <c r="L201" s="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s="29" customFormat="1" ht="13.5" customHeight="1">
      <c r="A202" s="3"/>
      <c r="B202" s="53"/>
      <c r="C202" s="112" t="s">
        <v>1</v>
      </c>
      <c r="D202" s="107"/>
      <c r="E202" s="152">
        <v>569</v>
      </c>
      <c r="F202" s="153">
        <v>425</v>
      </c>
      <c r="G202" s="3"/>
      <c r="H202" s="53"/>
      <c r="I202" s="112"/>
      <c r="J202" s="107"/>
      <c r="K202" s="45"/>
      <c r="L202" s="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s="29" customFormat="1" ht="13.5" customHeight="1">
      <c r="A203" s="3"/>
      <c r="B203" s="53"/>
      <c r="C203" s="112" t="s">
        <v>3</v>
      </c>
      <c r="D203" s="107"/>
      <c r="E203" s="152">
        <v>1174</v>
      </c>
      <c r="F203" s="153">
        <v>865</v>
      </c>
      <c r="G203" s="3"/>
      <c r="H203" s="3"/>
      <c r="I203" s="3"/>
      <c r="J203" s="3"/>
      <c r="K203" s="45"/>
      <c r="L203" s="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s="29" customFormat="1" ht="13.5" customHeight="1">
      <c r="A204" s="3"/>
      <c r="B204" s="164"/>
      <c r="C204" s="164"/>
      <c r="D204" s="164"/>
      <c r="E204" s="165"/>
      <c r="F204" s="166"/>
      <c r="G204" s="130"/>
      <c r="H204" s="130"/>
      <c r="I204" s="130"/>
      <c r="J204" s="130"/>
      <c r="K204" s="167"/>
      <c r="L204" s="13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s="29" customFormat="1" ht="13.5" customHeight="1">
      <c r="A205" s="3"/>
      <c r="B205" s="53"/>
      <c r="C205" s="112"/>
      <c r="D205" s="107"/>
      <c r="E205" s="141"/>
      <c r="F205" s="141"/>
      <c r="G205" s="3"/>
      <c r="H205" s="3"/>
      <c r="I205" s="3"/>
      <c r="J205" s="3"/>
      <c r="L205" s="84" t="s">
        <v>90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s="29" customFormat="1" ht="13.5" customHeight="1">
      <c r="A206" s="86"/>
      <c r="B206" s="2"/>
      <c r="C206" s="3"/>
      <c r="D206" s="3"/>
      <c r="E206" s="4"/>
      <c r="F206" s="4"/>
      <c r="G206" s="3"/>
      <c r="H206" s="3"/>
      <c r="I206" s="3"/>
      <c r="J206" s="3"/>
      <c r="K206" s="4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2:6" ht="13.5" customHeight="1">
      <c r="B207" s="53"/>
      <c r="C207" s="112"/>
      <c r="D207" s="107"/>
      <c r="E207" s="141"/>
      <c r="F207" s="141"/>
    </row>
    <row r="208" spans="2:6" ht="13.5" customHeight="1">
      <c r="B208" s="53"/>
      <c r="C208" s="112"/>
      <c r="D208" s="107"/>
      <c r="E208" s="85"/>
      <c r="F208" s="85"/>
    </row>
    <row r="209" spans="2:11" ht="13.5" customHeight="1">
      <c r="B209" s="53"/>
      <c r="C209" s="106"/>
      <c r="D209" s="107"/>
      <c r="E209" s="141"/>
      <c r="F209" s="141"/>
      <c r="H209" s="53"/>
      <c r="I209" s="106"/>
      <c r="J209" s="107"/>
      <c r="K209" s="141"/>
    </row>
    <row r="210" ht="13.5" customHeight="1"/>
    <row r="211" spans="2:6" ht="13.5" customHeight="1">
      <c r="B211" s="53"/>
      <c r="C211" s="112"/>
      <c r="D211" s="107"/>
      <c r="E211" s="168"/>
      <c r="F211" s="168"/>
    </row>
    <row r="212" spans="2:6" ht="13.5">
      <c r="B212" s="53"/>
      <c r="C212" s="112"/>
      <c r="D212" s="107"/>
      <c r="E212" s="168"/>
      <c r="F212" s="168"/>
    </row>
    <row r="213" spans="2:6" ht="13.5">
      <c r="B213" s="53"/>
      <c r="C213" s="112"/>
      <c r="D213" s="107"/>
      <c r="E213" s="168"/>
      <c r="F213" s="168"/>
    </row>
    <row r="214" spans="2:6" ht="13.5">
      <c r="B214" s="53"/>
      <c r="C214" s="106"/>
      <c r="D214" s="107"/>
      <c r="E214" s="168"/>
      <c r="F214" s="168"/>
    </row>
    <row r="215" spans="2:6" ht="13.5">
      <c r="B215" s="53"/>
      <c r="C215" s="106"/>
      <c r="D215" s="107"/>
      <c r="E215" s="168"/>
      <c r="F215" s="168"/>
    </row>
    <row r="216" spans="2:6" ht="13.5">
      <c r="B216" s="53"/>
      <c r="C216" s="106"/>
      <c r="D216" s="107"/>
      <c r="E216" s="168"/>
      <c r="F216" s="168"/>
    </row>
    <row r="217" spans="2:6" ht="13.5">
      <c r="B217" s="53"/>
      <c r="C217" s="112"/>
      <c r="D217" s="107"/>
      <c r="E217" s="85"/>
      <c r="F217" s="85"/>
    </row>
    <row r="218" spans="2:6" ht="13.5">
      <c r="B218" s="53"/>
      <c r="C218" s="106"/>
      <c r="D218" s="107"/>
      <c r="E218" s="85"/>
      <c r="F218" s="85"/>
    </row>
    <row r="219" spans="1:2" ht="13.5">
      <c r="A219" s="130"/>
      <c r="B219" s="3"/>
    </row>
    <row r="220" spans="2:10" ht="13.5">
      <c r="B220" s="53"/>
      <c r="E220" s="169"/>
      <c r="F220" s="169"/>
      <c r="H220" s="53"/>
      <c r="I220" s="101"/>
      <c r="J220" s="95"/>
    </row>
    <row r="221" spans="2:10" ht="13.5">
      <c r="B221" s="53"/>
      <c r="C221" s="106"/>
      <c r="D221" s="107"/>
      <c r="E221" s="170"/>
      <c r="F221" s="170"/>
      <c r="H221" s="126"/>
      <c r="J221" s="171"/>
    </row>
  </sheetData>
  <printOptions/>
  <pageMargins left="0.5118110236220472" right="0.3937007874015748" top="0.7874015748031497" bottom="0.5118110236220472" header="0" footer="0.5118110236220472"/>
  <pageSetup horizontalDpi="600" verticalDpi="600" orientation="portrait" paperSize="9" scale="81" r:id="rId1"/>
  <rowBreaks count="2" manualBreakCount="2">
    <brk id="70" max="11" man="1"/>
    <brk id="1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2008-06-05T07:02:41Z</dcterms:created>
  <dcterms:modified xsi:type="dcterms:W3CDTF">2008-06-05T07:03:37Z</dcterms:modified>
  <cp:category/>
  <cp:version/>
  <cp:contentType/>
  <cp:contentStatus/>
</cp:coreProperties>
</file>