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７－１０・１１" sheetId="1" r:id="rId1"/>
  </sheets>
  <externalReferences>
    <externalReference r:id="rId4"/>
  </externalReferences>
  <definedNames>
    <definedName name="_xlnm.Print_Area" localSheetId="0">'７－１０・１１'!$A$1:$L$211</definedName>
    <definedName name="_xlnm.Print_Area">'/tmp/tmpaf8bb3mm\庁内照会\[00情報化推進室.xls]７－１０・１１'!$A$1:$L$40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<sst xmlns="http://schemas.openxmlformats.org/spreadsheetml/2006/main" count="344" uniqueCount="163">
  <si>
    <t>ト   ン   数</t>
  </si>
  <si>
    <t>韓国</t>
  </si>
  <si>
    <t>金属鉱</t>
  </si>
  <si>
    <t>台湾</t>
  </si>
  <si>
    <t>中国</t>
  </si>
  <si>
    <t>インドネシア</t>
  </si>
  <si>
    <t>非金属鉱物</t>
  </si>
  <si>
    <t>鉄鋼</t>
  </si>
  <si>
    <t>鋼材</t>
  </si>
  <si>
    <t>中国（ホンコン）</t>
  </si>
  <si>
    <t>シンガポール</t>
  </si>
  <si>
    <t>タイ</t>
  </si>
  <si>
    <t>マレーシア</t>
  </si>
  <si>
    <t>ベトナム</t>
  </si>
  <si>
    <t>アラブ首長国</t>
  </si>
  <si>
    <t>イラン</t>
  </si>
  <si>
    <t>サウジアラビア</t>
  </si>
  <si>
    <t>アメリカ</t>
  </si>
  <si>
    <t>オーストラリア</t>
  </si>
  <si>
    <t>麦</t>
  </si>
  <si>
    <t>ロシア</t>
  </si>
  <si>
    <t>ペルー</t>
  </si>
  <si>
    <t>ソロモン諸島</t>
  </si>
  <si>
    <t>メキシコ</t>
  </si>
  <si>
    <t>北朝鮮</t>
  </si>
  <si>
    <t>非鉄金属</t>
  </si>
  <si>
    <t>金属製品</t>
  </si>
  <si>
    <t>化学肥料</t>
  </si>
  <si>
    <t>染料等その他化学工業品</t>
  </si>
  <si>
    <t>紙・パルプ</t>
  </si>
  <si>
    <t>糸及び紡績半製品</t>
  </si>
  <si>
    <t>砂糖</t>
  </si>
  <si>
    <t>製造食品</t>
  </si>
  <si>
    <t>オ－ストラリア</t>
  </si>
  <si>
    <t>家具装備品</t>
  </si>
  <si>
    <t>コークス</t>
  </si>
  <si>
    <t>金属くず</t>
  </si>
  <si>
    <t>ベリーズ</t>
  </si>
  <si>
    <t>化学薬品</t>
  </si>
  <si>
    <t>カタール</t>
  </si>
  <si>
    <t>動植物性製造飼肥料</t>
  </si>
  <si>
    <t>ニュージーランド</t>
  </si>
  <si>
    <t>カナダ</t>
  </si>
  <si>
    <t>７－１０  姫路港品種別輸出状況</t>
  </si>
  <si>
    <t>区分</t>
  </si>
  <si>
    <t>平成 18年</t>
  </si>
  <si>
    <t xml:space="preserve"> 19 年</t>
  </si>
  <si>
    <t>品種及び仕向国</t>
  </si>
  <si>
    <t>品種及び仕出国</t>
  </si>
  <si>
    <t>合計</t>
  </si>
  <si>
    <t>電気機械</t>
  </si>
  <si>
    <t>製材</t>
  </si>
  <si>
    <t>台湾</t>
  </si>
  <si>
    <t>重油</t>
  </si>
  <si>
    <t>韓国</t>
  </si>
  <si>
    <t>コークス</t>
  </si>
  <si>
    <t>中国</t>
  </si>
  <si>
    <t>化学薬品</t>
  </si>
  <si>
    <t>砂利・砂</t>
  </si>
  <si>
    <t>オーストラリア</t>
  </si>
  <si>
    <t>化学肥料</t>
  </si>
  <si>
    <t>ベトナム</t>
  </si>
  <si>
    <t>染料等その他化学工業品</t>
  </si>
  <si>
    <t>韓国</t>
  </si>
  <si>
    <t>製造食品</t>
  </si>
  <si>
    <t>シンガポール</t>
  </si>
  <si>
    <t>タイ</t>
  </si>
  <si>
    <t>糸及び紡績半製品</t>
  </si>
  <si>
    <t>アメリカ</t>
  </si>
  <si>
    <t>砂糖</t>
  </si>
  <si>
    <t>家具装備品</t>
  </si>
  <si>
    <t>ゴム製品</t>
  </si>
  <si>
    <t>その他製造工業品</t>
  </si>
  <si>
    <t>金属くず</t>
  </si>
  <si>
    <t>ギニア</t>
  </si>
  <si>
    <t>ベトナム</t>
  </si>
  <si>
    <t>パナマ</t>
  </si>
  <si>
    <t>メキシコ</t>
  </si>
  <si>
    <t>廃棄物</t>
  </si>
  <si>
    <t>非鉄金属</t>
  </si>
  <si>
    <t>フィリピン</t>
  </si>
  <si>
    <t>その他日用品</t>
  </si>
  <si>
    <t>金属製品</t>
  </si>
  <si>
    <t>その他輸送用車両</t>
  </si>
  <si>
    <t>その他輸送機械</t>
  </si>
  <si>
    <t>タイ</t>
  </si>
  <si>
    <t>フィジー</t>
  </si>
  <si>
    <t>産業機械</t>
  </si>
  <si>
    <t>資料：兵庫県県土整備部土木局港湾課「港湾統計」</t>
  </si>
  <si>
    <t>７－１１  姫路港品種別輸入状況</t>
  </si>
  <si>
    <t>南アフリカ</t>
  </si>
  <si>
    <t>-</t>
  </si>
  <si>
    <t>アルジェリア</t>
  </si>
  <si>
    <t>リベリア</t>
  </si>
  <si>
    <t>リトアニア</t>
  </si>
  <si>
    <t>カナダ</t>
  </si>
  <si>
    <t>米</t>
  </si>
  <si>
    <t>チリ</t>
  </si>
  <si>
    <t>タイ</t>
  </si>
  <si>
    <t>アメリカ</t>
  </si>
  <si>
    <t>豆類</t>
  </si>
  <si>
    <t>中国</t>
  </si>
  <si>
    <t>インド</t>
  </si>
  <si>
    <t>石材</t>
  </si>
  <si>
    <t>その他雑穀</t>
  </si>
  <si>
    <t>原塩</t>
  </si>
  <si>
    <t>その他農産品</t>
  </si>
  <si>
    <t>インドネシア</t>
  </si>
  <si>
    <t>非金属鉱物</t>
  </si>
  <si>
    <t>水産品</t>
  </si>
  <si>
    <t>北朝鮮</t>
  </si>
  <si>
    <t>中国（ホンコン）</t>
  </si>
  <si>
    <t>原木</t>
  </si>
  <si>
    <t>パプアニューギニア</t>
  </si>
  <si>
    <t>カナダ</t>
  </si>
  <si>
    <t>鉄鋼</t>
  </si>
  <si>
    <t>製材</t>
  </si>
  <si>
    <t>ロシア</t>
  </si>
  <si>
    <t>薪炭</t>
  </si>
  <si>
    <t>カザフスタン</t>
  </si>
  <si>
    <t>オーストラリア</t>
  </si>
  <si>
    <t>木材チップ</t>
  </si>
  <si>
    <t>フィリピン</t>
  </si>
  <si>
    <t>鋼材</t>
  </si>
  <si>
    <t>ニュージーランド</t>
  </si>
  <si>
    <t>北朝鮮</t>
  </si>
  <si>
    <t>石炭</t>
  </si>
  <si>
    <t>トルコ</t>
  </si>
  <si>
    <t>台湾</t>
  </si>
  <si>
    <t>中国（ホンコン）</t>
  </si>
  <si>
    <t>鉄鉱石</t>
  </si>
  <si>
    <t>中国</t>
  </si>
  <si>
    <t>産業機械</t>
  </si>
  <si>
    <t>金属鉱</t>
  </si>
  <si>
    <t>ドイツ</t>
  </si>
  <si>
    <t xml:space="preserve">韓国 </t>
  </si>
  <si>
    <t>７－１１  姫路港品種別輸入状況（つづき）</t>
  </si>
  <si>
    <t>その他機械</t>
  </si>
  <si>
    <t>セメント</t>
  </si>
  <si>
    <t>窯業品</t>
  </si>
  <si>
    <t>陶磁器</t>
  </si>
  <si>
    <t>石油製品</t>
  </si>
  <si>
    <t>その他繊維工業品</t>
  </si>
  <si>
    <t>ＬＮＧ（液化天然ガス）</t>
  </si>
  <si>
    <t>ブルネイ</t>
  </si>
  <si>
    <t>アラブ首長国</t>
  </si>
  <si>
    <t>オマーン</t>
  </si>
  <si>
    <t>カタール</t>
  </si>
  <si>
    <t>飲料</t>
  </si>
  <si>
    <t>トリニダード</t>
  </si>
  <si>
    <t>エジプト</t>
  </si>
  <si>
    <t>ＬＰＧ（液化石油ガス）</t>
  </si>
  <si>
    <t>ゴム製品</t>
  </si>
  <si>
    <t>その他石油製品</t>
  </si>
  <si>
    <t>重油</t>
  </si>
  <si>
    <t>木製品</t>
  </si>
  <si>
    <t>ガラス類</t>
  </si>
  <si>
    <t>その他製造工業品</t>
  </si>
  <si>
    <t>石炭製品</t>
  </si>
  <si>
    <t>フィジー</t>
  </si>
  <si>
    <t>再利用資材</t>
  </si>
  <si>
    <t>-</t>
  </si>
  <si>
    <t>チリ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</si>
</sst>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/>
    </border>
    <border>
      <left style="hair"/>
      <right style="thin"/>
      <top style="hair">
        <color indexed="8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thin"/>
      <top/>
      <bottom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hair">
        <color indexed="8"/>
      </bottom>
    </border>
    <border>
      <left/>
      <right>
        <color indexed="63"/>
      </right>
      <top style="thin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1" fontId="25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41" fontId="27" fillId="0" borderId="0" xfId="0" applyNumberFormat="1" applyFont="1" applyBorder="1" applyAlignment="1">
      <alignment vertical="center"/>
    </xf>
    <xf numFmtId="41" fontId="27" fillId="0" borderId="0" xfId="49" applyNumberFormat="1" applyFont="1" applyBorder="1" applyAlignment="1">
      <alignment vertical="center"/>
    </xf>
    <xf numFmtId="41" fontId="27" fillId="0" borderId="0" xfId="0" applyNumberFormat="1" applyFont="1" applyBorder="1" applyAlignment="1">
      <alignment horizontal="left" vertical="center"/>
    </xf>
    <xf numFmtId="41" fontId="27" fillId="0" borderId="0" xfId="49" applyNumberFormat="1" applyFont="1" applyBorder="1" applyAlignment="1">
      <alignment horizontal="right" vertical="center"/>
    </xf>
    <xf numFmtId="41" fontId="27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Continuous" vertical="center"/>
    </xf>
    <xf numFmtId="41" fontId="27" fillId="0" borderId="11" xfId="0" applyNumberFormat="1" applyFont="1" applyBorder="1" applyAlignment="1">
      <alignment vertical="center"/>
    </xf>
    <xf numFmtId="41" fontId="27" fillId="0" borderId="12" xfId="0" applyNumberFormat="1" applyFont="1" applyBorder="1" applyAlignment="1" applyProtection="1">
      <alignment horizontal="center" vertical="center"/>
      <protection locked="0"/>
    </xf>
    <xf numFmtId="41" fontId="27" fillId="0" borderId="13" xfId="49" applyNumberFormat="1" applyFont="1" applyBorder="1" applyAlignment="1" applyProtection="1">
      <alignment horizontal="center" vertical="center"/>
      <protection locked="0"/>
    </xf>
    <xf numFmtId="41" fontId="27" fillId="0" borderId="14" xfId="0" applyNumberFormat="1" applyFont="1" applyBorder="1" applyAlignment="1" applyProtection="1">
      <alignment horizontal="center" vertical="center"/>
      <protection locked="0"/>
    </xf>
    <xf numFmtId="41" fontId="27" fillId="0" borderId="15" xfId="49" applyNumberFormat="1" applyFont="1" applyBorder="1" applyAlignment="1" applyProtection="1">
      <alignment horizontal="center" vertical="center"/>
      <protection locked="0"/>
    </xf>
    <xf numFmtId="41" fontId="27" fillId="0" borderId="16" xfId="0" applyNumberFormat="1" applyFont="1" applyBorder="1" applyAlignment="1">
      <alignment horizontal="centerContinuous" vertical="center"/>
    </xf>
    <xf numFmtId="41" fontId="27" fillId="0" borderId="17" xfId="0" applyNumberFormat="1" applyFont="1" applyBorder="1" applyAlignment="1">
      <alignment horizontal="centerContinuous" vertical="center"/>
    </xf>
    <xf numFmtId="41" fontId="27" fillId="0" borderId="17" xfId="0" applyNumberFormat="1" applyFont="1" applyBorder="1" applyAlignment="1">
      <alignment vertical="center"/>
    </xf>
    <xf numFmtId="41" fontId="27" fillId="0" borderId="18" xfId="0" applyNumberFormat="1" applyFont="1" applyBorder="1" applyAlignment="1">
      <alignment horizontal="center" vertical="center"/>
    </xf>
    <xf numFmtId="41" fontId="27" fillId="0" borderId="19" xfId="49" applyNumberFormat="1" applyFont="1" applyBorder="1" applyAlignment="1">
      <alignment horizontal="center" vertical="center"/>
    </xf>
    <xf numFmtId="41" fontId="27" fillId="0" borderId="20" xfId="0" applyNumberFormat="1" applyFont="1" applyBorder="1" applyAlignment="1">
      <alignment horizontal="center" vertical="center"/>
    </xf>
    <xf numFmtId="41" fontId="27" fillId="0" borderId="16" xfId="49" applyNumberFormat="1" applyFont="1" applyBorder="1" applyAlignment="1">
      <alignment horizontal="center" vertical="center"/>
    </xf>
    <xf numFmtId="41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21" xfId="0" applyNumberFormat="1" applyFont="1" applyBorder="1" applyAlignment="1" applyProtection="1">
      <alignment horizontal="distributed" vertical="center"/>
      <protection locked="0"/>
    </xf>
    <xf numFmtId="41" fontId="27" fillId="0" borderId="22" xfId="0" applyNumberFormat="1" applyFont="1" applyBorder="1" applyAlignment="1">
      <alignment vertical="center"/>
    </xf>
    <xf numFmtId="41" fontId="27" fillId="0" borderId="23" xfId="49" applyNumberFormat="1" applyFont="1" applyBorder="1" applyAlignment="1">
      <alignment vertical="center"/>
    </xf>
    <xf numFmtId="41" fontId="27" fillId="0" borderId="24" xfId="0" applyNumberFormat="1" applyFont="1" applyBorder="1" applyAlignment="1">
      <alignment vertical="center"/>
    </xf>
    <xf numFmtId="41" fontId="27" fillId="0" borderId="25" xfId="0" applyNumberFormat="1" applyFont="1" applyBorder="1" applyAlignment="1">
      <alignment vertical="center"/>
    </xf>
    <xf numFmtId="41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 applyProtection="1">
      <alignment horizontal="distributed" vertical="center"/>
      <protection locked="0"/>
    </xf>
    <xf numFmtId="41" fontId="27" fillId="0" borderId="26" xfId="0" applyNumberFormat="1" applyFont="1" applyBorder="1" applyAlignment="1">
      <alignment vertical="center"/>
    </xf>
    <xf numFmtId="41" fontId="27" fillId="0" borderId="27" xfId="0" applyNumberFormat="1" applyFont="1" applyBorder="1" applyAlignment="1">
      <alignment vertical="center"/>
    </xf>
    <xf numFmtId="41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distributed" vertical="center"/>
      <protection locked="0"/>
    </xf>
    <xf numFmtId="41" fontId="27" fillId="0" borderId="0" xfId="0" applyNumberFormat="1" applyFont="1" applyFill="1" applyBorder="1" applyAlignment="1">
      <alignment vertical="center"/>
    </xf>
    <xf numFmtId="41" fontId="27" fillId="0" borderId="28" xfId="0" applyNumberFormat="1" applyFont="1" applyBorder="1" applyAlignment="1">
      <alignment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left" vertical="center"/>
    </xf>
    <xf numFmtId="41" fontId="27" fillId="0" borderId="28" xfId="0" applyNumberFormat="1" applyFont="1" applyFill="1" applyBorder="1" applyAlignment="1">
      <alignment horizontal="right" vertical="center"/>
    </xf>
    <xf numFmtId="41" fontId="27" fillId="0" borderId="0" xfId="0" applyNumberFormat="1" applyFont="1" applyBorder="1" applyAlignment="1" applyProtection="1">
      <alignment horizontal="left" vertical="center"/>
      <protection locked="0"/>
    </xf>
    <xf numFmtId="41" fontId="27" fillId="0" borderId="26" xfId="0" applyNumberFormat="1" applyFont="1" applyBorder="1" applyAlignment="1" applyProtection="1">
      <alignment horizontal="right" vertical="center"/>
      <protection locked="0"/>
    </xf>
    <xf numFmtId="41" fontId="27" fillId="0" borderId="27" xfId="0" applyNumberFormat="1" applyFont="1" applyFill="1" applyBorder="1" applyAlignment="1">
      <alignment horizontal="right" vertical="center"/>
    </xf>
    <xf numFmtId="41" fontId="27" fillId="0" borderId="27" xfId="49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distributed" vertical="center"/>
    </xf>
    <xf numFmtId="41" fontId="27" fillId="0" borderId="26" xfId="0" applyNumberFormat="1" applyFont="1" applyFill="1" applyBorder="1" applyAlignment="1">
      <alignment vertical="center"/>
    </xf>
    <xf numFmtId="41" fontId="27" fillId="0" borderId="27" xfId="0" applyNumberFormat="1" applyFont="1" applyFill="1" applyBorder="1" applyAlignment="1">
      <alignment vertical="center"/>
    </xf>
    <xf numFmtId="41" fontId="27" fillId="0" borderId="26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horizontal="distributed" vertical="center"/>
    </xf>
    <xf numFmtId="41" fontId="27" fillId="0" borderId="0" xfId="0" applyNumberFormat="1" applyFont="1" applyBorder="1" applyAlignment="1">
      <alignment horizontal="centerContinuous" vertical="center"/>
    </xf>
    <xf numFmtId="41" fontId="27" fillId="0" borderId="0" xfId="0" applyNumberFormat="1" applyFont="1" applyFill="1" applyBorder="1" applyAlignment="1" applyProtection="1">
      <alignment horizontal="distributed" vertical="center"/>
      <protection locked="0"/>
    </xf>
    <xf numFmtId="41" fontId="27" fillId="0" borderId="29" xfId="0" applyNumberFormat="1" applyFont="1" applyBorder="1" applyAlignment="1">
      <alignment vertical="center"/>
    </xf>
    <xf numFmtId="41" fontId="27" fillId="0" borderId="29" xfId="0" applyNumberFormat="1" applyFont="1" applyFill="1" applyBorder="1" applyAlignment="1">
      <alignment horizontal="left" vertical="center"/>
    </xf>
    <xf numFmtId="41" fontId="27" fillId="0" borderId="29" xfId="0" applyNumberFormat="1" applyFont="1" applyFill="1" applyBorder="1" applyAlignment="1" applyProtection="1">
      <alignment horizontal="distributed" vertical="center"/>
      <protection locked="0"/>
    </xf>
    <xf numFmtId="41" fontId="27" fillId="0" borderId="29" xfId="0" applyNumberFormat="1" applyFont="1" applyFill="1" applyBorder="1" applyAlignment="1">
      <alignment vertical="center"/>
    </xf>
    <xf numFmtId="41" fontId="27" fillId="0" borderId="30" xfId="0" applyNumberFormat="1" applyFont="1" applyBorder="1" applyAlignment="1">
      <alignment vertical="center"/>
    </xf>
    <xf numFmtId="41" fontId="27" fillId="0" borderId="31" xfId="49" applyNumberFormat="1" applyFont="1" applyBorder="1" applyAlignment="1">
      <alignment vertical="center"/>
    </xf>
    <xf numFmtId="41" fontId="27" fillId="0" borderId="32" xfId="0" applyNumberFormat="1" applyFont="1" applyBorder="1" applyAlignment="1">
      <alignment vertical="center"/>
    </xf>
    <xf numFmtId="41" fontId="27" fillId="0" borderId="0" xfId="0" applyNumberFormat="1" applyFont="1" applyFill="1" applyBorder="1" applyAlignment="1">
      <alignment horizontal="distributed" vertical="center"/>
    </xf>
    <xf numFmtId="0" fontId="27" fillId="0" borderId="0" xfId="0" applyNumberFormat="1" applyFont="1" applyBorder="1" applyAlignment="1">
      <alignment horizontal="right"/>
    </xf>
    <xf numFmtId="41" fontId="25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27" fillId="0" borderId="33" xfId="0" applyNumberFormat="1" applyFont="1" applyBorder="1" applyAlignment="1">
      <alignment vertical="center"/>
    </xf>
    <xf numFmtId="41" fontId="27" fillId="0" borderId="34" xfId="0" applyNumberFormat="1" applyFont="1" applyBorder="1" applyAlignment="1" applyProtection="1">
      <alignment horizontal="center" vertical="center"/>
      <protection locked="0"/>
    </xf>
    <xf numFmtId="41" fontId="27" fillId="0" borderId="35" xfId="49" applyNumberFormat="1" applyFont="1" applyBorder="1" applyAlignment="1" applyProtection="1">
      <alignment horizontal="center" vertical="center"/>
      <protection locked="0"/>
    </xf>
    <xf numFmtId="41" fontId="27" fillId="0" borderId="36" xfId="49" applyNumberFormat="1" applyFont="1" applyBorder="1" applyAlignment="1" applyProtection="1">
      <alignment horizontal="center" vertical="center"/>
      <protection locked="0"/>
    </xf>
    <xf numFmtId="41" fontId="27" fillId="0" borderId="37" xfId="0" applyNumberFormat="1" applyFont="1" applyBorder="1" applyAlignment="1">
      <alignment horizontal="center" vertical="center"/>
    </xf>
    <xf numFmtId="41" fontId="27" fillId="0" borderId="38" xfId="49" applyNumberFormat="1" applyFont="1" applyBorder="1" applyAlignment="1">
      <alignment horizontal="center" vertical="center"/>
    </xf>
    <xf numFmtId="41" fontId="27" fillId="0" borderId="39" xfId="49" applyNumberFormat="1" applyFont="1" applyBorder="1" applyAlignment="1">
      <alignment horizontal="center" vertical="center"/>
    </xf>
    <xf numFmtId="41" fontId="27" fillId="0" borderId="28" xfId="0" applyNumberFormat="1" applyFont="1" applyBorder="1" applyAlignment="1">
      <alignment horizontal="center" vertical="center"/>
    </xf>
    <xf numFmtId="41" fontId="27" fillId="0" borderId="40" xfId="49" applyNumberFormat="1" applyFont="1" applyBorder="1" applyAlignment="1">
      <alignment horizontal="center" vertical="center"/>
    </xf>
    <xf numFmtId="41" fontId="27" fillId="0" borderId="41" xfId="49" applyNumberFormat="1" applyFont="1" applyBorder="1" applyAlignment="1">
      <alignment vertical="center"/>
    </xf>
    <xf numFmtId="41" fontId="27" fillId="0" borderId="40" xfId="49" applyNumberFormat="1" applyFont="1" applyBorder="1" applyAlignment="1">
      <alignment vertical="center"/>
    </xf>
    <xf numFmtId="41" fontId="27" fillId="0" borderId="28" xfId="0" applyNumberFormat="1" applyFont="1" applyFill="1" applyBorder="1" applyAlignment="1" applyProtection="1">
      <alignment horizontal="right" vertical="center"/>
      <protection locked="0"/>
    </xf>
    <xf numFmtId="41" fontId="27" fillId="0" borderId="40" xfId="49" applyNumberFormat="1" applyFont="1" applyFill="1" applyBorder="1" applyAlignment="1" applyProtection="1">
      <alignment horizontal="right" vertical="center"/>
      <protection locked="0"/>
    </xf>
    <xf numFmtId="41" fontId="27" fillId="0" borderId="41" xfId="0" applyNumberFormat="1" applyFont="1" applyBorder="1" applyAlignment="1" applyProtection="1">
      <alignment horizontal="right" vertical="center"/>
      <protection locked="0"/>
    </xf>
    <xf numFmtId="41" fontId="27" fillId="0" borderId="40" xfId="49" applyNumberFormat="1" applyFont="1" applyBorder="1" applyAlignment="1" applyProtection="1">
      <alignment horizontal="right" vertical="center"/>
      <protection locked="0"/>
    </xf>
    <xf numFmtId="41" fontId="27" fillId="0" borderId="28" xfId="0" applyNumberFormat="1" applyFont="1" applyBorder="1" applyAlignment="1" applyProtection="1">
      <alignment horizontal="right" vertical="center"/>
      <protection locked="0"/>
    </xf>
    <xf numFmtId="41" fontId="27" fillId="0" borderId="41" xfId="49" applyNumberFormat="1" applyFont="1" applyBorder="1" applyAlignment="1" applyProtection="1">
      <alignment horizontal="right" vertical="center"/>
      <protection locked="0"/>
    </xf>
    <xf numFmtId="41" fontId="27" fillId="0" borderId="40" xfId="0" applyNumberFormat="1" applyFont="1" applyBorder="1" applyAlignment="1">
      <alignment vertical="center"/>
    </xf>
    <xf numFmtId="41" fontId="27" fillId="0" borderId="41" xfId="0" applyNumberFormat="1" applyFont="1" applyBorder="1" applyAlignment="1">
      <alignment vertical="center"/>
    </xf>
    <xf numFmtId="41" fontId="27" fillId="0" borderId="28" xfId="0" applyNumberFormat="1" applyFont="1" applyFill="1" applyBorder="1" applyAlignment="1">
      <alignment vertical="center"/>
    </xf>
    <xf numFmtId="41" fontId="27" fillId="0" borderId="40" xfId="49" applyNumberFormat="1" applyFont="1" applyFill="1" applyBorder="1" applyAlignment="1">
      <alignment vertical="center"/>
    </xf>
    <xf numFmtId="41" fontId="27" fillId="0" borderId="42" xfId="0" applyNumberFormat="1" applyFont="1" applyBorder="1" applyAlignment="1">
      <alignment vertical="center"/>
    </xf>
    <xf numFmtId="41" fontId="27" fillId="0" borderId="42" xfId="0" applyNumberFormat="1" applyFont="1" applyBorder="1" applyAlignment="1" applyProtection="1">
      <alignment horizontal="left" vertical="center"/>
      <protection locked="0"/>
    </xf>
    <xf numFmtId="0" fontId="27" fillId="0" borderId="42" xfId="0" applyNumberFormat="1" applyFont="1" applyFill="1" applyBorder="1" applyAlignment="1" applyProtection="1">
      <alignment horizontal="distributed" vertical="center"/>
      <protection locked="0"/>
    </xf>
    <xf numFmtId="41" fontId="27" fillId="0" borderId="42" xfId="0" applyNumberFormat="1" applyFont="1" applyFill="1" applyBorder="1" applyAlignment="1">
      <alignment vertical="center"/>
    </xf>
    <xf numFmtId="41" fontId="27" fillId="0" borderId="43" xfId="0" applyNumberFormat="1" applyFont="1" applyBorder="1" applyAlignment="1" applyProtection="1">
      <alignment horizontal="right" vertical="center"/>
      <protection locked="0"/>
    </xf>
    <xf numFmtId="41" fontId="27" fillId="0" borderId="44" xfId="49" applyNumberFormat="1" applyFont="1" applyBorder="1" applyAlignment="1" applyProtection="1">
      <alignment horizontal="right" vertical="center"/>
      <protection locked="0"/>
    </xf>
    <xf numFmtId="41" fontId="27" fillId="0" borderId="43" xfId="0" applyNumberFormat="1" applyFont="1" applyBorder="1" applyAlignment="1">
      <alignment vertical="center"/>
    </xf>
    <xf numFmtId="41" fontId="27" fillId="0" borderId="45" xfId="49" applyNumberFormat="1" applyFont="1" applyBorder="1" applyAlignment="1">
      <alignment vertical="center"/>
    </xf>
    <xf numFmtId="41" fontId="27" fillId="0" borderId="0" xfId="0" applyNumberFormat="1" applyFont="1" applyBorder="1" applyAlignment="1" applyProtection="1">
      <alignment horizontal="right" vertical="center"/>
      <protection locked="0"/>
    </xf>
    <xf numFmtId="41" fontId="27" fillId="0" borderId="0" xfId="49" applyNumberFormat="1" applyFont="1" applyBorder="1" applyAlignment="1" applyProtection="1">
      <alignment horizontal="right" vertical="center"/>
      <protection locked="0"/>
    </xf>
    <xf numFmtId="0" fontId="27" fillId="0" borderId="29" xfId="0" applyNumberFormat="1" applyFont="1" applyBorder="1" applyAlignment="1" applyProtection="1">
      <alignment horizontal="distributed" vertical="center"/>
      <protection locked="0"/>
    </xf>
    <xf numFmtId="41" fontId="27" fillId="0" borderId="29" xfId="49" applyNumberFormat="1" applyFont="1" applyBorder="1" applyAlignment="1">
      <alignment vertical="center"/>
    </xf>
    <xf numFmtId="0" fontId="27" fillId="0" borderId="29" xfId="0" applyNumberFormat="1" applyFont="1" applyBorder="1" applyAlignment="1">
      <alignment horizontal="distributed" vertical="center"/>
    </xf>
    <xf numFmtId="41" fontId="27" fillId="0" borderId="29" xfId="49" applyNumberFormat="1" applyFont="1" applyBorder="1" applyAlignment="1">
      <alignment horizontal="right" vertical="center"/>
    </xf>
    <xf numFmtId="0" fontId="27" fillId="0" borderId="10" xfId="0" applyNumberFormat="1" applyFont="1" applyBorder="1" applyAlignment="1">
      <alignment horizontal="distributed" vertical="center"/>
    </xf>
    <xf numFmtId="41" fontId="27" fillId="0" borderId="46" xfId="49" applyNumberFormat="1" applyFont="1" applyBorder="1" applyAlignment="1" applyProtection="1">
      <alignment horizontal="center" vertical="center"/>
      <protection locked="0"/>
    </xf>
    <xf numFmtId="41" fontId="27" fillId="0" borderId="47" xfId="49" applyNumberFormat="1" applyFont="1" applyBorder="1" applyAlignment="1" applyProtection="1">
      <alignment horizontal="center" vertical="center"/>
      <protection locked="0"/>
    </xf>
    <xf numFmtId="41" fontId="27" fillId="0" borderId="17" xfId="0" applyNumberFormat="1" applyFont="1" applyBorder="1" applyAlignment="1">
      <alignment horizontal="left" vertical="center"/>
    </xf>
    <xf numFmtId="0" fontId="27" fillId="0" borderId="16" xfId="0" applyNumberFormat="1" applyFont="1" applyBorder="1" applyAlignment="1">
      <alignment horizontal="distributed" vertical="center"/>
    </xf>
    <xf numFmtId="41" fontId="27" fillId="0" borderId="48" xfId="49" applyNumberFormat="1" applyFont="1" applyBorder="1" applyAlignment="1">
      <alignment horizontal="center" vertical="center"/>
    </xf>
    <xf numFmtId="41" fontId="27" fillId="0" borderId="26" xfId="0" applyNumberFormat="1" applyFont="1" applyBorder="1" applyAlignment="1">
      <alignment horizontal="center" vertical="center"/>
    </xf>
    <xf numFmtId="41" fontId="27" fillId="0" borderId="49" xfId="49" applyNumberFormat="1" applyFont="1" applyBorder="1" applyAlignment="1">
      <alignment horizontal="center" vertical="center"/>
    </xf>
    <xf numFmtId="41" fontId="27" fillId="0" borderId="0" xfId="49" applyNumberFormat="1" applyFont="1" applyBorder="1" applyAlignment="1">
      <alignment horizontal="center" vertical="center"/>
    </xf>
    <xf numFmtId="41" fontId="27" fillId="0" borderId="49" xfId="49" applyNumberFormat="1" applyFont="1" applyBorder="1" applyAlignment="1">
      <alignment vertical="center"/>
    </xf>
    <xf numFmtId="41" fontId="27" fillId="0" borderId="26" xfId="0" applyNumberFormat="1" applyFont="1" applyFill="1" applyBorder="1" applyAlignment="1" applyProtection="1">
      <alignment horizontal="right" vertical="center"/>
      <protection locked="0"/>
    </xf>
    <xf numFmtId="41" fontId="27" fillId="0" borderId="49" xfId="49" applyNumberFormat="1" applyFont="1" applyBorder="1" applyAlignment="1" applyProtection="1">
      <alignment horizontal="right" vertical="center"/>
      <protection locked="0"/>
    </xf>
    <xf numFmtId="41" fontId="27" fillId="0" borderId="49" xfId="0" applyNumberFormat="1" applyFont="1" applyBorder="1" applyAlignment="1">
      <alignment vertical="center"/>
    </xf>
    <xf numFmtId="41" fontId="27" fillId="0" borderId="50" xfId="0" applyNumberFormat="1" applyFont="1" applyBorder="1" applyAlignment="1">
      <alignment vertical="center"/>
    </xf>
    <xf numFmtId="41" fontId="27" fillId="0" borderId="0" xfId="49" applyNumberFormat="1" applyFont="1" applyFill="1" applyBorder="1" applyAlignment="1">
      <alignment vertical="center"/>
    </xf>
    <xf numFmtId="41" fontId="27" fillId="0" borderId="0" xfId="49" applyNumberFormat="1" applyFont="1" applyFill="1" applyBorder="1" applyAlignment="1" applyProtection="1">
      <alignment horizontal="right" vertical="center"/>
      <protection locked="0"/>
    </xf>
    <xf numFmtId="41" fontId="27" fillId="0" borderId="51" xfId="0" applyNumberFormat="1" applyFont="1" applyBorder="1" applyAlignment="1">
      <alignment vertical="center"/>
    </xf>
    <xf numFmtId="41" fontId="27" fillId="0" borderId="29" xfId="0" applyNumberFormat="1" applyFont="1" applyBorder="1" applyAlignment="1">
      <alignment horizontal="left" vertical="center"/>
    </xf>
    <xf numFmtId="41" fontId="27" fillId="0" borderId="52" xfId="0" applyNumberFormat="1" applyFont="1" applyBorder="1" applyAlignment="1">
      <alignment vertical="center"/>
    </xf>
    <xf numFmtId="41" fontId="27" fillId="0" borderId="5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 applyProtection="1">
      <alignment horizontal="distributed" vertical="center"/>
      <protection locked="0"/>
    </xf>
    <xf numFmtId="41" fontId="27" fillId="0" borderId="0" xfId="0" applyNumberFormat="1" applyFont="1" applyAlignment="1">
      <alignment vertical="center"/>
    </xf>
    <xf numFmtId="41" fontId="27" fillId="0" borderId="0" xfId="49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228"/>
  <sheetViews>
    <sheetView tabSelected="1" zoomScaleSheetLayoutView="110" workbookViewId="0" topLeftCell="A1">
      <selection activeCell="A141" sqref="A141"/>
    </sheetView>
  </sheetViews>
  <sheetFormatPr defaultColWidth="10.796875" defaultRowHeight="15"/>
  <cols>
    <col min="1" max="1" width="0.8984375" style="4" customWidth="1"/>
    <col min="2" max="2" width="2.3984375" style="6" customWidth="1"/>
    <col min="3" max="3" width="18.59765625" style="4" customWidth="1"/>
    <col min="4" max="4" width="0.8984375" style="4" customWidth="1"/>
    <col min="5" max="5" width="14.5" style="4" bestFit="1" customWidth="1"/>
    <col min="6" max="6" width="14.5" style="5" bestFit="1" customWidth="1"/>
    <col min="7" max="7" width="0.8984375" style="4" customWidth="1"/>
    <col min="8" max="8" width="2.3984375" style="4" customWidth="1"/>
    <col min="9" max="9" width="18.59765625" style="4" customWidth="1"/>
    <col min="10" max="10" width="0.8984375" style="4" customWidth="1"/>
    <col min="11" max="11" width="14.5" style="4" bestFit="1" customWidth="1"/>
    <col min="12" max="12" width="12.59765625" style="5" customWidth="1"/>
    <col min="13" max="16384" width="10.69921875" style="4" customWidth="1"/>
  </cols>
  <sheetData>
    <row r="1" spans="1:3" ht="15.75" customHeight="1">
      <c r="A1" s="1" t="s">
        <v>43</v>
      </c>
      <c r="B1" s="2"/>
      <c r="C1" s="3"/>
    </row>
    <row r="2" ht="15.75" customHeight="1">
      <c r="L2" s="7"/>
    </row>
    <row r="3" spans="1:12" ht="16.5" customHeight="1">
      <c r="A3" s="8"/>
      <c r="B3" s="9" t="s">
        <v>44</v>
      </c>
      <c r="C3" s="9"/>
      <c r="D3" s="10"/>
      <c r="E3" s="11" t="s">
        <v>45</v>
      </c>
      <c r="F3" s="12" t="s">
        <v>46</v>
      </c>
      <c r="G3" s="8"/>
      <c r="H3" s="9" t="s">
        <v>44</v>
      </c>
      <c r="I3" s="9"/>
      <c r="J3" s="10"/>
      <c r="K3" s="13" t="s">
        <v>45</v>
      </c>
      <c r="L3" s="14" t="s">
        <v>46</v>
      </c>
    </row>
    <row r="4" spans="1:12" ht="16.5" customHeight="1">
      <c r="A4" s="15"/>
      <c r="B4" s="16" t="s">
        <v>47</v>
      </c>
      <c r="C4" s="15"/>
      <c r="D4" s="17"/>
      <c r="E4" s="18" t="s">
        <v>0</v>
      </c>
      <c r="F4" s="19" t="s">
        <v>0</v>
      </c>
      <c r="G4" s="15"/>
      <c r="H4" s="16" t="s">
        <v>48</v>
      </c>
      <c r="I4" s="15"/>
      <c r="J4" s="17"/>
      <c r="K4" s="20" t="s">
        <v>0</v>
      </c>
      <c r="L4" s="21" t="s">
        <v>0</v>
      </c>
    </row>
    <row r="5" spans="1:11" ht="13.5" customHeight="1">
      <c r="A5" s="22"/>
      <c r="C5" s="23"/>
      <c r="E5" s="24"/>
      <c r="F5" s="25"/>
      <c r="J5" s="26"/>
      <c r="K5" s="27"/>
    </row>
    <row r="6" spans="1:12" ht="13.5" customHeight="1">
      <c r="A6" s="28"/>
      <c r="B6" s="6" t="s">
        <v>49</v>
      </c>
      <c r="C6" s="29"/>
      <c r="E6" s="30">
        <f>(SUM(E7:E66)+SUM(K6:K66))/2</f>
        <v>1260683</v>
      </c>
      <c r="F6" s="31">
        <f>(SUM(F7:F66)+SUM(L6:L66))/2</f>
        <v>1241670</v>
      </c>
      <c r="H6" s="32" t="s">
        <v>50</v>
      </c>
      <c r="I6" s="33"/>
      <c r="J6" s="34"/>
      <c r="K6" s="35">
        <f>SUM(K7:K7)</f>
        <v>95</v>
      </c>
      <c r="L6" s="36">
        <v>0</v>
      </c>
    </row>
    <row r="7" spans="1:12" ht="13.5" customHeight="1">
      <c r="A7" s="28"/>
      <c r="B7" s="6" t="s">
        <v>51</v>
      </c>
      <c r="C7" s="29"/>
      <c r="E7" s="30">
        <f>E8</f>
        <v>4</v>
      </c>
      <c r="F7" s="31">
        <f>F8</f>
        <v>0</v>
      </c>
      <c r="H7" s="37"/>
      <c r="I7" s="33" t="s">
        <v>1</v>
      </c>
      <c r="J7" s="34"/>
      <c r="K7" s="38">
        <v>95</v>
      </c>
      <c r="L7" s="36">
        <v>0</v>
      </c>
    </row>
    <row r="8" spans="1:12" ht="13.5" customHeight="1">
      <c r="A8" s="28"/>
      <c r="B8" s="39"/>
      <c r="C8" s="33" t="s">
        <v>52</v>
      </c>
      <c r="E8" s="40">
        <v>4</v>
      </c>
      <c r="F8" s="41">
        <v>0</v>
      </c>
      <c r="H8" s="37"/>
      <c r="I8" s="33"/>
      <c r="J8" s="34"/>
      <c r="K8" s="38"/>
      <c r="L8" s="36"/>
    </row>
    <row r="9" spans="1:12" ht="13.5" customHeight="1">
      <c r="A9" s="28"/>
      <c r="B9" s="39"/>
      <c r="C9" s="33"/>
      <c r="E9" s="40"/>
      <c r="F9" s="31"/>
      <c r="H9" s="37" t="s">
        <v>53</v>
      </c>
      <c r="I9" s="33"/>
      <c r="J9" s="34"/>
      <c r="K9" s="35">
        <v>0</v>
      </c>
      <c r="L9" s="4">
        <v>0</v>
      </c>
    </row>
    <row r="10" spans="1:12" ht="13.5" customHeight="1">
      <c r="A10" s="28"/>
      <c r="B10" s="6" t="s">
        <v>2</v>
      </c>
      <c r="C10" s="29"/>
      <c r="E10" s="30">
        <f>E11+E12</f>
        <v>40</v>
      </c>
      <c r="F10" s="31">
        <f>F11+F12</f>
        <v>1484</v>
      </c>
      <c r="H10" s="37"/>
      <c r="I10" s="33"/>
      <c r="J10" s="34"/>
      <c r="K10" s="38"/>
      <c r="L10" s="36"/>
    </row>
    <row r="11" spans="1:12" ht="13.5" customHeight="1">
      <c r="A11" s="28"/>
      <c r="B11" s="39"/>
      <c r="C11" s="33" t="s">
        <v>54</v>
      </c>
      <c r="D11" s="34"/>
      <c r="E11" s="40">
        <v>40</v>
      </c>
      <c r="F11" s="42">
        <v>0</v>
      </c>
      <c r="H11" s="37" t="s">
        <v>55</v>
      </c>
      <c r="I11" s="33"/>
      <c r="J11" s="34"/>
      <c r="K11" s="35">
        <v>0</v>
      </c>
      <c r="L11" s="4">
        <v>0</v>
      </c>
    </row>
    <row r="12" spans="1:11" ht="13.5" customHeight="1">
      <c r="A12" s="28"/>
      <c r="B12" s="37"/>
      <c r="C12" s="33" t="s">
        <v>56</v>
      </c>
      <c r="D12" s="34"/>
      <c r="E12" s="40">
        <v>0</v>
      </c>
      <c r="F12" s="42">
        <v>1484</v>
      </c>
      <c r="H12" s="37"/>
      <c r="I12" s="33"/>
      <c r="J12" s="34"/>
      <c r="K12" s="35"/>
    </row>
    <row r="13" spans="1:12" ht="13.5" customHeight="1">
      <c r="A13" s="28"/>
      <c r="B13" s="4"/>
      <c r="C13" s="43"/>
      <c r="E13" s="30"/>
      <c r="F13" s="31"/>
      <c r="H13" s="32" t="s">
        <v>57</v>
      </c>
      <c r="I13" s="33"/>
      <c r="J13" s="34"/>
      <c r="K13" s="35">
        <f>SUM(K14:K18)</f>
        <v>26066</v>
      </c>
      <c r="L13" s="5">
        <f>SUM(L14:L18)</f>
        <v>24835</v>
      </c>
    </row>
    <row r="14" spans="1:12" ht="13.5" customHeight="1">
      <c r="A14" s="28"/>
      <c r="B14" s="32" t="s">
        <v>58</v>
      </c>
      <c r="C14" s="33"/>
      <c r="D14" s="34"/>
      <c r="E14" s="44">
        <f>E15+E16+E17</f>
        <v>8200</v>
      </c>
      <c r="F14" s="45">
        <f>F15+F16+F17</f>
        <v>21900</v>
      </c>
      <c r="H14" s="37"/>
      <c r="I14" s="33" t="s">
        <v>1</v>
      </c>
      <c r="J14" s="34"/>
      <c r="K14" s="35">
        <v>8813</v>
      </c>
      <c r="L14" s="5">
        <v>11880</v>
      </c>
    </row>
    <row r="15" spans="1:12" ht="13.5" customHeight="1">
      <c r="A15" s="28"/>
      <c r="B15" s="37"/>
      <c r="C15" s="33" t="s">
        <v>1</v>
      </c>
      <c r="D15" s="34"/>
      <c r="E15" s="46">
        <v>8200</v>
      </c>
      <c r="F15" s="42">
        <v>0</v>
      </c>
      <c r="H15" s="37"/>
      <c r="I15" s="33" t="s">
        <v>3</v>
      </c>
      <c r="J15" s="34"/>
      <c r="K15" s="35">
        <v>0</v>
      </c>
      <c r="L15" s="5">
        <v>1000</v>
      </c>
    </row>
    <row r="16" spans="1:12" ht="13.5" customHeight="1">
      <c r="A16" s="28"/>
      <c r="B16" s="37"/>
      <c r="C16" s="33" t="s">
        <v>52</v>
      </c>
      <c r="D16" s="34"/>
      <c r="E16" s="44">
        <v>0</v>
      </c>
      <c r="F16" s="42">
        <v>5300</v>
      </c>
      <c r="H16" s="37"/>
      <c r="I16" s="33" t="s">
        <v>4</v>
      </c>
      <c r="J16" s="34"/>
      <c r="K16" s="35">
        <v>9252</v>
      </c>
      <c r="L16" s="5">
        <v>3198</v>
      </c>
    </row>
    <row r="17" spans="1:12" ht="13.5" customHeight="1">
      <c r="A17" s="28"/>
      <c r="B17" s="37"/>
      <c r="C17" s="33" t="s">
        <v>56</v>
      </c>
      <c r="D17" s="34"/>
      <c r="E17" s="44">
        <v>0</v>
      </c>
      <c r="F17" s="42">
        <v>16600</v>
      </c>
      <c r="H17" s="37"/>
      <c r="I17" s="33" t="s">
        <v>5</v>
      </c>
      <c r="J17" s="34"/>
      <c r="K17" s="35">
        <v>4001</v>
      </c>
      <c r="L17" s="5">
        <v>8757</v>
      </c>
    </row>
    <row r="18" spans="1:12" ht="13.5" customHeight="1">
      <c r="A18" s="28"/>
      <c r="B18" s="37"/>
      <c r="C18" s="33"/>
      <c r="D18" s="34"/>
      <c r="E18" s="44"/>
      <c r="F18" s="42"/>
      <c r="H18" s="37"/>
      <c r="I18" s="33" t="s">
        <v>59</v>
      </c>
      <c r="J18" s="34"/>
      <c r="K18" s="35">
        <v>4000</v>
      </c>
      <c r="L18" s="4">
        <v>0</v>
      </c>
    </row>
    <row r="19" spans="1:12" ht="13.5" customHeight="1">
      <c r="A19" s="28"/>
      <c r="B19" s="37" t="s">
        <v>6</v>
      </c>
      <c r="C19" s="33"/>
      <c r="D19" s="34"/>
      <c r="E19" s="46">
        <v>0</v>
      </c>
      <c r="F19" s="42">
        <v>29591</v>
      </c>
      <c r="I19" s="43"/>
      <c r="K19" s="35"/>
      <c r="L19" s="4"/>
    </row>
    <row r="20" spans="1:12" ht="13.5" customHeight="1">
      <c r="A20" s="28"/>
      <c r="B20" s="39"/>
      <c r="C20" s="33" t="s">
        <v>54</v>
      </c>
      <c r="D20" s="34"/>
      <c r="E20" s="46">
        <v>0</v>
      </c>
      <c r="F20" s="42">
        <v>29591</v>
      </c>
      <c r="H20" s="47" t="s">
        <v>60</v>
      </c>
      <c r="I20" s="33"/>
      <c r="J20" s="34"/>
      <c r="K20" s="35">
        <v>0</v>
      </c>
      <c r="L20" s="5">
        <f>L21</f>
        <v>2264</v>
      </c>
    </row>
    <row r="21" spans="1:12" ht="13.5" customHeight="1">
      <c r="A21" s="28"/>
      <c r="B21" s="4"/>
      <c r="C21" s="43"/>
      <c r="E21" s="30"/>
      <c r="F21" s="31"/>
      <c r="H21" s="47"/>
      <c r="I21" s="33" t="s">
        <v>61</v>
      </c>
      <c r="J21" s="34"/>
      <c r="K21" s="35">
        <v>0</v>
      </c>
      <c r="L21" s="5">
        <v>2264</v>
      </c>
    </row>
    <row r="22" spans="1:12" ht="13.5" customHeight="1">
      <c r="A22" s="28"/>
      <c r="B22" s="32" t="s">
        <v>7</v>
      </c>
      <c r="C22" s="33"/>
      <c r="D22" s="34"/>
      <c r="E22" s="44">
        <f>SUM(E23:E29)</f>
        <v>141809</v>
      </c>
      <c r="F22" s="45">
        <f>SUM(F23:F29)</f>
        <v>28527</v>
      </c>
      <c r="I22" s="43"/>
      <c r="K22" s="35"/>
      <c r="L22" s="4"/>
    </row>
    <row r="23" spans="1:12" ht="13.5" customHeight="1">
      <c r="A23" s="28"/>
      <c r="B23" s="37"/>
      <c r="C23" s="33" t="s">
        <v>1</v>
      </c>
      <c r="D23" s="34"/>
      <c r="E23" s="40">
        <v>9972</v>
      </c>
      <c r="F23" s="42">
        <v>25777</v>
      </c>
      <c r="H23" s="47" t="s">
        <v>62</v>
      </c>
      <c r="I23" s="33"/>
      <c r="J23" s="34"/>
      <c r="K23" s="35">
        <f>SUM(K24:K27)</f>
        <v>32</v>
      </c>
      <c r="L23" s="5">
        <f>SUM(L24:L27)</f>
        <v>59</v>
      </c>
    </row>
    <row r="24" spans="1:12" ht="13.5" customHeight="1">
      <c r="A24" s="28"/>
      <c r="B24" s="37"/>
      <c r="C24" s="29" t="s">
        <v>3</v>
      </c>
      <c r="E24" s="30">
        <v>2413</v>
      </c>
      <c r="F24" s="31">
        <v>197</v>
      </c>
      <c r="H24" s="47"/>
      <c r="I24" s="33" t="s">
        <v>63</v>
      </c>
      <c r="J24" s="34"/>
      <c r="K24" s="35">
        <v>32</v>
      </c>
      <c r="L24" s="5">
        <v>59</v>
      </c>
    </row>
    <row r="25" spans="1:12" ht="13.5" customHeight="1">
      <c r="A25" s="28"/>
      <c r="C25" s="33" t="s">
        <v>4</v>
      </c>
      <c r="D25" s="34"/>
      <c r="E25" s="30">
        <v>66522</v>
      </c>
      <c r="F25" s="42">
        <v>2553</v>
      </c>
      <c r="I25" s="43"/>
      <c r="K25" s="35"/>
      <c r="L25" s="4"/>
    </row>
    <row r="26" spans="1:12" ht="13.5" customHeight="1">
      <c r="A26" s="28"/>
      <c r="B26" s="39"/>
      <c r="C26" s="33" t="s">
        <v>5</v>
      </c>
      <c r="D26" s="34"/>
      <c r="E26" s="46">
        <v>6000</v>
      </c>
      <c r="F26" s="42">
        <v>0</v>
      </c>
      <c r="H26" s="37" t="s">
        <v>64</v>
      </c>
      <c r="I26" s="33"/>
      <c r="J26" s="34"/>
      <c r="K26" s="35">
        <v>0</v>
      </c>
      <c r="L26" s="4">
        <v>0</v>
      </c>
    </row>
    <row r="27" spans="1:12" ht="13.5" customHeight="1">
      <c r="A27" s="28"/>
      <c r="B27" s="37"/>
      <c r="C27" s="33" t="s">
        <v>65</v>
      </c>
      <c r="D27" s="34"/>
      <c r="E27" s="46">
        <v>6500</v>
      </c>
      <c r="F27" s="31">
        <v>0</v>
      </c>
      <c r="I27" s="43"/>
      <c r="K27" s="35"/>
      <c r="L27" s="4"/>
    </row>
    <row r="28" spans="1:12" ht="13.5" customHeight="1">
      <c r="A28" s="28"/>
      <c r="B28" s="37"/>
      <c r="C28" s="33" t="s">
        <v>66</v>
      </c>
      <c r="D28" s="34"/>
      <c r="E28" s="46">
        <v>47902</v>
      </c>
      <c r="F28" s="31">
        <v>0</v>
      </c>
      <c r="H28" s="37" t="s">
        <v>67</v>
      </c>
      <c r="I28" s="33"/>
      <c r="J28" s="34"/>
      <c r="K28" s="35">
        <f>SUM(K29)</f>
        <v>10</v>
      </c>
      <c r="L28" s="4">
        <f>SUM(L29)</f>
        <v>0</v>
      </c>
    </row>
    <row r="29" spans="1:12" ht="13.5" customHeight="1">
      <c r="A29" s="28"/>
      <c r="B29" s="37"/>
      <c r="C29" s="33" t="s">
        <v>68</v>
      </c>
      <c r="D29" s="34"/>
      <c r="E29" s="46">
        <v>2500</v>
      </c>
      <c r="F29" s="31">
        <v>0</v>
      </c>
      <c r="H29" s="37"/>
      <c r="I29" s="33" t="s">
        <v>54</v>
      </c>
      <c r="J29" s="34"/>
      <c r="K29" s="35">
        <v>10</v>
      </c>
      <c r="L29" s="4">
        <v>0</v>
      </c>
    </row>
    <row r="30" spans="1:12" ht="13.5" customHeight="1">
      <c r="A30" s="28"/>
      <c r="B30" s="4"/>
      <c r="C30" s="43"/>
      <c r="E30" s="30"/>
      <c r="F30" s="31"/>
      <c r="I30" s="43"/>
      <c r="K30" s="35"/>
      <c r="L30" s="4"/>
    </row>
    <row r="31" spans="1:12" ht="13.5" customHeight="1">
      <c r="A31" s="28"/>
      <c r="B31" s="32" t="s">
        <v>8</v>
      </c>
      <c r="C31" s="33"/>
      <c r="D31" s="34"/>
      <c r="E31" s="30">
        <f>SUM(E32:E48)</f>
        <v>883705</v>
      </c>
      <c r="F31" s="31">
        <f>SUM(F32:F48)</f>
        <v>934829</v>
      </c>
      <c r="H31" s="37" t="s">
        <v>69</v>
      </c>
      <c r="I31" s="33"/>
      <c r="J31" s="34"/>
      <c r="K31" s="35">
        <v>0</v>
      </c>
      <c r="L31" s="4">
        <v>0</v>
      </c>
    </row>
    <row r="32" spans="1:12" ht="13.5" customHeight="1">
      <c r="A32" s="28"/>
      <c r="B32" s="37"/>
      <c r="C32" s="33" t="s">
        <v>1</v>
      </c>
      <c r="D32" s="34"/>
      <c r="E32" s="30">
        <v>98570</v>
      </c>
      <c r="F32" s="42">
        <v>96106</v>
      </c>
      <c r="H32" s="37"/>
      <c r="I32" s="33"/>
      <c r="J32" s="34"/>
      <c r="K32" s="35"/>
      <c r="L32" s="4"/>
    </row>
    <row r="33" spans="1:12" ht="13.5" customHeight="1">
      <c r="A33" s="28"/>
      <c r="B33" s="37"/>
      <c r="C33" s="33" t="s">
        <v>3</v>
      </c>
      <c r="D33" s="34"/>
      <c r="E33" s="30">
        <v>79067</v>
      </c>
      <c r="F33" s="42">
        <v>90329</v>
      </c>
      <c r="H33" s="37" t="s">
        <v>70</v>
      </c>
      <c r="I33" s="43"/>
      <c r="K33" s="35">
        <v>0</v>
      </c>
      <c r="L33" s="4">
        <v>0</v>
      </c>
    </row>
    <row r="34" spans="1:12" ht="13.5" customHeight="1">
      <c r="A34" s="28"/>
      <c r="B34" s="37"/>
      <c r="C34" s="33" t="s">
        <v>4</v>
      </c>
      <c r="D34" s="34"/>
      <c r="E34" s="30">
        <v>323344</v>
      </c>
      <c r="F34" s="42">
        <v>371770</v>
      </c>
      <c r="I34" s="48"/>
      <c r="J34" s="34"/>
      <c r="K34" s="35"/>
      <c r="L34" s="4"/>
    </row>
    <row r="35" spans="1:12" ht="13.5" customHeight="1">
      <c r="A35" s="28"/>
      <c r="B35" s="37"/>
      <c r="C35" s="33" t="s">
        <v>9</v>
      </c>
      <c r="D35" s="34"/>
      <c r="E35" s="30">
        <v>67630</v>
      </c>
      <c r="F35" s="42">
        <v>58115</v>
      </c>
      <c r="H35" s="47" t="s">
        <v>71</v>
      </c>
      <c r="I35" s="33"/>
      <c r="J35" s="34"/>
      <c r="K35" s="35">
        <f>K36</f>
        <v>333</v>
      </c>
      <c r="L35" s="5">
        <f>L36</f>
        <v>508</v>
      </c>
    </row>
    <row r="36" spans="1:12" ht="13.5" customHeight="1">
      <c r="A36" s="28"/>
      <c r="B36" s="37"/>
      <c r="C36" s="33" t="s">
        <v>5</v>
      </c>
      <c r="D36" s="34"/>
      <c r="E36" s="30">
        <v>55919</v>
      </c>
      <c r="F36" s="42">
        <v>81258</v>
      </c>
      <c r="H36" s="37"/>
      <c r="I36" s="33" t="s">
        <v>63</v>
      </c>
      <c r="J36" s="34"/>
      <c r="K36" s="35">
        <v>333</v>
      </c>
      <c r="L36" s="5">
        <v>508</v>
      </c>
    </row>
    <row r="37" spans="2:12" ht="13.5" customHeight="1">
      <c r="B37" s="37"/>
      <c r="C37" s="33" t="s">
        <v>10</v>
      </c>
      <c r="D37" s="34"/>
      <c r="E37" s="30">
        <v>23347</v>
      </c>
      <c r="F37" s="42">
        <v>35141</v>
      </c>
      <c r="I37" s="43"/>
      <c r="K37" s="35"/>
      <c r="L37" s="4"/>
    </row>
    <row r="38" spans="2:12" ht="13.5" customHeight="1">
      <c r="B38" s="37"/>
      <c r="C38" s="33" t="s">
        <v>11</v>
      </c>
      <c r="D38" s="34"/>
      <c r="E38" s="40">
        <v>152190</v>
      </c>
      <c r="F38" s="42">
        <v>98969</v>
      </c>
      <c r="H38" s="47" t="s">
        <v>72</v>
      </c>
      <c r="I38" s="33"/>
      <c r="J38" s="34"/>
      <c r="K38" s="35">
        <f>SUM(K39)</f>
        <v>71</v>
      </c>
      <c r="L38" s="5">
        <f>SUM(L39)</f>
        <v>34</v>
      </c>
    </row>
    <row r="39" spans="2:12" ht="13.5" customHeight="1">
      <c r="B39" s="37"/>
      <c r="C39" s="33" t="s">
        <v>12</v>
      </c>
      <c r="D39" s="34"/>
      <c r="E39" s="40">
        <v>18522</v>
      </c>
      <c r="F39" s="42">
        <v>31365</v>
      </c>
      <c r="H39" s="37"/>
      <c r="I39" s="33" t="s">
        <v>63</v>
      </c>
      <c r="J39" s="34"/>
      <c r="K39" s="35">
        <v>71</v>
      </c>
      <c r="L39" s="5">
        <v>34</v>
      </c>
    </row>
    <row r="40" spans="2:12" ht="13.5" customHeight="1">
      <c r="B40" s="37"/>
      <c r="C40" s="33" t="s">
        <v>13</v>
      </c>
      <c r="D40" s="34"/>
      <c r="E40" s="40">
        <v>16154</v>
      </c>
      <c r="F40" s="31">
        <v>0</v>
      </c>
      <c r="H40" s="37"/>
      <c r="I40" s="33"/>
      <c r="J40" s="34"/>
      <c r="K40" s="35"/>
      <c r="L40" s="4"/>
    </row>
    <row r="41" spans="2:12" ht="13.5" customHeight="1">
      <c r="B41" s="37"/>
      <c r="C41" s="33" t="s">
        <v>14</v>
      </c>
      <c r="D41" s="34"/>
      <c r="E41" s="30">
        <v>2599</v>
      </c>
      <c r="F41" s="31">
        <v>5010</v>
      </c>
      <c r="H41" s="47" t="s">
        <v>73</v>
      </c>
      <c r="I41" s="43"/>
      <c r="J41" s="34"/>
      <c r="K41" s="35">
        <f>SUM(K42:K46)</f>
        <v>180257</v>
      </c>
      <c r="L41" s="5">
        <f>SUM(L42:L46)</f>
        <v>177604</v>
      </c>
    </row>
    <row r="42" spans="2:12" ht="13.5" customHeight="1">
      <c r="B42" s="32"/>
      <c r="C42" s="33" t="s">
        <v>15</v>
      </c>
      <c r="D42" s="34"/>
      <c r="E42" s="30">
        <v>20019</v>
      </c>
      <c r="F42" s="42">
        <v>9457</v>
      </c>
      <c r="G42" s="28"/>
      <c r="H42" s="47"/>
      <c r="I42" s="33" t="s">
        <v>1</v>
      </c>
      <c r="J42" s="34"/>
      <c r="K42" s="35">
        <v>92342</v>
      </c>
      <c r="L42" s="5">
        <v>87926</v>
      </c>
    </row>
    <row r="43" spans="2:12" ht="13.5" customHeight="1">
      <c r="B43" s="37"/>
      <c r="C43" s="33" t="s">
        <v>16</v>
      </c>
      <c r="D43" s="34"/>
      <c r="E43" s="30">
        <v>4772</v>
      </c>
      <c r="F43" s="42">
        <v>3455</v>
      </c>
      <c r="G43" s="28"/>
      <c r="H43" s="49"/>
      <c r="I43" s="33" t="s">
        <v>4</v>
      </c>
      <c r="J43" s="34"/>
      <c r="K43" s="35">
        <v>85206</v>
      </c>
      <c r="L43" s="5">
        <v>89678</v>
      </c>
    </row>
    <row r="44" spans="2:12" ht="13.5" customHeight="1">
      <c r="B44" s="37"/>
      <c r="C44" s="33" t="s">
        <v>74</v>
      </c>
      <c r="D44" s="34"/>
      <c r="E44" s="30">
        <v>15200</v>
      </c>
      <c r="F44" s="31">
        <v>0</v>
      </c>
      <c r="G44" s="28"/>
      <c r="H44" s="49"/>
      <c r="I44" s="33" t="s">
        <v>9</v>
      </c>
      <c r="J44" s="34"/>
      <c r="K44" s="35">
        <v>33</v>
      </c>
      <c r="L44" s="4">
        <v>0</v>
      </c>
    </row>
    <row r="45" spans="2:12" ht="13.5" customHeight="1">
      <c r="B45" s="37"/>
      <c r="C45" s="33" t="s">
        <v>17</v>
      </c>
      <c r="D45" s="34"/>
      <c r="E45" s="30">
        <v>6372</v>
      </c>
      <c r="F45" s="31">
        <v>0</v>
      </c>
      <c r="G45" s="28"/>
      <c r="H45" s="49"/>
      <c r="I45" s="33" t="s">
        <v>75</v>
      </c>
      <c r="J45" s="34"/>
      <c r="K45" s="35">
        <v>1921</v>
      </c>
      <c r="L45" s="4">
        <v>0</v>
      </c>
    </row>
    <row r="46" spans="2:12" ht="13.5" customHeight="1">
      <c r="B46" s="37"/>
      <c r="C46" s="43" t="s">
        <v>59</v>
      </c>
      <c r="E46" s="30">
        <v>0</v>
      </c>
      <c r="F46" s="42">
        <v>50438</v>
      </c>
      <c r="H46" s="49"/>
      <c r="I46" s="33" t="s">
        <v>52</v>
      </c>
      <c r="J46" s="34"/>
      <c r="K46" s="35">
        <v>755</v>
      </c>
      <c r="L46" s="4">
        <v>0</v>
      </c>
    </row>
    <row r="47" spans="2:12" ht="13.5" customHeight="1">
      <c r="B47" s="37"/>
      <c r="C47" s="43" t="s">
        <v>76</v>
      </c>
      <c r="E47" s="30">
        <v>0</v>
      </c>
      <c r="F47" s="31">
        <v>1298</v>
      </c>
      <c r="H47" s="49"/>
      <c r="I47" s="43"/>
      <c r="K47" s="35"/>
      <c r="L47" s="4"/>
    </row>
    <row r="48" spans="2:12" ht="13.5" customHeight="1">
      <c r="B48" s="37"/>
      <c r="C48" s="43" t="s">
        <v>77</v>
      </c>
      <c r="E48" s="30">
        <v>0</v>
      </c>
      <c r="F48" s="31">
        <v>2118</v>
      </c>
      <c r="G48" s="6"/>
      <c r="H48" s="47" t="s">
        <v>78</v>
      </c>
      <c r="I48" s="33"/>
      <c r="J48" s="34"/>
      <c r="K48" s="35">
        <f>SUM(K49)</f>
        <v>18400</v>
      </c>
      <c r="L48" s="5">
        <f>SUM(L49:L50)</f>
        <v>17800</v>
      </c>
    </row>
    <row r="49" spans="2:12" ht="13.5" customHeight="1">
      <c r="B49" s="4"/>
      <c r="C49" s="43"/>
      <c r="E49" s="30"/>
      <c r="F49" s="31"/>
      <c r="H49" s="47"/>
      <c r="I49" s="33" t="s">
        <v>52</v>
      </c>
      <c r="J49" s="34"/>
      <c r="K49" s="35">
        <v>18400</v>
      </c>
      <c r="L49" s="5">
        <v>6000</v>
      </c>
    </row>
    <row r="50" spans="2:12" ht="13.5" customHeight="1">
      <c r="B50" s="32" t="s">
        <v>79</v>
      </c>
      <c r="C50" s="33"/>
      <c r="D50" s="34"/>
      <c r="E50" s="30">
        <v>0</v>
      </c>
      <c r="F50" s="31">
        <v>19</v>
      </c>
      <c r="H50" s="37"/>
      <c r="I50" s="33" t="s">
        <v>80</v>
      </c>
      <c r="J50" s="34"/>
      <c r="K50" s="35">
        <v>0</v>
      </c>
      <c r="L50" s="5">
        <v>11800</v>
      </c>
    </row>
    <row r="51" spans="2:12" ht="13.5" customHeight="1">
      <c r="B51" s="32"/>
      <c r="C51" s="33" t="s">
        <v>54</v>
      </c>
      <c r="D51" s="34"/>
      <c r="E51" s="30">
        <v>0</v>
      </c>
      <c r="F51" s="31">
        <v>19</v>
      </c>
      <c r="I51" s="43"/>
      <c r="K51" s="35"/>
      <c r="L51" s="4"/>
    </row>
    <row r="52" spans="2:12" ht="13.5" customHeight="1">
      <c r="B52" s="4"/>
      <c r="C52" s="43"/>
      <c r="E52" s="30"/>
      <c r="F52" s="31"/>
      <c r="H52" s="47" t="s">
        <v>81</v>
      </c>
      <c r="I52" s="43"/>
      <c r="K52" s="35">
        <f>SUM(K53)</f>
        <v>10</v>
      </c>
      <c r="L52" s="4">
        <v>0</v>
      </c>
    </row>
    <row r="53" spans="2:12" ht="13.5" customHeight="1">
      <c r="B53" s="32" t="s">
        <v>82</v>
      </c>
      <c r="C53" s="33"/>
      <c r="D53" s="34"/>
      <c r="E53" s="30">
        <f>E54+E55</f>
        <v>116</v>
      </c>
      <c r="F53" s="31">
        <f>F54+F55</f>
        <v>73</v>
      </c>
      <c r="H53" s="47"/>
      <c r="I53" s="33" t="s">
        <v>54</v>
      </c>
      <c r="K53" s="35">
        <v>10</v>
      </c>
      <c r="L53" s="4">
        <v>0</v>
      </c>
    </row>
    <row r="54" spans="2:12" ht="13.5" customHeight="1">
      <c r="B54" s="37"/>
      <c r="C54" s="33" t="s">
        <v>63</v>
      </c>
      <c r="D54" s="34"/>
      <c r="E54" s="30">
        <v>113</v>
      </c>
      <c r="F54" s="42">
        <v>73</v>
      </c>
      <c r="I54" s="43"/>
      <c r="K54" s="35"/>
      <c r="L54" s="4"/>
    </row>
    <row r="55" spans="2:12" ht="13.5" customHeight="1">
      <c r="B55" s="37"/>
      <c r="C55" s="33" t="s">
        <v>52</v>
      </c>
      <c r="D55" s="34"/>
      <c r="E55" s="30">
        <v>3</v>
      </c>
      <c r="F55" s="31">
        <v>0</v>
      </c>
      <c r="I55" s="43"/>
      <c r="K55" s="35"/>
      <c r="L55" s="4"/>
    </row>
    <row r="56" spans="2:12" ht="13.5" customHeight="1">
      <c r="B56" s="37"/>
      <c r="C56" s="33"/>
      <c r="D56" s="34"/>
      <c r="E56" s="30"/>
      <c r="F56" s="31"/>
      <c r="I56" s="43"/>
      <c r="K56" s="35"/>
      <c r="L56" s="4"/>
    </row>
    <row r="57" spans="2:11" ht="13.5" customHeight="1">
      <c r="B57" s="32" t="s">
        <v>83</v>
      </c>
      <c r="C57" s="43"/>
      <c r="E57" s="30">
        <v>0</v>
      </c>
      <c r="F57" s="31">
        <v>1481</v>
      </c>
      <c r="H57" s="37"/>
      <c r="I57" s="33"/>
      <c r="J57" s="34"/>
      <c r="K57" s="35"/>
    </row>
    <row r="58" spans="2:12" ht="13.5" customHeight="1">
      <c r="B58" s="4"/>
      <c r="C58" s="43" t="s">
        <v>56</v>
      </c>
      <c r="E58" s="30">
        <v>0</v>
      </c>
      <c r="F58" s="31">
        <v>1481</v>
      </c>
      <c r="I58" s="43"/>
      <c r="K58" s="35"/>
      <c r="L58" s="4"/>
    </row>
    <row r="59" spans="2:12" ht="13.5" customHeight="1">
      <c r="B59" s="4"/>
      <c r="C59" s="33"/>
      <c r="E59" s="30"/>
      <c r="F59" s="42"/>
      <c r="I59" s="43"/>
      <c r="K59" s="35"/>
      <c r="L59" s="4"/>
    </row>
    <row r="60" spans="2:12" ht="13.5" customHeight="1">
      <c r="B60" s="32" t="s">
        <v>84</v>
      </c>
      <c r="C60" s="33"/>
      <c r="D60" s="34"/>
      <c r="E60" s="30">
        <v>0</v>
      </c>
      <c r="F60" s="42">
        <f>SUM(F61:F62)</f>
        <v>509</v>
      </c>
      <c r="I60" s="43"/>
      <c r="K60" s="35"/>
      <c r="L60" s="4"/>
    </row>
    <row r="61" spans="2:12" ht="13.5" customHeight="1">
      <c r="B61" s="37"/>
      <c r="C61" s="33" t="s">
        <v>85</v>
      </c>
      <c r="D61" s="34"/>
      <c r="E61" s="44">
        <v>0</v>
      </c>
      <c r="F61" s="42">
        <v>15</v>
      </c>
      <c r="I61" s="43"/>
      <c r="K61" s="35"/>
      <c r="L61" s="4"/>
    </row>
    <row r="62" spans="2:12" ht="13.5" customHeight="1">
      <c r="B62" s="37"/>
      <c r="C62" s="33" t="s">
        <v>86</v>
      </c>
      <c r="D62" s="34"/>
      <c r="E62" s="44">
        <v>0</v>
      </c>
      <c r="F62" s="42">
        <v>494</v>
      </c>
      <c r="I62" s="43"/>
      <c r="K62" s="35"/>
      <c r="L62" s="4"/>
    </row>
    <row r="63" spans="2:12" ht="13.5" customHeight="1">
      <c r="B63" s="37"/>
      <c r="C63" s="43"/>
      <c r="E63" s="30"/>
      <c r="F63" s="31"/>
      <c r="I63" s="43"/>
      <c r="K63" s="35"/>
      <c r="L63" s="4"/>
    </row>
    <row r="64" spans="2:12" ht="13.5" customHeight="1">
      <c r="B64" s="32" t="s">
        <v>87</v>
      </c>
      <c r="C64" s="33"/>
      <c r="D64" s="34"/>
      <c r="E64" s="40">
        <f>SUM(E65:E66)</f>
        <v>1535</v>
      </c>
      <c r="F64" s="42">
        <f>SUM(F65:F66)</f>
        <v>153</v>
      </c>
      <c r="I64" s="43"/>
      <c r="K64" s="35"/>
      <c r="L64" s="4"/>
    </row>
    <row r="65" spans="2:12" ht="13.5" customHeight="1">
      <c r="B65" s="37"/>
      <c r="C65" s="33" t="s">
        <v>63</v>
      </c>
      <c r="D65" s="34"/>
      <c r="E65" s="46">
        <v>1535</v>
      </c>
      <c r="F65" s="42">
        <v>153</v>
      </c>
      <c r="I65" s="43"/>
      <c r="K65" s="35"/>
      <c r="L65" s="4"/>
    </row>
    <row r="66" spans="2:12" ht="13.5" customHeight="1">
      <c r="B66" s="37"/>
      <c r="C66" s="50"/>
      <c r="D66" s="34"/>
      <c r="E66" s="46"/>
      <c r="F66" s="42"/>
      <c r="K66" s="35"/>
      <c r="L66" s="4"/>
    </row>
    <row r="67" spans="2:12" ht="13.5" customHeight="1">
      <c r="B67" s="37"/>
      <c r="C67" s="50"/>
      <c r="D67" s="34"/>
      <c r="E67" s="30"/>
      <c r="F67" s="42"/>
      <c r="K67" s="35"/>
      <c r="L67" s="4"/>
    </row>
    <row r="68" spans="2:12" ht="13.5" customHeight="1">
      <c r="B68" s="37"/>
      <c r="C68" s="50"/>
      <c r="D68" s="34"/>
      <c r="E68" s="30"/>
      <c r="F68" s="42"/>
      <c r="K68" s="35"/>
      <c r="L68" s="4"/>
    </row>
    <row r="69" spans="1:12" ht="13.5" customHeight="1">
      <c r="A69" s="51"/>
      <c r="B69" s="52"/>
      <c r="C69" s="53"/>
      <c r="D69" s="54"/>
      <c r="E69" s="55"/>
      <c r="F69" s="56"/>
      <c r="G69" s="51"/>
      <c r="H69" s="51"/>
      <c r="I69" s="51"/>
      <c r="J69" s="51"/>
      <c r="K69" s="57"/>
      <c r="L69" s="51"/>
    </row>
    <row r="70" spans="2:12" ht="13.5" customHeight="1">
      <c r="B70" s="37"/>
      <c r="C70" s="58"/>
      <c r="D70" s="34"/>
      <c r="L70" s="59" t="s">
        <v>88</v>
      </c>
    </row>
    <row r="71" spans="1:12" ht="13.5" customHeight="1">
      <c r="A71" s="60" t="s">
        <v>89</v>
      </c>
      <c r="B71" s="61"/>
      <c r="C71" s="61"/>
      <c r="D71" s="61"/>
      <c r="E71" s="61"/>
      <c r="L71" s="7"/>
    </row>
    <row r="72" spans="7:12" ht="13.5" customHeight="1">
      <c r="G72" s="49"/>
      <c r="L72" s="7"/>
    </row>
    <row r="73" spans="1:12" ht="13.5" customHeight="1">
      <c r="A73" s="8"/>
      <c r="B73" s="9" t="s">
        <v>44</v>
      </c>
      <c r="C73" s="9"/>
      <c r="D73" s="62"/>
      <c r="E73" s="63" t="s">
        <v>45</v>
      </c>
      <c r="F73" s="64" t="s">
        <v>46</v>
      </c>
      <c r="G73" s="8"/>
      <c r="H73" s="9" t="s">
        <v>44</v>
      </c>
      <c r="I73" s="9"/>
      <c r="J73" s="62"/>
      <c r="K73" s="63" t="s">
        <v>45</v>
      </c>
      <c r="L73" s="65" t="s">
        <v>46</v>
      </c>
    </row>
    <row r="74" spans="1:12" s="17" customFormat="1" ht="13.5" customHeight="1">
      <c r="A74" s="16"/>
      <c r="B74" s="16" t="s">
        <v>48</v>
      </c>
      <c r="C74" s="16"/>
      <c r="E74" s="66" t="s">
        <v>0</v>
      </c>
      <c r="F74" s="67" t="s">
        <v>0</v>
      </c>
      <c r="G74" s="16"/>
      <c r="H74" s="16" t="s">
        <v>48</v>
      </c>
      <c r="I74" s="16"/>
      <c r="K74" s="66" t="s">
        <v>0</v>
      </c>
      <c r="L74" s="68" t="s">
        <v>0</v>
      </c>
    </row>
    <row r="75" spans="1:12" ht="13.5" customHeight="1">
      <c r="A75" s="22"/>
      <c r="B75" s="49"/>
      <c r="C75" s="49"/>
      <c r="E75" s="69"/>
      <c r="F75" s="70"/>
      <c r="H75" s="6"/>
      <c r="K75" s="35"/>
      <c r="L75" s="71"/>
    </row>
    <row r="76" spans="2:12" ht="13.5" customHeight="1">
      <c r="B76" s="6" t="s">
        <v>49</v>
      </c>
      <c r="C76" s="29"/>
      <c r="E76" s="35">
        <v>14867646</v>
      </c>
      <c r="F76" s="72">
        <v>14471951</v>
      </c>
      <c r="I76" s="33" t="s">
        <v>4</v>
      </c>
      <c r="J76" s="34"/>
      <c r="K76" s="35">
        <v>18848</v>
      </c>
      <c r="L76" s="71">
        <v>33250</v>
      </c>
    </row>
    <row r="77" spans="2:12" ht="13.5" customHeight="1">
      <c r="B77" s="39"/>
      <c r="C77" s="29"/>
      <c r="E77" s="35"/>
      <c r="F77" s="72"/>
      <c r="I77" s="29" t="s">
        <v>18</v>
      </c>
      <c r="K77" s="35">
        <v>136066</v>
      </c>
      <c r="L77" s="71">
        <v>57309</v>
      </c>
    </row>
    <row r="78" spans="2:12" ht="13.5" customHeight="1">
      <c r="B78" s="39" t="s">
        <v>19</v>
      </c>
      <c r="C78" s="33"/>
      <c r="D78" s="34"/>
      <c r="E78" s="73">
        <f>SUM(E79:E81)</f>
        <v>12036</v>
      </c>
      <c r="F78" s="74">
        <f>SUM(F79:F83)</f>
        <v>14942</v>
      </c>
      <c r="I78" s="29" t="s">
        <v>90</v>
      </c>
      <c r="K78" s="38" t="s">
        <v>91</v>
      </c>
      <c r="L78" s="75">
        <v>0</v>
      </c>
    </row>
    <row r="79" spans="2:12" ht="13.5" customHeight="1">
      <c r="B79" s="39"/>
      <c r="C79" s="29" t="s">
        <v>63</v>
      </c>
      <c r="E79" s="35">
        <v>108</v>
      </c>
      <c r="F79" s="76" t="s">
        <v>91</v>
      </c>
      <c r="H79" s="39"/>
      <c r="I79" s="29" t="s">
        <v>92</v>
      </c>
      <c r="K79" s="38">
        <v>10916</v>
      </c>
      <c r="L79" s="75">
        <v>0</v>
      </c>
    </row>
    <row r="80" spans="1:12" ht="13.5" customHeight="1">
      <c r="A80" s="28"/>
      <c r="B80" s="39"/>
      <c r="C80" s="29" t="s">
        <v>18</v>
      </c>
      <c r="E80" s="77" t="s">
        <v>91</v>
      </c>
      <c r="F80" s="76" t="s">
        <v>91</v>
      </c>
      <c r="I80" s="29" t="s">
        <v>93</v>
      </c>
      <c r="K80" s="38">
        <v>5383</v>
      </c>
      <c r="L80" s="75">
        <v>0</v>
      </c>
    </row>
    <row r="81" spans="1:12" ht="13.5" customHeight="1">
      <c r="A81" s="28"/>
      <c r="B81" s="39"/>
      <c r="C81" s="29" t="s">
        <v>17</v>
      </c>
      <c r="E81" s="77">
        <v>11928</v>
      </c>
      <c r="F81" s="76">
        <v>5150</v>
      </c>
      <c r="I81" s="29" t="s">
        <v>94</v>
      </c>
      <c r="K81" s="38">
        <v>1583</v>
      </c>
      <c r="L81" s="75">
        <v>0</v>
      </c>
    </row>
    <row r="82" spans="1:12" ht="13.5" customHeight="1">
      <c r="A82" s="28"/>
      <c r="B82" s="39"/>
      <c r="C82" s="29" t="s">
        <v>56</v>
      </c>
      <c r="E82" s="77" t="s">
        <v>91</v>
      </c>
      <c r="F82" s="72">
        <v>2067</v>
      </c>
      <c r="I82" s="29" t="s">
        <v>20</v>
      </c>
      <c r="K82" s="35">
        <v>0</v>
      </c>
      <c r="L82" s="71">
        <v>3692</v>
      </c>
    </row>
    <row r="83" spans="1:12" ht="13.5" customHeight="1">
      <c r="A83" s="28"/>
      <c r="B83" s="39"/>
      <c r="C83" s="29" t="s">
        <v>95</v>
      </c>
      <c r="E83" s="77" t="s">
        <v>91</v>
      </c>
      <c r="F83" s="72">
        <v>7725</v>
      </c>
      <c r="I83" s="29" t="s">
        <v>17</v>
      </c>
      <c r="K83" s="77">
        <v>10903</v>
      </c>
      <c r="L83" s="78">
        <v>10732</v>
      </c>
    </row>
    <row r="84" spans="1:12" ht="13.5" customHeight="1">
      <c r="A84" s="28"/>
      <c r="B84" s="39"/>
      <c r="C84" s="29"/>
      <c r="E84" s="35"/>
      <c r="F84" s="72"/>
      <c r="I84" s="29" t="s">
        <v>95</v>
      </c>
      <c r="K84" s="35">
        <v>0</v>
      </c>
      <c r="L84" s="75" t="s">
        <v>91</v>
      </c>
    </row>
    <row r="85" spans="1:12" ht="13.5" customHeight="1">
      <c r="A85" s="28"/>
      <c r="B85" s="39" t="s">
        <v>96</v>
      </c>
      <c r="C85" s="29"/>
      <c r="E85" s="35">
        <v>0</v>
      </c>
      <c r="F85" s="74">
        <f>SUM(F86:F87)</f>
        <v>9000</v>
      </c>
      <c r="I85" s="29" t="s">
        <v>97</v>
      </c>
      <c r="K85" s="35">
        <v>7446</v>
      </c>
      <c r="L85" s="71">
        <v>8976</v>
      </c>
    </row>
    <row r="86" spans="1:12" ht="13.5" customHeight="1">
      <c r="A86" s="28"/>
      <c r="B86" s="39"/>
      <c r="C86" s="29" t="s">
        <v>98</v>
      </c>
      <c r="E86" s="35">
        <v>0</v>
      </c>
      <c r="F86" s="72">
        <v>5000</v>
      </c>
      <c r="I86" s="29" t="s">
        <v>21</v>
      </c>
      <c r="K86" s="35">
        <v>20636</v>
      </c>
      <c r="L86" s="71">
        <v>46586</v>
      </c>
    </row>
    <row r="87" spans="1:12" ht="13.5" customHeight="1">
      <c r="A87" s="28"/>
      <c r="B87" s="39"/>
      <c r="C87" s="29" t="s">
        <v>99</v>
      </c>
      <c r="E87" s="35">
        <v>0</v>
      </c>
      <c r="F87" s="72">
        <v>4000</v>
      </c>
      <c r="I87" s="43"/>
      <c r="K87" s="35"/>
      <c r="L87" s="71"/>
    </row>
    <row r="88" spans="2:12" ht="13.5" customHeight="1">
      <c r="B88" s="39"/>
      <c r="C88" s="29"/>
      <c r="E88" s="35"/>
      <c r="F88" s="72"/>
      <c r="H88" s="4" t="s">
        <v>58</v>
      </c>
      <c r="I88" s="43"/>
      <c r="K88" s="35">
        <v>0</v>
      </c>
      <c r="L88" s="71">
        <f>SUM(L89:L90)</f>
        <v>307</v>
      </c>
    </row>
    <row r="89" spans="2:12" ht="13.5" customHeight="1">
      <c r="B89" s="39" t="s">
        <v>100</v>
      </c>
      <c r="C89" s="33"/>
      <c r="D89" s="34"/>
      <c r="E89" s="73">
        <f>SUM(E90:E91)</f>
        <v>4517</v>
      </c>
      <c r="F89" s="74">
        <f>SUM(F90:F91)</f>
        <v>14235</v>
      </c>
      <c r="I89" s="29" t="s">
        <v>54</v>
      </c>
      <c r="K89" s="35">
        <v>0</v>
      </c>
      <c r="L89" s="71">
        <v>300</v>
      </c>
    </row>
    <row r="90" spans="2:12" ht="13.5" customHeight="1">
      <c r="B90" s="39"/>
      <c r="C90" s="29" t="s">
        <v>101</v>
      </c>
      <c r="E90" s="77">
        <v>4517</v>
      </c>
      <c r="F90" s="76">
        <v>14235</v>
      </c>
      <c r="I90" s="29" t="s">
        <v>56</v>
      </c>
      <c r="K90" s="35">
        <v>0</v>
      </c>
      <c r="L90" s="71">
        <v>7</v>
      </c>
    </row>
    <row r="91" spans="2:12" ht="13.5" customHeight="1">
      <c r="B91" s="39"/>
      <c r="C91" s="29" t="s">
        <v>102</v>
      </c>
      <c r="E91" s="77" t="s">
        <v>91</v>
      </c>
      <c r="F91" s="76" t="s">
        <v>91</v>
      </c>
      <c r="H91" s="39"/>
      <c r="I91" s="43"/>
      <c r="K91" s="35"/>
      <c r="L91" s="71"/>
    </row>
    <row r="92" spans="2:12" ht="13.5" customHeight="1">
      <c r="B92" s="39"/>
      <c r="C92" s="29"/>
      <c r="E92" s="35"/>
      <c r="F92" s="72"/>
      <c r="H92" s="4" t="s">
        <v>103</v>
      </c>
      <c r="I92" s="43"/>
      <c r="K92" s="35">
        <v>0</v>
      </c>
      <c r="L92" s="71">
        <f>SUM(L93)</f>
        <v>14</v>
      </c>
    </row>
    <row r="93" spans="2:12" ht="13.5" customHeight="1">
      <c r="B93" s="39" t="s">
        <v>104</v>
      </c>
      <c r="C93" s="33"/>
      <c r="D93" s="34"/>
      <c r="E93" s="73">
        <f>SUM(E94:E96)</f>
        <v>16433</v>
      </c>
      <c r="F93" s="74">
        <f>SUM(F94:F96)</f>
        <v>15322</v>
      </c>
      <c r="I93" s="29" t="s">
        <v>56</v>
      </c>
      <c r="K93" s="35">
        <v>0</v>
      </c>
      <c r="L93" s="71">
        <v>14</v>
      </c>
    </row>
    <row r="94" spans="2:12" ht="13.5" customHeight="1">
      <c r="B94" s="39"/>
      <c r="C94" s="33" t="s">
        <v>56</v>
      </c>
      <c r="D94" s="34"/>
      <c r="E94" s="77">
        <v>1504</v>
      </c>
      <c r="F94" s="79">
        <v>0</v>
      </c>
      <c r="I94" s="43"/>
      <c r="K94" s="35"/>
      <c r="L94" s="71"/>
    </row>
    <row r="95" spans="2:12" ht="13.5" customHeight="1">
      <c r="B95" s="39"/>
      <c r="C95" s="29" t="s">
        <v>18</v>
      </c>
      <c r="E95" s="77">
        <v>0</v>
      </c>
      <c r="F95" s="79">
        <v>0</v>
      </c>
      <c r="H95" s="4" t="s">
        <v>105</v>
      </c>
      <c r="I95" s="29"/>
      <c r="K95" s="38">
        <f>SUM(K96:K98)</f>
        <v>202436</v>
      </c>
      <c r="L95" s="71">
        <f>SUM(L96:L99)</f>
        <v>125526</v>
      </c>
    </row>
    <row r="96" spans="2:12" ht="13.5" customHeight="1">
      <c r="B96" s="39"/>
      <c r="C96" s="29" t="s">
        <v>17</v>
      </c>
      <c r="E96" s="35">
        <v>14929</v>
      </c>
      <c r="F96" s="72">
        <v>15322</v>
      </c>
      <c r="I96" s="33" t="s">
        <v>56</v>
      </c>
      <c r="J96" s="34"/>
      <c r="K96" s="35">
        <v>4063</v>
      </c>
      <c r="L96" s="71">
        <v>1675</v>
      </c>
    </row>
    <row r="97" spans="2:12" ht="13.5" customHeight="1">
      <c r="B97" s="39"/>
      <c r="C97" s="33"/>
      <c r="D97" s="34"/>
      <c r="E97" s="35"/>
      <c r="F97" s="72"/>
      <c r="I97" s="29" t="s">
        <v>102</v>
      </c>
      <c r="K97" s="35">
        <v>5040</v>
      </c>
      <c r="L97" s="80">
        <v>0</v>
      </c>
    </row>
    <row r="98" spans="2:12" ht="13.5" customHeight="1">
      <c r="B98" s="39" t="s">
        <v>106</v>
      </c>
      <c r="C98" s="33"/>
      <c r="D98" s="34"/>
      <c r="E98" s="73">
        <f>SUM(E99:E100)</f>
        <v>4368</v>
      </c>
      <c r="F98" s="74">
        <f>SUM(F99:F100)</f>
        <v>10</v>
      </c>
      <c r="I98" s="33" t="s">
        <v>18</v>
      </c>
      <c r="J98" s="34"/>
      <c r="K98" s="35">
        <v>193333</v>
      </c>
      <c r="L98" s="71">
        <v>82132</v>
      </c>
    </row>
    <row r="99" spans="2:12" ht="13.5" customHeight="1">
      <c r="B99" s="39"/>
      <c r="C99" s="29" t="s">
        <v>54</v>
      </c>
      <c r="E99" s="35">
        <v>60</v>
      </c>
      <c r="F99" s="72">
        <v>10</v>
      </c>
      <c r="I99" s="33" t="s">
        <v>107</v>
      </c>
      <c r="K99" s="77" t="s">
        <v>91</v>
      </c>
      <c r="L99" s="71">
        <v>41719</v>
      </c>
    </row>
    <row r="100" spans="2:12" ht="13.5" customHeight="1">
      <c r="B100" s="39"/>
      <c r="C100" s="29" t="s">
        <v>102</v>
      </c>
      <c r="E100" s="35">
        <v>4308</v>
      </c>
      <c r="F100" s="79">
        <v>0</v>
      </c>
      <c r="I100" s="43"/>
      <c r="K100" s="35"/>
      <c r="L100" s="71"/>
    </row>
    <row r="101" spans="2:12" ht="13.5" customHeight="1">
      <c r="B101" s="39"/>
      <c r="C101" s="29"/>
      <c r="E101" s="35"/>
      <c r="F101" s="72"/>
      <c r="H101" s="39" t="s">
        <v>108</v>
      </c>
      <c r="I101" s="33"/>
      <c r="J101" s="34"/>
      <c r="K101" s="73">
        <f>SUM(K102:K119)</f>
        <v>500551</v>
      </c>
      <c r="L101" s="71">
        <f>SUM(L102:L108)</f>
        <v>184409</v>
      </c>
    </row>
    <row r="102" spans="2:12" ht="13.5" customHeight="1">
      <c r="B102" s="39" t="s">
        <v>109</v>
      </c>
      <c r="C102" s="33"/>
      <c r="E102" s="73">
        <f>SUM(E103:E104)</f>
        <v>1347</v>
      </c>
      <c r="F102" s="74">
        <f>SUM(F103:F104)</f>
        <v>1399</v>
      </c>
      <c r="H102" s="39"/>
      <c r="I102" s="33" t="s">
        <v>110</v>
      </c>
      <c r="J102" s="34"/>
      <c r="K102" s="35">
        <v>0</v>
      </c>
      <c r="L102" s="80">
        <v>0</v>
      </c>
    </row>
    <row r="103" spans="2:12" ht="13.5" customHeight="1">
      <c r="B103" s="39"/>
      <c r="C103" s="29" t="s">
        <v>63</v>
      </c>
      <c r="D103" s="34"/>
      <c r="E103" s="35">
        <v>1324</v>
      </c>
      <c r="F103" s="72">
        <v>1379</v>
      </c>
      <c r="I103" s="33" t="s">
        <v>56</v>
      </c>
      <c r="J103" s="34"/>
      <c r="K103" s="35">
        <v>50477</v>
      </c>
      <c r="L103" s="71">
        <v>57117</v>
      </c>
    </row>
    <row r="104" spans="2:12" ht="13.5" customHeight="1">
      <c r="B104" s="39"/>
      <c r="C104" s="29" t="s">
        <v>4</v>
      </c>
      <c r="E104" s="35">
        <v>23</v>
      </c>
      <c r="F104" s="72">
        <v>20</v>
      </c>
      <c r="I104" s="33" t="s">
        <v>54</v>
      </c>
      <c r="J104" s="34"/>
      <c r="K104" s="35">
        <v>0</v>
      </c>
      <c r="L104" s="71">
        <v>3301</v>
      </c>
    </row>
    <row r="105" spans="2:12" ht="13.5" customHeight="1">
      <c r="B105" s="39"/>
      <c r="C105" s="29"/>
      <c r="E105" s="35"/>
      <c r="F105" s="72"/>
      <c r="I105" s="33" t="s">
        <v>111</v>
      </c>
      <c r="J105" s="34"/>
      <c r="K105" s="35">
        <v>0</v>
      </c>
      <c r="L105" s="80">
        <v>0</v>
      </c>
    </row>
    <row r="106" spans="2:12" ht="15.75" customHeight="1">
      <c r="B106" s="39" t="s">
        <v>112</v>
      </c>
      <c r="C106" s="29"/>
      <c r="E106" s="81">
        <f>SUM(E107:E109)</f>
        <v>8219</v>
      </c>
      <c r="F106" s="82">
        <f>SUM(F107:F109)</f>
        <v>8401</v>
      </c>
      <c r="I106" s="33" t="s">
        <v>18</v>
      </c>
      <c r="J106" s="34"/>
      <c r="K106" s="35">
        <v>50596</v>
      </c>
      <c r="L106" s="71">
        <v>76384</v>
      </c>
    </row>
    <row r="107" spans="2:12" ht="15.75" customHeight="1">
      <c r="B107" s="39"/>
      <c r="C107" s="29" t="s">
        <v>22</v>
      </c>
      <c r="E107" s="35">
        <v>2552</v>
      </c>
      <c r="F107" s="72">
        <v>3805</v>
      </c>
      <c r="I107" s="33" t="s">
        <v>23</v>
      </c>
      <c r="J107" s="34"/>
      <c r="K107" s="35">
        <v>93988</v>
      </c>
      <c r="L107" s="71">
        <v>47607</v>
      </c>
    </row>
    <row r="108" spans="2:12" ht="16.5" customHeight="1">
      <c r="B108" s="39"/>
      <c r="C108" s="29" t="s">
        <v>113</v>
      </c>
      <c r="E108" s="77">
        <v>880</v>
      </c>
      <c r="F108" s="79">
        <v>0</v>
      </c>
      <c r="I108" s="33" t="s">
        <v>11</v>
      </c>
      <c r="J108" s="34"/>
      <c r="K108" s="35">
        <v>0</v>
      </c>
      <c r="L108" s="80">
        <v>0</v>
      </c>
    </row>
    <row r="109" spans="2:12" ht="16.5" customHeight="1">
      <c r="B109" s="39"/>
      <c r="C109" s="29" t="s">
        <v>114</v>
      </c>
      <c r="E109" s="35">
        <v>4787</v>
      </c>
      <c r="F109" s="72">
        <v>4596</v>
      </c>
      <c r="I109" s="43"/>
      <c r="K109" s="35"/>
      <c r="L109" s="71"/>
    </row>
    <row r="110" spans="2:12" ht="13.5" customHeight="1">
      <c r="B110" s="39"/>
      <c r="C110" s="29"/>
      <c r="E110" s="35"/>
      <c r="F110" s="72"/>
      <c r="H110" s="39" t="s">
        <v>115</v>
      </c>
      <c r="I110" s="33"/>
      <c r="J110" s="34"/>
      <c r="K110" s="73">
        <f>SUM(K111:K118)</f>
        <v>152745</v>
      </c>
      <c r="L110" s="71">
        <f>SUM(L111:L118)</f>
        <v>136446</v>
      </c>
    </row>
    <row r="111" spans="2:12" ht="13.5" customHeight="1">
      <c r="B111" s="39" t="s">
        <v>116</v>
      </c>
      <c r="C111" s="29"/>
      <c r="E111" s="73">
        <f>SUM(E112:E114)</f>
        <v>8375</v>
      </c>
      <c r="F111" s="74">
        <f>SUM(F112:F114)</f>
        <v>1310</v>
      </c>
      <c r="H111" s="39"/>
      <c r="I111" s="33" t="s">
        <v>1</v>
      </c>
      <c r="J111" s="34"/>
      <c r="K111" s="35">
        <v>47990</v>
      </c>
      <c r="L111" s="71">
        <v>24294</v>
      </c>
    </row>
    <row r="112" spans="2:12" ht="13.5" customHeight="1">
      <c r="B112" s="39"/>
      <c r="C112" s="29" t="s">
        <v>54</v>
      </c>
      <c r="E112" s="35">
        <v>8</v>
      </c>
      <c r="F112" s="79">
        <v>0</v>
      </c>
      <c r="H112" s="39"/>
      <c r="I112" s="33" t="s">
        <v>24</v>
      </c>
      <c r="J112" s="34"/>
      <c r="K112" s="35">
        <v>4809</v>
      </c>
      <c r="L112" s="80">
        <v>0</v>
      </c>
    </row>
    <row r="113" spans="2:12" ht="13.5" customHeight="1">
      <c r="B113" s="39"/>
      <c r="C113" s="33" t="s">
        <v>56</v>
      </c>
      <c r="E113" s="35">
        <v>8</v>
      </c>
      <c r="F113" s="79">
        <v>0</v>
      </c>
      <c r="H113" s="39"/>
      <c r="I113" s="33" t="s">
        <v>52</v>
      </c>
      <c r="J113" s="34"/>
      <c r="K113" s="35">
        <v>89602</v>
      </c>
      <c r="L113" s="71">
        <v>88942</v>
      </c>
    </row>
    <row r="114" spans="2:12" ht="13.5" customHeight="1">
      <c r="B114" s="39"/>
      <c r="C114" s="29" t="s">
        <v>117</v>
      </c>
      <c r="D114" s="34"/>
      <c r="E114" s="35">
        <v>8359</v>
      </c>
      <c r="F114" s="72">
        <v>1310</v>
      </c>
      <c r="H114" s="39"/>
      <c r="I114" s="33" t="s">
        <v>4</v>
      </c>
      <c r="J114" s="34"/>
      <c r="K114" s="35">
        <v>3344</v>
      </c>
      <c r="L114" s="71">
        <v>19961</v>
      </c>
    </row>
    <row r="115" spans="2:12" ht="13.5" customHeight="1">
      <c r="B115" s="39"/>
      <c r="C115" s="33"/>
      <c r="D115" s="34"/>
      <c r="E115" s="35"/>
      <c r="F115" s="72"/>
      <c r="H115" s="39"/>
      <c r="I115" s="33" t="s">
        <v>111</v>
      </c>
      <c r="J115" s="34"/>
      <c r="K115" s="35">
        <v>0</v>
      </c>
      <c r="L115" s="80">
        <v>0</v>
      </c>
    </row>
    <row r="116" spans="2:12" ht="13.5" customHeight="1">
      <c r="B116" s="39" t="s">
        <v>118</v>
      </c>
      <c r="C116" s="29"/>
      <c r="E116" s="35">
        <f>SUM(E117)</f>
        <v>111</v>
      </c>
      <c r="F116" s="79">
        <v>0</v>
      </c>
      <c r="H116" s="39"/>
      <c r="I116" s="33" t="s">
        <v>119</v>
      </c>
      <c r="J116" s="34"/>
      <c r="K116" s="35">
        <v>0</v>
      </c>
      <c r="L116" s="80">
        <v>0</v>
      </c>
    </row>
    <row r="117" spans="2:12" ht="13.5" customHeight="1">
      <c r="B117" s="39"/>
      <c r="C117" s="29" t="s">
        <v>56</v>
      </c>
      <c r="E117" s="35">
        <v>111</v>
      </c>
      <c r="F117" s="79">
        <v>0</v>
      </c>
      <c r="H117" s="39"/>
      <c r="I117" s="33" t="s">
        <v>120</v>
      </c>
      <c r="J117" s="34"/>
      <c r="K117" s="35">
        <v>0</v>
      </c>
      <c r="L117" s="71">
        <v>3249</v>
      </c>
    </row>
    <row r="118" spans="2:12" ht="13.5" customHeight="1">
      <c r="B118" s="39"/>
      <c r="C118" s="29"/>
      <c r="E118" s="35"/>
      <c r="F118" s="72"/>
      <c r="H118" s="39"/>
      <c r="I118" s="33" t="s">
        <v>94</v>
      </c>
      <c r="J118" s="34"/>
      <c r="K118" s="35">
        <v>7000</v>
      </c>
      <c r="L118" s="80">
        <v>0</v>
      </c>
    </row>
    <row r="119" spans="2:12" ht="13.5" customHeight="1">
      <c r="B119" s="39" t="s">
        <v>121</v>
      </c>
      <c r="C119" s="29"/>
      <c r="E119" s="77">
        <v>0</v>
      </c>
      <c r="F119" s="72">
        <f>SUM(F120:F121)</f>
        <v>76696</v>
      </c>
      <c r="I119" s="43"/>
      <c r="K119" s="35"/>
      <c r="L119" s="80"/>
    </row>
    <row r="120" spans="2:12" ht="13.5" customHeight="1">
      <c r="B120" s="39"/>
      <c r="C120" s="29" t="s">
        <v>122</v>
      </c>
      <c r="E120" s="77">
        <v>0</v>
      </c>
      <c r="F120" s="72">
        <v>40776</v>
      </c>
      <c r="H120" s="39" t="s">
        <v>123</v>
      </c>
      <c r="I120" s="33"/>
      <c r="J120" s="34"/>
      <c r="K120" s="73">
        <f>SUM(K121:K124)</f>
        <v>6770</v>
      </c>
      <c r="L120" s="71">
        <f>SUM(L121:L124)</f>
        <v>1191</v>
      </c>
    </row>
    <row r="121" spans="2:12" ht="13.5" customHeight="1">
      <c r="B121" s="39"/>
      <c r="C121" s="29" t="s">
        <v>124</v>
      </c>
      <c r="E121" s="77">
        <v>0</v>
      </c>
      <c r="F121" s="72">
        <v>35920</v>
      </c>
      <c r="H121" s="39"/>
      <c r="I121" s="33" t="s">
        <v>63</v>
      </c>
      <c r="J121" s="34"/>
      <c r="K121" s="35">
        <v>2452</v>
      </c>
      <c r="L121" s="71">
        <v>1191</v>
      </c>
    </row>
    <row r="122" spans="2:12" ht="13.5" customHeight="1">
      <c r="B122" s="39"/>
      <c r="C122" s="29"/>
      <c r="E122" s="35"/>
      <c r="F122" s="72"/>
      <c r="H122" s="39"/>
      <c r="I122" s="29" t="s">
        <v>125</v>
      </c>
      <c r="K122" s="35">
        <v>2156</v>
      </c>
      <c r="L122" s="80">
        <v>0</v>
      </c>
    </row>
    <row r="123" spans="2:12" ht="13.5" customHeight="1">
      <c r="B123" s="39" t="s">
        <v>126</v>
      </c>
      <c r="C123" s="33"/>
      <c r="D123" s="34"/>
      <c r="E123" s="73">
        <f>SUM(E124:E131)</f>
        <v>1427542</v>
      </c>
      <c r="F123" s="74">
        <f>SUM(F124:F132)</f>
        <v>1575811</v>
      </c>
      <c r="H123" s="39"/>
      <c r="I123" s="29" t="s">
        <v>52</v>
      </c>
      <c r="K123" s="35">
        <v>1120</v>
      </c>
      <c r="L123" s="80">
        <v>0</v>
      </c>
    </row>
    <row r="124" spans="2:12" ht="13.5" customHeight="1">
      <c r="B124" s="39"/>
      <c r="C124" s="33" t="s">
        <v>52</v>
      </c>
      <c r="D124" s="34"/>
      <c r="E124" s="73">
        <v>3300</v>
      </c>
      <c r="F124" s="79">
        <v>0</v>
      </c>
      <c r="H124" s="39"/>
      <c r="I124" s="33" t="s">
        <v>4</v>
      </c>
      <c r="K124" s="35">
        <v>1042</v>
      </c>
      <c r="L124" s="80">
        <v>0</v>
      </c>
    </row>
    <row r="125" spans="2:12" ht="13.5" customHeight="1">
      <c r="B125" s="39"/>
      <c r="C125" s="29" t="s">
        <v>125</v>
      </c>
      <c r="D125" s="34"/>
      <c r="E125" s="77">
        <v>0</v>
      </c>
      <c r="F125" s="79">
        <v>0</v>
      </c>
      <c r="I125" s="43"/>
      <c r="K125" s="35"/>
      <c r="L125" s="80"/>
    </row>
    <row r="126" spans="2:12" ht="13.5" customHeight="1">
      <c r="B126" s="39"/>
      <c r="C126" s="33" t="s">
        <v>4</v>
      </c>
      <c r="D126" s="34"/>
      <c r="E126" s="35">
        <v>204385</v>
      </c>
      <c r="F126" s="72">
        <v>329694</v>
      </c>
      <c r="H126" s="39" t="s">
        <v>25</v>
      </c>
      <c r="I126" s="29"/>
      <c r="K126" s="73">
        <f>SUM(K127:K128)</f>
        <v>15859</v>
      </c>
      <c r="L126" s="71">
        <f>SUM(L127:L129)</f>
        <v>12955</v>
      </c>
    </row>
    <row r="127" spans="2:12" ht="13.5" customHeight="1">
      <c r="B127" s="39"/>
      <c r="C127" s="33" t="s">
        <v>5</v>
      </c>
      <c r="D127" s="34"/>
      <c r="E127" s="35">
        <v>583505</v>
      </c>
      <c r="F127" s="72">
        <v>725665</v>
      </c>
      <c r="H127" s="39"/>
      <c r="I127" s="33" t="s">
        <v>63</v>
      </c>
      <c r="J127" s="34"/>
      <c r="K127" s="35">
        <v>549</v>
      </c>
      <c r="L127" s="71">
        <v>454</v>
      </c>
    </row>
    <row r="128" spans="2:12" ht="13.5" customHeight="1">
      <c r="B128" s="39"/>
      <c r="C128" s="33" t="s">
        <v>13</v>
      </c>
      <c r="D128" s="34"/>
      <c r="E128" s="35">
        <v>178662</v>
      </c>
      <c r="F128" s="72">
        <v>92788</v>
      </c>
      <c r="H128" s="39"/>
      <c r="I128" s="33" t="s">
        <v>101</v>
      </c>
      <c r="J128" s="34"/>
      <c r="K128" s="35">
        <v>15310</v>
      </c>
      <c r="L128" s="71">
        <v>10099</v>
      </c>
    </row>
    <row r="129" spans="2:12" ht="13.5" customHeight="1">
      <c r="B129" s="39"/>
      <c r="C129" s="33" t="s">
        <v>127</v>
      </c>
      <c r="D129" s="34"/>
      <c r="E129" s="35">
        <v>121533</v>
      </c>
      <c r="F129" s="72"/>
      <c r="H129" s="39"/>
      <c r="I129" s="33" t="s">
        <v>128</v>
      </c>
      <c r="J129" s="34"/>
      <c r="K129" s="35">
        <v>0</v>
      </c>
      <c r="L129" s="71">
        <v>2402</v>
      </c>
    </row>
    <row r="130" spans="2:12" ht="13.5" customHeight="1">
      <c r="B130" s="39"/>
      <c r="C130" s="33" t="s">
        <v>18</v>
      </c>
      <c r="D130" s="34"/>
      <c r="E130" s="35">
        <v>311899</v>
      </c>
      <c r="F130" s="72">
        <v>307186</v>
      </c>
      <c r="I130" s="43"/>
      <c r="K130" s="35"/>
      <c r="L130" s="80"/>
    </row>
    <row r="131" spans="2:12" ht="13.5" customHeight="1">
      <c r="B131" s="39"/>
      <c r="C131" s="33" t="s">
        <v>117</v>
      </c>
      <c r="D131" s="34"/>
      <c r="E131" s="35">
        <v>24258</v>
      </c>
      <c r="F131" s="72">
        <v>118978</v>
      </c>
      <c r="H131" s="39" t="s">
        <v>26</v>
      </c>
      <c r="I131" s="33"/>
      <c r="K131" s="73">
        <f>SUM(K132:K133)</f>
        <v>1642</v>
      </c>
      <c r="L131" s="71">
        <f>SUM(L132:L133)</f>
        <v>429</v>
      </c>
    </row>
    <row r="132" spans="2:12" ht="13.5" customHeight="1">
      <c r="B132" s="39"/>
      <c r="C132" s="29" t="s">
        <v>129</v>
      </c>
      <c r="E132" s="35"/>
      <c r="F132" s="72">
        <v>1500</v>
      </c>
      <c r="H132" s="39"/>
      <c r="I132" s="29" t="s">
        <v>1</v>
      </c>
      <c r="K132" s="35">
        <v>602</v>
      </c>
      <c r="L132" s="71">
        <v>429</v>
      </c>
    </row>
    <row r="133" spans="2:12" ht="13.5" customHeight="1">
      <c r="B133" s="39"/>
      <c r="C133" s="29"/>
      <c r="E133" s="35"/>
      <c r="F133" s="72"/>
      <c r="H133" s="39"/>
      <c r="I133" s="33" t="s">
        <v>4</v>
      </c>
      <c r="J133" s="34"/>
      <c r="K133" s="35">
        <v>1040</v>
      </c>
      <c r="L133" s="80">
        <v>0</v>
      </c>
    </row>
    <row r="134" spans="2:12" ht="13.5" customHeight="1">
      <c r="B134" s="39" t="s">
        <v>130</v>
      </c>
      <c r="C134" s="29"/>
      <c r="E134" s="77">
        <v>0</v>
      </c>
      <c r="F134" s="72">
        <f>SUM(F135)</f>
        <v>6757</v>
      </c>
      <c r="I134" s="43"/>
      <c r="K134" s="35"/>
      <c r="L134" s="80"/>
    </row>
    <row r="135" spans="2:12" ht="13.5" customHeight="1">
      <c r="B135" s="39"/>
      <c r="C135" s="29" t="s">
        <v>131</v>
      </c>
      <c r="E135" s="77">
        <v>0</v>
      </c>
      <c r="F135" s="72">
        <v>6757</v>
      </c>
      <c r="H135" s="39" t="s">
        <v>132</v>
      </c>
      <c r="I135" s="33"/>
      <c r="J135" s="34"/>
      <c r="K135" s="81">
        <f>SUM(K136:K138)</f>
        <v>476</v>
      </c>
      <c r="L135" s="71">
        <f>SUM(L136:L139)</f>
        <v>2601</v>
      </c>
    </row>
    <row r="136" spans="2:12" ht="13.5" customHeight="1">
      <c r="B136" s="39"/>
      <c r="C136" s="29"/>
      <c r="E136" s="35"/>
      <c r="F136" s="72"/>
      <c r="H136" s="39"/>
      <c r="I136" s="33" t="s">
        <v>63</v>
      </c>
      <c r="J136" s="34"/>
      <c r="K136" s="35">
        <v>13</v>
      </c>
      <c r="L136" s="71">
        <v>726</v>
      </c>
    </row>
    <row r="137" spans="2:12" ht="13.5" customHeight="1">
      <c r="B137" s="39" t="s">
        <v>133</v>
      </c>
      <c r="C137" s="43"/>
      <c r="E137" s="81">
        <f>SUM(E138:E139,K76:K86)</f>
        <v>218588</v>
      </c>
      <c r="F137" s="82">
        <f>SUM(F138:F139,L76:L86)</f>
        <v>161606</v>
      </c>
      <c r="H137" s="39"/>
      <c r="I137" s="33" t="s">
        <v>134</v>
      </c>
      <c r="J137" s="34"/>
      <c r="K137" s="35">
        <v>463</v>
      </c>
      <c r="L137" s="80">
        <v>0</v>
      </c>
    </row>
    <row r="138" spans="2:12" ht="13.5" customHeight="1">
      <c r="B138" s="39"/>
      <c r="C138" s="29" t="s">
        <v>135</v>
      </c>
      <c r="D138" s="34"/>
      <c r="E138" s="77">
        <v>1361</v>
      </c>
      <c r="F138" s="76">
        <v>1061</v>
      </c>
      <c r="H138" s="39"/>
      <c r="I138" s="33" t="s">
        <v>4</v>
      </c>
      <c r="J138" s="34"/>
      <c r="K138" s="35">
        <v>0</v>
      </c>
      <c r="L138" s="71">
        <v>133</v>
      </c>
    </row>
    <row r="139" spans="1:12" ht="13.5" customHeight="1">
      <c r="A139" s="83"/>
      <c r="B139" s="84"/>
      <c r="C139" s="85" t="s">
        <v>110</v>
      </c>
      <c r="D139" s="86"/>
      <c r="E139" s="87">
        <v>5446</v>
      </c>
      <c r="F139" s="88"/>
      <c r="G139" s="83"/>
      <c r="H139" s="83"/>
      <c r="I139" s="85" t="s">
        <v>52</v>
      </c>
      <c r="J139" s="83"/>
      <c r="K139" s="89">
        <v>0</v>
      </c>
      <c r="L139" s="90">
        <v>1742</v>
      </c>
    </row>
    <row r="140" spans="2:9" ht="13.5" customHeight="1">
      <c r="B140" s="39"/>
      <c r="C140" s="33"/>
      <c r="D140" s="34"/>
      <c r="E140" s="91"/>
      <c r="F140" s="92"/>
      <c r="I140" s="33"/>
    </row>
    <row r="141" spans="1:9" ht="13.5" customHeight="1">
      <c r="A141" s="60" t="s">
        <v>136</v>
      </c>
      <c r="B141" s="61"/>
      <c r="C141" s="61"/>
      <c r="D141" s="61"/>
      <c r="E141" s="61"/>
      <c r="F141" s="61"/>
      <c r="I141" s="43"/>
    </row>
    <row r="142" spans="1:12" ht="13.5" customHeight="1">
      <c r="A142" s="51"/>
      <c r="B142" s="51"/>
      <c r="C142" s="93"/>
      <c r="D142" s="51"/>
      <c r="E142" s="51"/>
      <c r="F142" s="94"/>
      <c r="G142" s="51"/>
      <c r="H142" s="51"/>
      <c r="I142" s="95"/>
      <c r="J142" s="51"/>
      <c r="K142" s="51"/>
      <c r="L142" s="96"/>
    </row>
    <row r="143" spans="1:12" ht="13.5" customHeight="1">
      <c r="A143" s="8"/>
      <c r="B143" s="9" t="s">
        <v>44</v>
      </c>
      <c r="C143" s="97"/>
      <c r="D143" s="10"/>
      <c r="E143" s="11" t="s">
        <v>45</v>
      </c>
      <c r="F143" s="98" t="s">
        <v>46</v>
      </c>
      <c r="G143" s="8"/>
      <c r="H143" s="9" t="s">
        <v>44</v>
      </c>
      <c r="I143" s="97"/>
      <c r="J143" s="62"/>
      <c r="K143" s="11" t="s">
        <v>45</v>
      </c>
      <c r="L143" s="99" t="s">
        <v>46</v>
      </c>
    </row>
    <row r="144" spans="1:12" ht="13.5" customHeight="1">
      <c r="A144" s="15"/>
      <c r="B144" s="100" t="s">
        <v>48</v>
      </c>
      <c r="C144" s="101"/>
      <c r="D144" s="17"/>
      <c r="E144" s="18" t="s">
        <v>0</v>
      </c>
      <c r="F144" s="102" t="s">
        <v>0</v>
      </c>
      <c r="G144" s="15"/>
      <c r="H144" s="100" t="s">
        <v>48</v>
      </c>
      <c r="I144" s="101"/>
      <c r="J144" s="17"/>
      <c r="K144" s="18" t="s">
        <v>0</v>
      </c>
      <c r="L144" s="21" t="s">
        <v>0</v>
      </c>
    </row>
    <row r="145" spans="1:12" ht="13.5" customHeight="1">
      <c r="A145" s="49"/>
      <c r="B145" s="49"/>
      <c r="C145" s="43"/>
      <c r="E145" s="103"/>
      <c r="F145" s="104"/>
      <c r="G145" s="49"/>
      <c r="H145" s="49"/>
      <c r="I145" s="43"/>
      <c r="J145" s="34"/>
      <c r="K145" s="30"/>
      <c r="L145" s="105"/>
    </row>
    <row r="146" spans="2:12" ht="13.5" customHeight="1">
      <c r="B146" s="39" t="s">
        <v>50</v>
      </c>
      <c r="C146" s="43"/>
      <c r="E146" s="44">
        <f>SUM(E147:E148)</f>
        <v>2745</v>
      </c>
      <c r="F146" s="106">
        <f>SUM(F147:F148)</f>
        <v>501</v>
      </c>
      <c r="H146" s="39" t="s">
        <v>27</v>
      </c>
      <c r="I146" s="33"/>
      <c r="J146" s="34"/>
      <c r="K146" s="107">
        <f>SUM(K147:K154)</f>
        <v>43538</v>
      </c>
      <c r="L146" s="5">
        <f>SUM(L147:L154)</f>
        <v>46345</v>
      </c>
    </row>
    <row r="147" spans="2:12" ht="13.5" customHeight="1">
      <c r="B147" s="39"/>
      <c r="C147" s="33" t="s">
        <v>63</v>
      </c>
      <c r="D147" s="34"/>
      <c r="E147" s="30">
        <v>9</v>
      </c>
      <c r="F147" s="106">
        <v>17</v>
      </c>
      <c r="H147" s="39"/>
      <c r="I147" s="33" t="s">
        <v>1</v>
      </c>
      <c r="J147" s="34"/>
      <c r="K147" s="30">
        <v>1666</v>
      </c>
      <c r="L147" s="5">
        <v>4059</v>
      </c>
    </row>
    <row r="148" spans="2:12" ht="13.5" customHeight="1">
      <c r="B148" s="39"/>
      <c r="C148" s="33" t="s">
        <v>4</v>
      </c>
      <c r="D148" s="34"/>
      <c r="E148" s="30">
        <v>2736</v>
      </c>
      <c r="F148" s="106">
        <v>484</v>
      </c>
      <c r="H148" s="39"/>
      <c r="I148" s="33" t="s">
        <v>24</v>
      </c>
      <c r="J148" s="34"/>
      <c r="K148" s="30">
        <v>801</v>
      </c>
      <c r="L148" s="4">
        <v>0</v>
      </c>
    </row>
    <row r="149" spans="2:12" ht="13.5" customHeight="1">
      <c r="B149" s="4"/>
      <c r="C149" s="43"/>
      <c r="E149" s="30"/>
      <c r="F149" s="106"/>
      <c r="H149" s="39"/>
      <c r="I149" s="33" t="s">
        <v>3</v>
      </c>
      <c r="J149" s="34"/>
      <c r="K149" s="30">
        <v>1500</v>
      </c>
      <c r="L149" s="5">
        <v>1500</v>
      </c>
    </row>
    <row r="150" spans="2:12" ht="13.5" customHeight="1">
      <c r="B150" s="4" t="s">
        <v>137</v>
      </c>
      <c r="C150" s="43"/>
      <c r="E150" s="30">
        <v>0</v>
      </c>
      <c r="F150" s="106">
        <f>SUM(F151)</f>
        <v>1000</v>
      </c>
      <c r="H150" s="39"/>
      <c r="I150" s="33" t="s">
        <v>4</v>
      </c>
      <c r="J150" s="34"/>
      <c r="K150" s="30">
        <v>13027</v>
      </c>
      <c r="L150" s="5">
        <v>9600</v>
      </c>
    </row>
    <row r="151" spans="2:12" ht="13.5" customHeight="1">
      <c r="B151" s="4"/>
      <c r="C151" s="33" t="s">
        <v>63</v>
      </c>
      <c r="E151" s="30">
        <v>0</v>
      </c>
      <c r="F151" s="106">
        <v>1000</v>
      </c>
      <c r="H151" s="39"/>
      <c r="I151" s="33" t="s">
        <v>59</v>
      </c>
      <c r="J151" s="34"/>
      <c r="K151" s="30">
        <v>0</v>
      </c>
      <c r="L151" s="5">
        <v>6533</v>
      </c>
    </row>
    <row r="152" spans="2:12" ht="13.5" customHeight="1">
      <c r="B152" s="4"/>
      <c r="C152" s="33"/>
      <c r="D152" s="34"/>
      <c r="E152" s="30"/>
      <c r="F152" s="106"/>
      <c r="H152" s="39"/>
      <c r="I152" s="33" t="s">
        <v>11</v>
      </c>
      <c r="J152" s="34"/>
      <c r="K152" s="30">
        <v>0</v>
      </c>
      <c r="L152" s="4">
        <v>0</v>
      </c>
    </row>
    <row r="153" spans="2:12" ht="13.5" customHeight="1">
      <c r="B153" s="39" t="s">
        <v>138</v>
      </c>
      <c r="C153" s="33"/>
      <c r="D153" s="34"/>
      <c r="E153" s="44">
        <f>SUM(E154:E155)</f>
        <v>4900</v>
      </c>
      <c r="F153" s="108">
        <f>SUM(F154:F155)</f>
        <v>8600</v>
      </c>
      <c r="H153" s="39"/>
      <c r="I153" s="33" t="s">
        <v>20</v>
      </c>
      <c r="J153" s="34"/>
      <c r="K153" s="40">
        <v>10844</v>
      </c>
      <c r="L153" s="5">
        <v>19879</v>
      </c>
    </row>
    <row r="154" spans="2:12" ht="13.5" customHeight="1">
      <c r="B154" s="39"/>
      <c r="C154" s="33" t="s">
        <v>1</v>
      </c>
      <c r="D154" s="34"/>
      <c r="E154" s="44">
        <v>4900</v>
      </c>
      <c r="F154" s="108">
        <v>8600</v>
      </c>
      <c r="I154" s="43" t="s">
        <v>17</v>
      </c>
      <c r="K154" s="30">
        <v>15700</v>
      </c>
      <c r="L154" s="5">
        <v>4774</v>
      </c>
    </row>
    <row r="155" spans="2:11" ht="13.5" customHeight="1">
      <c r="B155" s="39"/>
      <c r="C155" s="33" t="s">
        <v>4</v>
      </c>
      <c r="D155" s="34"/>
      <c r="E155" s="44">
        <v>0</v>
      </c>
      <c r="F155" s="109">
        <v>0</v>
      </c>
      <c r="H155" s="39"/>
      <c r="I155" s="33"/>
      <c r="J155" s="34"/>
      <c r="K155" s="30"/>
    </row>
    <row r="156" spans="2:12" ht="13.5" customHeight="1">
      <c r="B156" s="4"/>
      <c r="C156" s="43"/>
      <c r="E156" s="30"/>
      <c r="F156" s="106"/>
      <c r="H156" s="39" t="s">
        <v>28</v>
      </c>
      <c r="I156" s="33"/>
      <c r="J156" s="34"/>
      <c r="K156" s="107">
        <f>SUM(K157:K158)</f>
        <v>1290</v>
      </c>
      <c r="L156" s="5">
        <f>SUM(L157:L158)</f>
        <v>2834</v>
      </c>
    </row>
    <row r="157" spans="2:12" ht="13.5" customHeight="1">
      <c r="B157" s="39" t="s">
        <v>139</v>
      </c>
      <c r="C157" s="33"/>
      <c r="D157" s="34"/>
      <c r="E157" s="44">
        <f>SUM(E158:E159)</f>
        <v>2821</v>
      </c>
      <c r="F157" s="108">
        <f>SUM(F158:F160)</f>
        <v>3320</v>
      </c>
      <c r="H157" s="39"/>
      <c r="I157" s="33" t="s">
        <v>1</v>
      </c>
      <c r="J157" s="34"/>
      <c r="K157" s="107">
        <v>425</v>
      </c>
      <c r="L157" s="5">
        <v>1230</v>
      </c>
    </row>
    <row r="158" spans="2:12" ht="13.5" customHeight="1">
      <c r="B158" s="39"/>
      <c r="C158" s="33" t="s">
        <v>1</v>
      </c>
      <c r="D158" s="34"/>
      <c r="E158" s="107">
        <v>1604</v>
      </c>
      <c r="F158" s="108">
        <v>1571</v>
      </c>
      <c r="H158" s="39"/>
      <c r="I158" s="33" t="s">
        <v>4</v>
      </c>
      <c r="J158" s="34"/>
      <c r="K158" s="107">
        <v>865</v>
      </c>
      <c r="L158" s="5">
        <v>1604</v>
      </c>
    </row>
    <row r="159" spans="3:12" ht="13.5" customHeight="1">
      <c r="C159" s="33" t="s">
        <v>4</v>
      </c>
      <c r="D159" s="34"/>
      <c r="E159" s="30">
        <v>1217</v>
      </c>
      <c r="F159" s="108">
        <v>1245</v>
      </c>
      <c r="I159" s="43"/>
      <c r="K159" s="30"/>
      <c r="L159" s="4"/>
    </row>
    <row r="160" spans="2:12" ht="13.5" customHeight="1">
      <c r="B160" s="4"/>
      <c r="C160" s="33" t="s">
        <v>52</v>
      </c>
      <c r="E160" s="44">
        <v>0</v>
      </c>
      <c r="F160" s="108">
        <v>504</v>
      </c>
      <c r="H160" s="39" t="s">
        <v>29</v>
      </c>
      <c r="I160" s="33"/>
      <c r="J160" s="34"/>
      <c r="K160" s="30">
        <f>SUM(K161)</f>
        <v>3679</v>
      </c>
      <c r="L160" s="5">
        <f>SUM(L161)</f>
        <v>3944</v>
      </c>
    </row>
    <row r="161" spans="2:12" ht="13.5" customHeight="1">
      <c r="B161" s="49"/>
      <c r="C161" s="43"/>
      <c r="E161" s="30"/>
      <c r="F161" s="106"/>
      <c r="H161" s="39"/>
      <c r="I161" s="33" t="s">
        <v>1</v>
      </c>
      <c r="J161" s="34"/>
      <c r="K161" s="30">
        <v>3679</v>
      </c>
      <c r="L161" s="5">
        <v>3944</v>
      </c>
    </row>
    <row r="162" spans="2:12" ht="13.5" customHeight="1">
      <c r="B162" s="6" t="s">
        <v>140</v>
      </c>
      <c r="C162" s="43"/>
      <c r="E162" s="44">
        <f>SUM(E163)</f>
        <v>3005</v>
      </c>
      <c r="F162" s="109">
        <v>0</v>
      </c>
      <c r="I162" s="43"/>
      <c r="K162" s="30"/>
      <c r="L162" s="4"/>
    </row>
    <row r="163" spans="2:12" ht="13.5" customHeight="1">
      <c r="B163" s="39"/>
      <c r="C163" s="33" t="s">
        <v>56</v>
      </c>
      <c r="D163" s="34"/>
      <c r="E163" s="30">
        <v>3005</v>
      </c>
      <c r="F163" s="109">
        <v>0</v>
      </c>
      <c r="H163" s="4" t="s">
        <v>30</v>
      </c>
      <c r="I163" s="33"/>
      <c r="J163" s="34"/>
      <c r="K163" s="30">
        <f>SUM(K164)</f>
        <v>12</v>
      </c>
      <c r="L163" s="5">
        <f>SUM(L164)</f>
        <v>19</v>
      </c>
    </row>
    <row r="164" spans="2:12" ht="13.5" customHeight="1">
      <c r="B164" s="4"/>
      <c r="C164" s="43"/>
      <c r="E164" s="30"/>
      <c r="F164" s="106"/>
      <c r="I164" s="43" t="s">
        <v>1</v>
      </c>
      <c r="J164" s="110"/>
      <c r="K164" s="110">
        <v>12</v>
      </c>
      <c r="L164" s="5">
        <v>19</v>
      </c>
    </row>
    <row r="165" spans="2:12" ht="13.5" customHeight="1">
      <c r="B165" s="39" t="s">
        <v>141</v>
      </c>
      <c r="C165" s="33"/>
      <c r="D165" s="34"/>
      <c r="E165" s="107">
        <f>SUM(E166:E167)</f>
        <v>27</v>
      </c>
      <c r="F165" s="106">
        <f>SUM(F166:F167)</f>
        <v>18</v>
      </c>
      <c r="I165" s="43"/>
      <c r="J165" s="34"/>
      <c r="K165" s="30"/>
      <c r="L165" s="4"/>
    </row>
    <row r="166" spans="2:12" ht="13.5" customHeight="1">
      <c r="B166" s="39"/>
      <c r="C166" s="33" t="s">
        <v>1</v>
      </c>
      <c r="D166" s="34"/>
      <c r="E166" s="30">
        <v>27</v>
      </c>
      <c r="F166" s="106">
        <v>18</v>
      </c>
      <c r="H166" s="39" t="s">
        <v>142</v>
      </c>
      <c r="I166" s="33"/>
      <c r="J166" s="34"/>
      <c r="K166" s="30">
        <f>SUM(K167)</f>
        <v>8</v>
      </c>
      <c r="L166" s="111">
        <f>SUM(L167)</f>
        <v>9</v>
      </c>
    </row>
    <row r="167" spans="2:12" ht="13.5" customHeight="1">
      <c r="B167" s="39"/>
      <c r="C167" s="33" t="s">
        <v>56</v>
      </c>
      <c r="D167" s="34"/>
      <c r="E167" s="30">
        <v>0</v>
      </c>
      <c r="F167" s="109">
        <v>0</v>
      </c>
      <c r="H167" s="39"/>
      <c r="I167" s="33" t="s">
        <v>54</v>
      </c>
      <c r="J167" s="34"/>
      <c r="K167" s="30">
        <v>8</v>
      </c>
      <c r="L167" s="5">
        <v>9</v>
      </c>
    </row>
    <row r="168" spans="2:11" ht="13.5" customHeight="1">
      <c r="B168" s="4"/>
      <c r="C168" s="43"/>
      <c r="E168" s="30"/>
      <c r="F168" s="106"/>
      <c r="H168" s="39"/>
      <c r="I168" s="33"/>
      <c r="J168" s="34"/>
      <c r="K168" s="30"/>
    </row>
    <row r="169" spans="2:12" ht="13.5" customHeight="1">
      <c r="B169" s="39" t="s">
        <v>143</v>
      </c>
      <c r="C169" s="33"/>
      <c r="D169" s="34"/>
      <c r="E169" s="44">
        <f>SUM(E170:E177)</f>
        <v>11739649</v>
      </c>
      <c r="F169" s="106">
        <f>SUM(F170:F178)</f>
        <v>11597778</v>
      </c>
      <c r="H169" s="39" t="s">
        <v>31</v>
      </c>
      <c r="I169" s="33"/>
      <c r="J169" s="34"/>
      <c r="K169" s="30">
        <f>SUM(K170)</f>
        <v>324</v>
      </c>
      <c r="L169" s="111">
        <f>SUM(L170)</f>
        <v>486</v>
      </c>
    </row>
    <row r="170" spans="3:12" ht="13.5" customHeight="1">
      <c r="C170" s="33" t="s">
        <v>5</v>
      </c>
      <c r="D170" s="34"/>
      <c r="E170" s="30">
        <v>5591820</v>
      </c>
      <c r="F170" s="106">
        <v>4647303</v>
      </c>
      <c r="H170" s="39"/>
      <c r="I170" s="33" t="s">
        <v>1</v>
      </c>
      <c r="J170" s="34"/>
      <c r="K170" s="30">
        <v>324</v>
      </c>
      <c r="L170" s="112">
        <v>486</v>
      </c>
    </row>
    <row r="171" spans="3:11" ht="13.5" customHeight="1">
      <c r="C171" s="33" t="s">
        <v>144</v>
      </c>
      <c r="D171" s="34"/>
      <c r="E171" s="30">
        <v>241827</v>
      </c>
      <c r="F171" s="106">
        <v>482396</v>
      </c>
      <c r="H171" s="6"/>
      <c r="I171" s="43"/>
      <c r="K171" s="30"/>
    </row>
    <row r="172" spans="3:12" ht="13.5" customHeight="1">
      <c r="C172" s="33" t="s">
        <v>12</v>
      </c>
      <c r="D172" s="34"/>
      <c r="E172" s="30">
        <v>1834285</v>
      </c>
      <c r="F172" s="106">
        <v>2114732</v>
      </c>
      <c r="H172" s="39" t="s">
        <v>32</v>
      </c>
      <c r="I172" s="33"/>
      <c r="J172" s="34"/>
      <c r="K172" s="30">
        <f>SUM(K173:K174)</f>
        <v>0</v>
      </c>
      <c r="L172" s="5">
        <f>SUM(L173:L174)</f>
        <v>18</v>
      </c>
    </row>
    <row r="173" spans="2:12" ht="13.5" customHeight="1">
      <c r="B173" s="39"/>
      <c r="C173" s="33" t="s">
        <v>145</v>
      </c>
      <c r="D173" s="34"/>
      <c r="E173" s="30">
        <v>0</v>
      </c>
      <c r="F173" s="106">
        <v>297501</v>
      </c>
      <c r="H173" s="39"/>
      <c r="I173" s="33" t="s">
        <v>1</v>
      </c>
      <c r="J173" s="34"/>
      <c r="K173" s="30">
        <v>0</v>
      </c>
      <c r="L173" s="111">
        <v>18</v>
      </c>
    </row>
    <row r="174" spans="2:12" ht="13.5" customHeight="1">
      <c r="B174" s="39"/>
      <c r="C174" s="33" t="s">
        <v>146</v>
      </c>
      <c r="D174" s="34"/>
      <c r="E174" s="30">
        <v>601049</v>
      </c>
      <c r="F174" s="109">
        <v>0</v>
      </c>
      <c r="H174" s="39"/>
      <c r="I174" s="33" t="s">
        <v>4</v>
      </c>
      <c r="J174" s="34"/>
      <c r="K174" s="30">
        <v>0</v>
      </c>
      <c r="L174" s="4">
        <v>0</v>
      </c>
    </row>
    <row r="175" spans="2:11" ht="13.5" customHeight="1">
      <c r="B175" s="39"/>
      <c r="C175" s="33" t="s">
        <v>147</v>
      </c>
      <c r="D175" s="34"/>
      <c r="E175" s="30">
        <v>1279902</v>
      </c>
      <c r="F175" s="108">
        <v>1008957</v>
      </c>
      <c r="H175" s="6"/>
      <c r="I175" s="43"/>
      <c r="K175" s="30"/>
    </row>
    <row r="176" spans="2:12" ht="13.5" customHeight="1">
      <c r="B176" s="39"/>
      <c r="C176" s="33" t="s">
        <v>33</v>
      </c>
      <c r="D176" s="34"/>
      <c r="E176" s="30">
        <v>1658186</v>
      </c>
      <c r="F176" s="108">
        <v>2053134</v>
      </c>
      <c r="H176" s="39" t="s">
        <v>148</v>
      </c>
      <c r="I176" s="33"/>
      <c r="J176" s="34"/>
      <c r="K176" s="40" t="s">
        <v>91</v>
      </c>
      <c r="L176" s="5">
        <f>SUM(L177)</f>
        <v>43</v>
      </c>
    </row>
    <row r="177" spans="2:12" ht="13.5" customHeight="1">
      <c r="B177" s="39"/>
      <c r="C177" s="33" t="s">
        <v>149</v>
      </c>
      <c r="D177" s="34"/>
      <c r="E177" s="30">
        <v>532580</v>
      </c>
      <c r="F177" s="109">
        <v>0</v>
      </c>
      <c r="H177" s="39"/>
      <c r="I177" s="33" t="s">
        <v>1</v>
      </c>
      <c r="K177" s="30">
        <v>0</v>
      </c>
      <c r="L177" s="112">
        <v>43</v>
      </c>
    </row>
    <row r="178" spans="2:11" ht="13.5" customHeight="1">
      <c r="B178" s="4"/>
      <c r="C178" s="33" t="s">
        <v>150</v>
      </c>
      <c r="E178" s="30">
        <v>0</v>
      </c>
      <c r="F178" s="108">
        <v>993755</v>
      </c>
      <c r="H178" s="6"/>
      <c r="I178" s="43"/>
      <c r="K178" s="30"/>
    </row>
    <row r="179" spans="2:12" ht="13.5" customHeight="1">
      <c r="B179" s="4"/>
      <c r="C179" s="43"/>
      <c r="E179" s="30"/>
      <c r="F179" s="106"/>
      <c r="H179" s="39" t="s">
        <v>34</v>
      </c>
      <c r="I179" s="33"/>
      <c r="J179" s="34"/>
      <c r="K179" s="30">
        <f>SUM(K180:K180)</f>
        <v>0</v>
      </c>
      <c r="L179" s="4">
        <f>SUM(L180:L180)</f>
        <v>0</v>
      </c>
    </row>
    <row r="180" spans="2:12" ht="13.5" customHeight="1">
      <c r="B180" s="39" t="s">
        <v>151</v>
      </c>
      <c r="C180" s="33"/>
      <c r="D180" s="34"/>
      <c r="E180" s="44">
        <f>SUM(E181)</f>
        <v>0</v>
      </c>
      <c r="F180" s="109">
        <v>0</v>
      </c>
      <c r="H180" s="39"/>
      <c r="I180" s="33" t="s">
        <v>54</v>
      </c>
      <c r="J180" s="34"/>
      <c r="K180" s="30">
        <v>0</v>
      </c>
      <c r="L180" s="4">
        <v>0</v>
      </c>
    </row>
    <row r="181" spans="2:12" ht="13.5" customHeight="1">
      <c r="B181" s="39"/>
      <c r="C181" s="33" t="s">
        <v>54</v>
      </c>
      <c r="D181" s="34"/>
      <c r="E181" s="30">
        <v>0</v>
      </c>
      <c r="F181" s="109">
        <v>0</v>
      </c>
      <c r="H181" s="39"/>
      <c r="I181" s="43"/>
      <c r="K181" s="30"/>
      <c r="L181" s="111"/>
    </row>
    <row r="182" spans="2:12" ht="13.5" customHeight="1">
      <c r="B182" s="4"/>
      <c r="C182" s="43"/>
      <c r="E182" s="30"/>
      <c r="F182" s="106"/>
      <c r="H182" s="39" t="s">
        <v>152</v>
      </c>
      <c r="I182" s="33"/>
      <c r="J182" s="34"/>
      <c r="K182" s="30">
        <f>SUM(K183:K184)</f>
        <v>28</v>
      </c>
      <c r="L182" s="5">
        <f>SUM(L183:L184)</f>
        <v>13</v>
      </c>
    </row>
    <row r="183" spans="2:12" ht="13.5" customHeight="1">
      <c r="B183" s="39" t="s">
        <v>153</v>
      </c>
      <c r="C183" s="43"/>
      <c r="E183" s="44">
        <f>SUM(E184)</f>
        <v>25299</v>
      </c>
      <c r="F183" s="106">
        <f>SUM(F184)</f>
        <v>22303</v>
      </c>
      <c r="H183" s="39"/>
      <c r="I183" s="33" t="s">
        <v>54</v>
      </c>
      <c r="J183" s="34"/>
      <c r="K183" s="30">
        <v>28</v>
      </c>
      <c r="L183" s="5">
        <v>13</v>
      </c>
    </row>
    <row r="184" spans="2:12" ht="13.5" customHeight="1">
      <c r="B184" s="39"/>
      <c r="C184" s="33" t="s">
        <v>1</v>
      </c>
      <c r="D184" s="34"/>
      <c r="E184" s="44">
        <v>25299</v>
      </c>
      <c r="F184" s="106">
        <v>22303</v>
      </c>
      <c r="H184" s="39"/>
      <c r="I184" s="33" t="s">
        <v>56</v>
      </c>
      <c r="J184" s="34"/>
      <c r="K184" s="30">
        <v>0</v>
      </c>
      <c r="L184" s="4">
        <v>0</v>
      </c>
    </row>
    <row r="185" spans="2:11" ht="13.5" customHeight="1">
      <c r="B185" s="4"/>
      <c r="C185" s="43"/>
      <c r="E185" s="30"/>
      <c r="F185" s="106"/>
      <c r="H185" s="6"/>
      <c r="I185" s="43"/>
      <c r="K185" s="30"/>
    </row>
    <row r="186" spans="2:12" ht="13.5" customHeight="1">
      <c r="B186" s="39" t="s">
        <v>154</v>
      </c>
      <c r="C186" s="33"/>
      <c r="D186" s="34"/>
      <c r="E186" s="44">
        <f>SUM(E187:E188)</f>
        <v>0</v>
      </c>
      <c r="F186" s="109">
        <v>0</v>
      </c>
      <c r="H186" s="39" t="s">
        <v>155</v>
      </c>
      <c r="I186" s="33"/>
      <c r="J186" s="34"/>
      <c r="K186" s="30">
        <f>SUM(K187)</f>
        <v>0</v>
      </c>
      <c r="L186" s="5">
        <f>SUM(L187:L188)</f>
        <v>992</v>
      </c>
    </row>
    <row r="187" spans="2:12" ht="13.5" customHeight="1">
      <c r="B187" s="39"/>
      <c r="C187" s="33" t="s">
        <v>1</v>
      </c>
      <c r="D187" s="34"/>
      <c r="E187" s="30">
        <v>0</v>
      </c>
      <c r="F187" s="109">
        <v>0</v>
      </c>
      <c r="H187" s="39"/>
      <c r="I187" s="33" t="s">
        <v>54</v>
      </c>
      <c r="J187" s="34"/>
      <c r="K187" s="30">
        <v>0</v>
      </c>
      <c r="L187" s="4">
        <v>0</v>
      </c>
    </row>
    <row r="188" spans="3:12" ht="13.5" customHeight="1">
      <c r="C188" s="33" t="s">
        <v>56</v>
      </c>
      <c r="D188" s="34"/>
      <c r="E188" s="30">
        <v>0</v>
      </c>
      <c r="F188" s="4">
        <v>0</v>
      </c>
      <c r="G188" s="113"/>
      <c r="H188" s="6"/>
      <c r="I188" s="33" t="s">
        <v>56</v>
      </c>
      <c r="K188" s="30">
        <v>0</v>
      </c>
      <c r="L188" s="5">
        <v>992</v>
      </c>
    </row>
    <row r="189" spans="3:11" ht="13.5" customHeight="1">
      <c r="C189" s="33"/>
      <c r="D189" s="34"/>
      <c r="E189" s="30"/>
      <c r="F189" s="4"/>
      <c r="G189" s="113"/>
      <c r="H189" s="6"/>
      <c r="I189" s="43"/>
      <c r="K189" s="30"/>
    </row>
    <row r="190" spans="1:12" ht="13.5" customHeight="1">
      <c r="A190" s="4"/>
      <c r="B190" s="39" t="s">
        <v>156</v>
      </c>
      <c r="C190" s="33"/>
      <c r="D190" s="34"/>
      <c r="E190" s="44">
        <f>SUM(E191)</f>
        <v>20</v>
      </c>
      <c r="F190" s="109">
        <v>0</v>
      </c>
      <c r="G190" s="113"/>
      <c r="H190" s="39" t="s">
        <v>157</v>
      </c>
      <c r="I190" s="33"/>
      <c r="J190" s="34"/>
      <c r="K190" s="30">
        <f>SUM(K191:K192)</f>
        <v>3628</v>
      </c>
      <c r="L190" s="5">
        <f>SUM(L191:L192)</f>
        <v>2162</v>
      </c>
    </row>
    <row r="191" spans="3:12" ht="13.5" customHeight="1">
      <c r="C191" s="33" t="s">
        <v>56</v>
      </c>
      <c r="D191" s="4"/>
      <c r="E191" s="30">
        <v>20</v>
      </c>
      <c r="F191" s="109">
        <v>0</v>
      </c>
      <c r="G191" s="113"/>
      <c r="H191" s="39"/>
      <c r="I191" s="33" t="s">
        <v>1</v>
      </c>
      <c r="J191" s="34"/>
      <c r="K191" s="30">
        <v>3565</v>
      </c>
      <c r="L191" s="111">
        <v>2162</v>
      </c>
    </row>
    <row r="192" spans="2:12" ht="13.5" customHeight="1">
      <c r="B192" s="4"/>
      <c r="C192" s="43"/>
      <c r="E192" s="30"/>
      <c r="F192" s="108"/>
      <c r="G192" s="113"/>
      <c r="H192" s="39"/>
      <c r="I192" s="33" t="s">
        <v>4</v>
      </c>
      <c r="J192" s="34"/>
      <c r="K192" s="30">
        <v>63</v>
      </c>
      <c r="L192" s="4">
        <v>0</v>
      </c>
    </row>
    <row r="193" spans="1:11" ht="13.5" customHeight="1">
      <c r="A193" s="4"/>
      <c r="B193" s="39" t="s">
        <v>35</v>
      </c>
      <c r="C193" s="33"/>
      <c r="D193" s="34"/>
      <c r="E193" s="44">
        <f>SUM(E194:E194)</f>
        <v>13061</v>
      </c>
      <c r="F193" s="109">
        <f>SUM(F194:F194)</f>
        <v>15835</v>
      </c>
      <c r="G193" s="113"/>
      <c r="H193" s="39"/>
      <c r="I193" s="33"/>
      <c r="J193" s="34"/>
      <c r="K193" s="30"/>
    </row>
    <row r="194" spans="2:12" ht="13.5" customHeight="1">
      <c r="B194" s="39"/>
      <c r="C194" s="33" t="s">
        <v>4</v>
      </c>
      <c r="D194" s="34"/>
      <c r="E194" s="30">
        <v>13061</v>
      </c>
      <c r="F194" s="106">
        <v>15835</v>
      </c>
      <c r="G194" s="113"/>
      <c r="H194" s="39" t="s">
        <v>36</v>
      </c>
      <c r="I194" s="33"/>
      <c r="J194" s="34"/>
      <c r="K194" s="30">
        <f>SUM(K195:K198)</f>
        <v>63791</v>
      </c>
      <c r="L194" s="111">
        <f>SUM(L195:L199)</f>
        <v>58155</v>
      </c>
    </row>
    <row r="195" spans="2:12" ht="13.5" customHeight="1">
      <c r="B195" s="4"/>
      <c r="C195" s="43"/>
      <c r="E195" s="30"/>
      <c r="F195" s="109"/>
      <c r="G195" s="113"/>
      <c r="H195" s="39"/>
      <c r="I195" s="33" t="s">
        <v>1</v>
      </c>
      <c r="J195" s="34"/>
      <c r="K195" s="30">
        <v>5093</v>
      </c>
      <c r="L195" s="111">
        <v>11850</v>
      </c>
    </row>
    <row r="196" spans="1:12" ht="13.5" customHeight="1">
      <c r="A196" s="4"/>
      <c r="B196" s="39" t="s">
        <v>158</v>
      </c>
      <c r="C196" s="33"/>
      <c r="E196" s="30">
        <v>0</v>
      </c>
      <c r="F196" s="108">
        <f>SUM(F197:F198)</f>
        <v>1033</v>
      </c>
      <c r="G196" s="113"/>
      <c r="H196" s="39"/>
      <c r="I196" s="33" t="s">
        <v>3</v>
      </c>
      <c r="J196" s="34"/>
      <c r="K196" s="30">
        <v>53288</v>
      </c>
      <c r="L196" s="5">
        <v>36567</v>
      </c>
    </row>
    <row r="197" spans="2:12" ht="13.5" customHeight="1">
      <c r="B197" s="39"/>
      <c r="C197" s="33" t="s">
        <v>1</v>
      </c>
      <c r="D197" s="4"/>
      <c r="E197" s="30">
        <v>0</v>
      </c>
      <c r="F197" s="108">
        <v>22</v>
      </c>
      <c r="G197" s="113"/>
      <c r="H197" s="39"/>
      <c r="I197" s="33" t="s">
        <v>4</v>
      </c>
      <c r="J197" s="34"/>
      <c r="K197" s="30">
        <v>5410</v>
      </c>
      <c r="L197" s="111">
        <v>4142</v>
      </c>
    </row>
    <row r="198" spans="2:12" ht="13.5" customHeight="1">
      <c r="B198" s="39"/>
      <c r="C198" s="33" t="s">
        <v>4</v>
      </c>
      <c r="D198" s="4"/>
      <c r="E198" s="30">
        <v>0</v>
      </c>
      <c r="F198" s="108">
        <v>1011</v>
      </c>
      <c r="G198" s="113"/>
      <c r="H198" s="39"/>
      <c r="I198" s="33" t="s">
        <v>37</v>
      </c>
      <c r="J198" s="34"/>
      <c r="K198" s="30">
        <v>0</v>
      </c>
      <c r="L198" s="4">
        <v>0</v>
      </c>
    </row>
    <row r="199" spans="2:12" ht="13.5" customHeight="1">
      <c r="B199" s="39"/>
      <c r="C199" s="33"/>
      <c r="D199" s="34"/>
      <c r="E199" s="40"/>
      <c r="F199" s="108"/>
      <c r="G199" s="113"/>
      <c r="H199" s="6"/>
      <c r="I199" s="33" t="s">
        <v>159</v>
      </c>
      <c r="J199" s="4"/>
      <c r="K199" s="30">
        <v>0</v>
      </c>
      <c r="L199" s="5">
        <v>5596</v>
      </c>
    </row>
    <row r="200" spans="1:11" ht="13.5" customHeight="1">
      <c r="A200" s="4"/>
      <c r="B200" s="39" t="s">
        <v>38</v>
      </c>
      <c r="C200" s="33"/>
      <c r="D200" s="34"/>
      <c r="E200" s="44">
        <f>SUM(E201:E209)</f>
        <v>346891</v>
      </c>
      <c r="F200" s="106">
        <f>SUM(F201:F209)</f>
        <v>311516</v>
      </c>
      <c r="G200" s="113"/>
      <c r="H200" s="39"/>
      <c r="I200" s="33"/>
      <c r="J200" s="34"/>
      <c r="K200" s="30"/>
    </row>
    <row r="201" spans="2:12" ht="13.5" customHeight="1">
      <c r="B201" s="39"/>
      <c r="C201" s="33" t="s">
        <v>1</v>
      </c>
      <c r="D201" s="34"/>
      <c r="E201" s="40">
        <v>21451</v>
      </c>
      <c r="F201" s="106">
        <v>1921</v>
      </c>
      <c r="G201" s="113"/>
      <c r="H201" s="39" t="s">
        <v>160</v>
      </c>
      <c r="I201" s="33"/>
      <c r="J201" s="34"/>
      <c r="K201" s="30">
        <f>SUM(K202:K203)</f>
        <v>1321</v>
      </c>
      <c r="L201" s="111">
        <f>SUM(L202:L203)</f>
        <v>510</v>
      </c>
    </row>
    <row r="202" spans="2:12" ht="13.5" customHeight="1">
      <c r="B202" s="39"/>
      <c r="C202" s="33" t="s">
        <v>3</v>
      </c>
      <c r="D202" s="34"/>
      <c r="E202" s="40" t="s">
        <v>161</v>
      </c>
      <c r="F202" s="106">
        <v>12012</v>
      </c>
      <c r="G202" s="113"/>
      <c r="H202" s="39"/>
      <c r="I202" s="33" t="s">
        <v>54</v>
      </c>
      <c r="J202" s="34"/>
      <c r="K202" s="30">
        <v>319</v>
      </c>
      <c r="L202" s="92">
        <v>510</v>
      </c>
    </row>
    <row r="203" spans="2:12" ht="13.5" customHeight="1">
      <c r="B203" s="39"/>
      <c r="C203" s="33" t="s">
        <v>4</v>
      </c>
      <c r="D203" s="34"/>
      <c r="E203" s="30">
        <v>5961</v>
      </c>
      <c r="F203" s="106">
        <v>10413</v>
      </c>
      <c r="G203" s="113"/>
      <c r="H203" s="39"/>
      <c r="I203" s="33" t="s">
        <v>4</v>
      </c>
      <c r="J203" s="34"/>
      <c r="K203" s="30">
        <v>1002</v>
      </c>
      <c r="L203" s="4">
        <v>0</v>
      </c>
    </row>
    <row r="204" spans="2:11" ht="13.5" customHeight="1">
      <c r="B204" s="39"/>
      <c r="C204" s="33" t="s">
        <v>39</v>
      </c>
      <c r="D204" s="34"/>
      <c r="E204" s="40">
        <v>21282</v>
      </c>
      <c r="F204" s="106">
        <v>18372</v>
      </c>
      <c r="G204" s="113"/>
      <c r="H204" s="6"/>
      <c r="I204" s="43"/>
      <c r="K204" s="30"/>
    </row>
    <row r="205" spans="2:12" ht="13.5" customHeight="1">
      <c r="B205" s="39"/>
      <c r="C205" s="33" t="s">
        <v>16</v>
      </c>
      <c r="D205" s="34"/>
      <c r="E205" s="30">
        <v>239530</v>
      </c>
      <c r="F205" s="106">
        <v>235427</v>
      </c>
      <c r="G205" s="113"/>
      <c r="H205" s="39" t="s">
        <v>40</v>
      </c>
      <c r="I205" s="33"/>
      <c r="J205" s="34"/>
      <c r="K205" s="30">
        <f>SUM(K206:K209)</f>
        <v>29594</v>
      </c>
      <c r="L205" s="5">
        <f>SUM(L206:L209)</f>
        <v>45150</v>
      </c>
    </row>
    <row r="206" spans="2:12" ht="13.5" customHeight="1">
      <c r="B206" s="39"/>
      <c r="C206" s="33" t="s">
        <v>41</v>
      </c>
      <c r="D206" s="34"/>
      <c r="E206" s="30">
        <v>31120</v>
      </c>
      <c r="F206" s="106">
        <v>5696</v>
      </c>
      <c r="G206" s="113"/>
      <c r="H206" s="39"/>
      <c r="I206" s="33" t="s">
        <v>1</v>
      </c>
      <c r="J206" s="34"/>
      <c r="K206" s="30">
        <v>243</v>
      </c>
      <c r="L206" s="5">
        <v>77</v>
      </c>
    </row>
    <row r="207" spans="2:12" ht="13.5" customHeight="1">
      <c r="B207" s="39"/>
      <c r="C207" s="33" t="s">
        <v>17</v>
      </c>
      <c r="D207" s="34"/>
      <c r="E207" s="30">
        <v>11545</v>
      </c>
      <c r="F207" s="106">
        <v>10893</v>
      </c>
      <c r="G207" s="113"/>
      <c r="H207" s="39"/>
      <c r="I207" s="33" t="s">
        <v>4</v>
      </c>
      <c r="J207" s="34"/>
      <c r="K207" s="30">
        <v>6998</v>
      </c>
      <c r="L207" s="92">
        <v>15416</v>
      </c>
    </row>
    <row r="208" spans="2:12" ht="13.5" customHeight="1">
      <c r="B208" s="39"/>
      <c r="C208" s="33" t="s">
        <v>42</v>
      </c>
      <c r="D208" s="34"/>
      <c r="E208" s="30">
        <v>0</v>
      </c>
      <c r="F208" s="106">
        <v>0</v>
      </c>
      <c r="G208" s="113"/>
      <c r="H208" s="39"/>
      <c r="I208" s="33" t="s">
        <v>18</v>
      </c>
      <c r="J208" s="34"/>
      <c r="K208" s="30">
        <v>0</v>
      </c>
      <c r="L208" s="5">
        <v>5113</v>
      </c>
    </row>
    <row r="209" spans="2:12" ht="13.5" customHeight="1">
      <c r="B209" s="4"/>
      <c r="C209" s="33" t="s">
        <v>162</v>
      </c>
      <c r="D209" s="34"/>
      <c r="E209" s="30">
        <v>16002</v>
      </c>
      <c r="F209" s="5">
        <v>16782</v>
      </c>
      <c r="G209" s="113"/>
      <c r="H209" s="39"/>
      <c r="I209" s="33" t="s">
        <v>17</v>
      </c>
      <c r="J209" s="34"/>
      <c r="K209" s="30">
        <v>22353</v>
      </c>
      <c r="L209" s="5">
        <v>24544</v>
      </c>
    </row>
    <row r="210" spans="1:12" ht="13.5" customHeight="1">
      <c r="A210" s="51"/>
      <c r="B210" s="114"/>
      <c r="C210" s="53"/>
      <c r="D210" s="54"/>
      <c r="E210" s="55"/>
      <c r="F210" s="51"/>
      <c r="G210" s="115"/>
      <c r="H210" s="51"/>
      <c r="I210" s="51"/>
      <c r="J210" s="116"/>
      <c r="K210" s="55"/>
      <c r="L210" s="94"/>
    </row>
    <row r="211" spans="3:12" ht="13.5" customHeight="1">
      <c r="C211" s="50"/>
      <c r="D211" s="34"/>
      <c r="F211" s="4"/>
      <c r="L211" s="59" t="s">
        <v>88</v>
      </c>
    </row>
    <row r="212" spans="2:12" ht="13.5" customHeight="1">
      <c r="B212" s="39"/>
      <c r="C212" s="50"/>
      <c r="D212" s="34"/>
      <c r="L212" s="4"/>
    </row>
    <row r="213" spans="1:2" ht="13.5" customHeight="1">
      <c r="A213" s="117"/>
      <c r="B213" s="4"/>
    </row>
    <row r="214" spans="2:4" ht="13.5" customHeight="1">
      <c r="B214" s="39"/>
      <c r="C214" s="50"/>
      <c r="D214" s="34"/>
    </row>
    <row r="215" spans="2:6" ht="13.5" customHeight="1">
      <c r="B215" s="39"/>
      <c r="C215" s="50"/>
      <c r="D215" s="34"/>
      <c r="E215" s="91"/>
      <c r="F215" s="92"/>
    </row>
    <row r="216" spans="2:10" ht="13.5" customHeight="1">
      <c r="B216" s="39"/>
      <c r="C216" s="50"/>
      <c r="D216" s="34"/>
      <c r="H216" s="39"/>
      <c r="I216" s="50"/>
      <c r="J216" s="34"/>
    </row>
    <row r="217" ht="13.5" customHeight="1"/>
    <row r="218" spans="2:6" ht="13.5" customHeight="1">
      <c r="B218" s="39"/>
      <c r="C218" s="50"/>
      <c r="D218" s="34"/>
      <c r="E218" s="118"/>
      <c r="F218" s="112"/>
    </row>
    <row r="219" spans="2:6" ht="13.5" customHeight="1">
      <c r="B219" s="39"/>
      <c r="C219" s="50"/>
      <c r="D219" s="34"/>
      <c r="E219" s="118"/>
      <c r="F219" s="112"/>
    </row>
    <row r="220" spans="2:6" ht="13.5" customHeight="1">
      <c r="B220" s="39"/>
      <c r="C220" s="50"/>
      <c r="D220" s="34"/>
      <c r="E220" s="118"/>
      <c r="F220" s="112"/>
    </row>
    <row r="221" spans="2:6" ht="13.5" customHeight="1">
      <c r="B221" s="39"/>
      <c r="C221" s="50"/>
      <c r="D221" s="34"/>
      <c r="E221" s="118"/>
      <c r="F221" s="112"/>
    </row>
    <row r="222" spans="2:6" ht="13.5" customHeight="1">
      <c r="B222" s="39"/>
      <c r="C222" s="50"/>
      <c r="D222" s="34"/>
      <c r="E222" s="118"/>
      <c r="F222" s="112"/>
    </row>
    <row r="223" spans="2:6" ht="15.75" customHeight="1">
      <c r="B223" s="39"/>
      <c r="C223" s="50"/>
      <c r="D223" s="34"/>
      <c r="E223" s="118"/>
      <c r="F223" s="112"/>
    </row>
    <row r="224" spans="2:6" ht="15.75" customHeight="1">
      <c r="B224" s="39"/>
      <c r="C224" s="50"/>
      <c r="D224" s="34"/>
      <c r="E224" s="91"/>
      <c r="F224" s="92"/>
    </row>
    <row r="225" spans="2:6" ht="16.5" customHeight="1">
      <c r="B225" s="39"/>
      <c r="C225" s="50"/>
      <c r="D225" s="34"/>
      <c r="E225" s="91"/>
      <c r="F225" s="92"/>
    </row>
    <row r="226" spans="1:2" ht="16.5" customHeight="1">
      <c r="A226" s="51"/>
      <c r="B226" s="4"/>
    </row>
    <row r="227" spans="2:9" ht="13.5" customHeight="1">
      <c r="B227" s="39"/>
      <c r="E227" s="119"/>
      <c r="F227" s="7"/>
      <c r="H227" s="39"/>
      <c r="I227" s="120"/>
    </row>
    <row r="228" spans="2:8" ht="13.5" customHeight="1">
      <c r="B228" s="39"/>
      <c r="C228" s="50"/>
      <c r="D228" s="34"/>
      <c r="E228" s="121"/>
      <c r="F228" s="122"/>
      <c r="H228" s="6"/>
    </row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</sheetData>
  <sheetProtection/>
  <printOptions/>
  <pageMargins left="0.5118110236220472" right="0.3937007874015748" top="0.7874015748031497" bottom="0.5118110236220472" header="0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2009-04-24T00:19:20Z</dcterms:created>
  <dcterms:modified xsi:type="dcterms:W3CDTF">2009-04-24T00:19:21Z</dcterms:modified>
  <cp:category/>
  <cp:version/>
  <cp:contentType/>
  <cp:contentStatus/>
</cp:coreProperties>
</file>